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10260" windowHeight="8115" firstSheet="2" activeTab="2"/>
  </bookViews>
  <sheets>
    <sheet name="ga8" sheetId="129" state="hidden" r:id="rId1"/>
    <sheet name="g8" sheetId="128" state="hidden" r:id="rId2"/>
    <sheet name="INDICE" sheetId="125" r:id="rId3"/>
    <sheet name="GRAF1" sheetId="94" r:id="rId4"/>
    <sheet name="GRAF2" sheetId="95" r:id="rId5"/>
    <sheet name="TAB1" sheetId="96" r:id="rId6"/>
    <sheet name="GRAF3" sheetId="97" r:id="rId7"/>
    <sheet name="GRAF4" sheetId="98" r:id="rId8"/>
    <sheet name="GRAF5" sheetId="99" r:id="rId9"/>
    <sheet name="GRAF6" sheetId="100" r:id="rId10"/>
    <sheet name="GRAF6a" sheetId="101" state="hidden" r:id="rId11"/>
    <sheet name="GRAF7" sheetId="102" r:id="rId12"/>
    <sheet name="TAB2" sheetId="103" r:id="rId13"/>
    <sheet name="GRAF8" sheetId="104" r:id="rId14"/>
    <sheet name="TAB3" sheetId="105" r:id="rId15"/>
    <sheet name="GRAF9" sheetId="106" r:id="rId16"/>
    <sheet name="GRAF10" sheetId="107" r:id="rId17"/>
    <sheet name="GRAF11" sheetId="108" r:id="rId18"/>
    <sheet name="GRAF12" sheetId="109" r:id="rId19"/>
    <sheet name="GRAF13" sheetId="110" r:id="rId20"/>
    <sheet name="GRAF14" sheetId="111" r:id="rId21"/>
    <sheet name="C1" sheetId="1" r:id="rId22"/>
    <sheet name="C2" sheetId="4" r:id="rId23"/>
    <sheet name="C3" sheetId="5" r:id="rId24"/>
    <sheet name="C4" sheetId="6" r:id="rId25"/>
    <sheet name="C5" sheetId="7" r:id="rId26"/>
    <sheet name="C6" sheetId="8" r:id="rId27"/>
    <sheet name="C7" sheetId="9" r:id="rId28"/>
    <sheet name="C8" sheetId="10" r:id="rId29"/>
    <sheet name="C9" sheetId="11" r:id="rId30"/>
    <sheet name="C10" sheetId="12" r:id="rId31"/>
    <sheet name="C11" sheetId="13" r:id="rId32"/>
    <sheet name="C12" sheetId="14" r:id="rId33"/>
    <sheet name="C13" sheetId="15" r:id="rId34"/>
    <sheet name="C14" sheetId="16" r:id="rId35"/>
    <sheet name="C15" sheetId="17" r:id="rId36"/>
    <sheet name="C16" sheetId="18" r:id="rId37"/>
    <sheet name="C17" sheetId="19" r:id="rId38"/>
    <sheet name="C18" sheetId="20" r:id="rId39"/>
    <sheet name="C18a" sheetId="21" r:id="rId40"/>
    <sheet name="C19" sheetId="22" r:id="rId41"/>
    <sheet name="C20" sheetId="23" r:id="rId42"/>
    <sheet name="C21" sheetId="24" r:id="rId43"/>
    <sheet name="C22" sheetId="25" r:id="rId44"/>
    <sheet name="C23" sheetId="26" r:id="rId45"/>
    <sheet name="C24" sheetId="27" r:id="rId46"/>
    <sheet name="C25" sheetId="28" r:id="rId47"/>
    <sheet name="C25a" sheetId="29" r:id="rId48"/>
    <sheet name="C26" sheetId="30" r:id="rId49"/>
    <sheet name="C27" sheetId="31" r:id="rId50"/>
    <sheet name="C28" sheetId="32" r:id="rId51"/>
    <sheet name="C29" sheetId="33" r:id="rId52"/>
    <sheet name="C30" sheetId="34" r:id="rId53"/>
    <sheet name="C31" sheetId="35" r:id="rId54"/>
    <sheet name="C32" sheetId="36" r:id="rId55"/>
    <sheet name="C33" sheetId="37" r:id="rId56"/>
    <sheet name="C34" sheetId="38" r:id="rId57"/>
    <sheet name="C35" sheetId="39" r:id="rId58"/>
    <sheet name="C36" sheetId="40" r:id="rId59"/>
    <sheet name="C37" sheetId="41" r:id="rId60"/>
    <sheet name="C38" sheetId="42" r:id="rId61"/>
    <sheet name="C39" sheetId="43" r:id="rId62"/>
    <sheet name="C40" sheetId="44" r:id="rId63"/>
    <sheet name="C41" sheetId="45" r:id="rId64"/>
    <sheet name="C42" sheetId="46" r:id="rId65"/>
    <sheet name="C43" sheetId="47" r:id="rId66"/>
    <sheet name="C44" sheetId="48" r:id="rId67"/>
    <sheet name="C45" sheetId="49" r:id="rId68"/>
    <sheet name="C45a" sheetId="50" r:id="rId69"/>
    <sheet name="C46" sheetId="51" r:id="rId70"/>
    <sheet name="C47" sheetId="52" r:id="rId71"/>
    <sheet name="C48" sheetId="53" r:id="rId72"/>
    <sheet name="C49" sheetId="54" r:id="rId73"/>
    <sheet name="C50" sheetId="55" r:id="rId74"/>
    <sheet name="C51" sheetId="56" r:id="rId75"/>
    <sheet name="C52" sheetId="57" r:id="rId76"/>
    <sheet name="C52a" sheetId="58" r:id="rId77"/>
    <sheet name="C53" sheetId="59" r:id="rId78"/>
    <sheet name="C54" sheetId="60" r:id="rId79"/>
    <sheet name="C55" sheetId="61" r:id="rId80"/>
    <sheet name="C56" sheetId="62" r:id="rId81"/>
    <sheet name="C57" sheetId="63" r:id="rId82"/>
    <sheet name="C58" sheetId="64" r:id="rId83"/>
    <sheet name="C59" sheetId="65" r:id="rId84"/>
    <sheet name="C60" sheetId="66" r:id="rId85"/>
    <sheet name="C61" sheetId="67" r:id="rId86"/>
    <sheet name="C62" sheetId="68" r:id="rId87"/>
    <sheet name="C63" sheetId="69" r:id="rId88"/>
    <sheet name="C64" sheetId="70" r:id="rId89"/>
    <sheet name="C65" sheetId="71" r:id="rId90"/>
    <sheet name="C66" sheetId="72" r:id="rId91"/>
    <sheet name="C67" sheetId="73" r:id="rId92"/>
    <sheet name="C68" sheetId="74" r:id="rId93"/>
    <sheet name="C68a" sheetId="75" r:id="rId94"/>
    <sheet name="C69" sheetId="76" r:id="rId95"/>
    <sheet name="C70" sheetId="77" r:id="rId96"/>
    <sheet name="C71" sheetId="78" r:id="rId97"/>
    <sheet name="C72" sheetId="79" r:id="rId98"/>
    <sheet name="C73" sheetId="80" r:id="rId99"/>
    <sheet name="C74" sheetId="81" r:id="rId100"/>
    <sheet name="C75" sheetId="82" r:id="rId101"/>
    <sheet name="ANX2001" sheetId="83" state="hidden" r:id="rId102"/>
    <sheet name="ANX2002" sheetId="84" state="hidden" r:id="rId103"/>
    <sheet name="ANX2003" sheetId="85" r:id="rId104"/>
    <sheet name="ANX2004" sheetId="86" r:id="rId105"/>
    <sheet name="ANX2005" sheetId="87" r:id="rId106"/>
    <sheet name="ANX2006" sheetId="88" r:id="rId107"/>
    <sheet name="ANX2007" sheetId="89" r:id="rId108"/>
    <sheet name="ANX2008" sheetId="90" r:id="rId109"/>
    <sheet name="ANX2009" sheetId="91" r:id="rId110"/>
    <sheet name="ANX2010" sheetId="92" r:id="rId111"/>
    <sheet name="ANX2011" sheetId="93" r:id="rId112"/>
    <sheet name="ANX2012" sheetId="136" r:id="rId113"/>
    <sheet name="MAPT1" sheetId="132" r:id="rId114"/>
    <sheet name="MAPT2" sheetId="133" r:id="rId115"/>
    <sheet name="MAPT3" sheetId="134" r:id="rId116"/>
    <sheet name="MAPT4" sheetId="135" r:id="rId117"/>
  </sheets>
  <externalReferences>
    <externalReference r:id="rId118"/>
    <externalReference r:id="rId119"/>
  </externalReferences>
  <definedNames>
    <definedName name="_xlnm.Print_Area" localSheetId="102">'ANX2002'!$A$1:$L$45</definedName>
    <definedName name="_xlnm.Print_Area" localSheetId="103">'ANX2003'!$A$1:$L$36</definedName>
    <definedName name="_xlnm.Print_Area" localSheetId="104">'ANX2004'!$A$1:$L$36</definedName>
    <definedName name="_xlnm.Print_Area" localSheetId="105">'ANX2005'!$A$1:$L$37</definedName>
    <definedName name="_xlnm.Print_Area" localSheetId="106">'ANX2006'!$A$1:$N$37</definedName>
    <definedName name="_xlnm.Print_Area" localSheetId="107">'ANX2007'!$A$1:$N$37</definedName>
    <definedName name="_xlnm.Print_Area" localSheetId="108">'ANX2008'!$A$1:$N$39</definedName>
    <definedName name="_xlnm.Print_Area" localSheetId="109">'ANX2009'!$A$1:$N$39</definedName>
    <definedName name="_xlnm.Print_Area" localSheetId="110">'ANX2010'!$A$1:$N$39</definedName>
    <definedName name="_xlnm.Print_Area" localSheetId="111">'ANX2011'!$A$1:$N$39</definedName>
    <definedName name="_xlnm.Print_Area" localSheetId="21">'C1'!$A$1:$N$39</definedName>
    <definedName name="_xlnm.Print_Area" localSheetId="30">'C10'!$A$1:$V$37</definedName>
    <definedName name="_xlnm.Print_Area" localSheetId="31">'C11'!$A$1:$R$28</definedName>
    <definedName name="_xlnm.Print_Area" localSheetId="32">'C12'!$A$1:$L$27</definedName>
    <definedName name="_xlnm.Print_Area" localSheetId="33">'C13'!$A$1:$F$28</definedName>
    <definedName name="_xlnm.Print_Area" localSheetId="34">'C14'!$A$1:$F$26</definedName>
    <definedName name="_xlnm.Print_Area" localSheetId="35">'C15'!$A$1:$L$38</definedName>
    <definedName name="_xlnm.Print_Area" localSheetId="36">'C16'!$A$1:$F$38</definedName>
    <definedName name="_xlnm.Print_Area" localSheetId="37">'C17'!$A$1:$F$38</definedName>
    <definedName name="_xlnm.Print_Area" localSheetId="38">'C18'!$A$1:$R$40</definedName>
    <definedName name="_xlnm.Print_Area" localSheetId="39">'C18a'!$A$1:$R$40</definedName>
    <definedName name="_xlnm.Print_Area" localSheetId="40">'C19'!$A$1:$L$37</definedName>
    <definedName name="_xlnm.Print_Area" localSheetId="22">'C2'!$A$1:$S$29</definedName>
    <definedName name="_xlnm.Print_Area" localSheetId="41">'C20'!$A$1:$L$39</definedName>
    <definedName name="_xlnm.Print_Area" localSheetId="42">'C21'!$A$1:$K$37</definedName>
    <definedName name="_xlnm.Print_Area" localSheetId="43">'C22'!$A$1:$P$39</definedName>
    <definedName name="_xlnm.Print_Area" localSheetId="44">'C23'!$A$1:$L$39</definedName>
    <definedName name="_xlnm.Print_Area" localSheetId="45">'C24'!$A$1:$U$37</definedName>
    <definedName name="_xlnm.Print_Area" localSheetId="46">'C25'!$A$1:$I$38</definedName>
    <definedName name="_xlnm.Print_Area" localSheetId="47">'C25a'!$A$1:$R$37</definedName>
    <definedName name="_xlnm.Print_Area" localSheetId="48">'C26'!$A$1:$L$38</definedName>
    <definedName name="_xlnm.Print_Area" localSheetId="49">'C27'!$A$1:$N$39</definedName>
    <definedName name="_xlnm.Print_Area" localSheetId="50">'C28'!$A$1:$P$38</definedName>
    <definedName name="_xlnm.Print_Area" localSheetId="51">'C29'!$A$1:$P$34</definedName>
    <definedName name="_xlnm.Print_Area" localSheetId="23">'C3'!$A$1:$U$24</definedName>
    <definedName name="_xlnm.Print_Area" localSheetId="52">'C30'!$A$1:$P$37</definedName>
    <definedName name="_xlnm.Print_Area" localSheetId="53">'C31'!$A$1:$S$38</definedName>
    <definedName name="_xlnm.Print_Area" localSheetId="54">'C32'!$A$1:$S$39</definedName>
    <definedName name="_xlnm.Print_Area" localSheetId="55">'C33'!$A$1:$R$23</definedName>
    <definedName name="_xlnm.Print_Area" localSheetId="56">'C34'!$A$1:$P$23</definedName>
    <definedName name="_xlnm.Print_Area" localSheetId="57">'C35'!$A$1:$N$22</definedName>
    <definedName name="_xlnm.Print_Area" localSheetId="58">'C36'!$A$1:$S$22</definedName>
    <definedName name="_xlnm.Print_Area" localSheetId="59">'C37'!$A$1:$R$22</definedName>
    <definedName name="_xlnm.Print_Area" localSheetId="60">'C38'!$A$1:$P$22</definedName>
    <definedName name="_xlnm.Print_Area" localSheetId="61">'C39'!$A$1:$N$23</definedName>
    <definedName name="_xlnm.Print_Area" localSheetId="24">'C4'!$A$1:$R$32</definedName>
    <definedName name="_xlnm.Print_Area" localSheetId="62">'C40'!$A$1:$Q$37</definedName>
    <definedName name="_xlnm.Print_Area" localSheetId="63">'C41'!$A$1:$G$97</definedName>
    <definedName name="_xlnm.Print_Area" localSheetId="64">'C42'!$A$1:$G$79</definedName>
    <definedName name="_xlnm.Print_Area" localSheetId="65">'C43'!$A$1:$G$93</definedName>
    <definedName name="_xlnm.Print_Area" localSheetId="66">'C44'!$A$1:$R$37</definedName>
    <definedName name="_xlnm.Print_Area" localSheetId="67">'C45'!$A$1:$L$37</definedName>
    <definedName name="_xlnm.Print_Area" localSheetId="68">'C45a'!$A$1:$P$37</definedName>
    <definedName name="_xlnm.Print_Area" localSheetId="69">'C46'!$A$1:$P$37</definedName>
    <definedName name="_xlnm.Print_Area" localSheetId="70">'C47'!$A$1:$R$34</definedName>
    <definedName name="_xlnm.Print_Area" localSheetId="71">'C48'!$A$1:$R$23</definedName>
    <definedName name="_xlnm.Print_Area" localSheetId="72">'C49'!$A$1:$S$34</definedName>
    <definedName name="_xlnm.Print_Area" localSheetId="25">'C5'!$A$1:$Q$35</definedName>
    <definedName name="_xlnm.Print_Area" localSheetId="73">'C50'!$A$1:$S$24</definedName>
    <definedName name="_xlnm.Print_Area" localSheetId="74">'C51'!$A$1:$R$39</definedName>
    <definedName name="_xlnm.Print_Area" localSheetId="75">'C52'!$A$1:$L$37</definedName>
    <definedName name="_xlnm.Print_Area" localSheetId="76">'C52a'!$A$1:$O$39</definedName>
    <definedName name="_xlnm.Print_Area" localSheetId="77">'C53'!$A$1:$P$39</definedName>
    <definedName name="_xlnm.Print_Area" localSheetId="78">'C54'!$A$1:$R$32</definedName>
    <definedName name="_xlnm.Print_Area" localSheetId="79">'C55'!$A$1:$R$23</definedName>
    <definedName name="_xlnm.Print_Area" localSheetId="80">'C56'!$A$1:$K$97</definedName>
    <definedName name="_xlnm.Print_Area" localSheetId="81">'C57'!$A$1:$Q$37</definedName>
    <definedName name="_xlnm.Print_Area" localSheetId="82">'C58'!$A$1:$G$34</definedName>
    <definedName name="_xlnm.Print_Area" localSheetId="83">'C59'!$A$1:$Q$36</definedName>
    <definedName name="_xlnm.Print_Area" localSheetId="26">'C6'!$A$1:$V$37</definedName>
    <definedName name="_xlnm.Print_Area" localSheetId="84">'C60'!$A$1:$S$39</definedName>
    <definedName name="_xlnm.Print_Area" localSheetId="85">'C61'!$A$1:$R$38</definedName>
    <definedName name="_xlnm.Print_Area" localSheetId="86">'C62'!$A$1:$S$33</definedName>
    <definedName name="_xlnm.Print_Area" localSheetId="87">'C63'!$A$1:$M$38</definedName>
    <definedName name="_xlnm.Print_Area" localSheetId="88">'C64'!$A$1:$M$38</definedName>
    <definedName name="_xlnm.Print_Area" localSheetId="89">'C65'!$A$1:$M$38</definedName>
    <definedName name="_xlnm.Print_Area" localSheetId="90">'C66'!$A$1:$M$38</definedName>
    <definedName name="_xlnm.Print_Area" localSheetId="91">'C67'!$A$1:$M$25</definedName>
    <definedName name="_xlnm.Print_Area" localSheetId="92">'C68'!$A$1:$K$36</definedName>
    <definedName name="_xlnm.Print_Area" localSheetId="93">'C68a'!$A$1:$X$42</definedName>
    <definedName name="_xlnm.Print_Area" localSheetId="94">'C69'!$A$1:$L$36</definedName>
    <definedName name="_xlnm.Print_Area" localSheetId="27">'C7'!$A$1:$R$260</definedName>
    <definedName name="_xlnm.Print_Area" localSheetId="95">'C70'!$A$1:$T$40</definedName>
    <definedName name="_xlnm.Print_Area" localSheetId="96">'C71'!$A$1:$H$37</definedName>
    <definedName name="_xlnm.Print_Area" localSheetId="97">'C72'!$A$1:$M$37</definedName>
    <definedName name="_xlnm.Print_Area" localSheetId="98">'C73'!$A$1:$P$37</definedName>
    <definedName name="_xlnm.Print_Area" localSheetId="99">'C74'!$A$1:$G$36</definedName>
    <definedName name="_xlnm.Print_Area" localSheetId="100">'C75'!$A$1:$F$34</definedName>
    <definedName name="_xlnm.Print_Area" localSheetId="28">'C8'!$A$1:$G$96</definedName>
    <definedName name="_xlnm.Print_Area" localSheetId="29">'C9'!$A$1:$Q$93</definedName>
    <definedName name="_xlnm.Print_Area" localSheetId="3">GRAF1!$A$1:$Q$25</definedName>
    <definedName name="_xlnm.Print_Area" localSheetId="16">GRAF10!$A$1:$AA$54</definedName>
    <definedName name="_xlnm.Print_Area" localSheetId="17">GRAF11!$B$2:$AB$52</definedName>
    <definedName name="_xlnm.Print_Area" localSheetId="18">GRAF12!$A$2:$AA$46</definedName>
    <definedName name="_xlnm.Print_Area" localSheetId="19">GRAF13!$A$1:$AA$48</definedName>
    <definedName name="_xlnm.Print_Area" localSheetId="20">GRAF14!$A$2:$AA$46</definedName>
    <definedName name="_xlnm.Print_Area" localSheetId="4">GRAF2!$A$1:$K$33</definedName>
    <definedName name="_xlnm.Print_Area" localSheetId="6">GRAF3!$A$1:$N$37</definedName>
    <definedName name="_xlnm.Print_Area" localSheetId="7">GRAF4!$A$1:$L$33</definedName>
    <definedName name="_xlnm.Print_Area" localSheetId="8">GRAF5!$A$1:$M$57</definedName>
    <definedName name="_xlnm.Print_Area" localSheetId="9">GRAF6!$A$1:$R$45</definedName>
    <definedName name="_xlnm.Print_Area" localSheetId="10">GRAF6a!$A$1:$Q$53</definedName>
    <definedName name="_xlnm.Print_Area" localSheetId="11">GRAF7!$A$1:$M$43</definedName>
    <definedName name="_xlnm.Print_Area" localSheetId="13">GRAF8!$A$1:$P$48</definedName>
    <definedName name="_xlnm.Print_Area" localSheetId="15">GRAF9!$A$1:$Q$53</definedName>
    <definedName name="_xlnm.Print_Area" localSheetId="113">MAPT1!$A$1:$O$41</definedName>
    <definedName name="_xlnm.Print_Area" localSheetId="114">MAPT2!$A$1:$P$37</definedName>
    <definedName name="_xlnm.Print_Area" localSheetId="115">MAPT3!$A$1:$P$36</definedName>
    <definedName name="_xlnm.Print_Area" localSheetId="116">MAPT4!$A$1:$P$40</definedName>
    <definedName name="_xlnm.Print_Area" localSheetId="5">'TAB1'!$A$1:$N$37</definedName>
    <definedName name="_xlnm.Print_Area" localSheetId="12">'TAB2'!$A$1:$S$43</definedName>
    <definedName name="_xlnm.Print_Area" localSheetId="14">'TAB3'!$A$1:$L$53</definedName>
    <definedName name="_xlnm.Print_Titles" localSheetId="63">'C41'!$1:$5</definedName>
    <definedName name="_xlnm.Print_Titles" localSheetId="64">'C42'!$1:$4</definedName>
    <definedName name="_xlnm.Print_Titles" localSheetId="65">'C43'!$1:$3</definedName>
    <definedName name="_xlnm.Print_Titles" localSheetId="80">'C56'!$1:$5</definedName>
    <definedName name="_xlnm.Print_Titles" localSheetId="27">'C7'!$1:$4</definedName>
    <definedName name="_xlnm.Print_Titles" localSheetId="28">'C8'!$1:$4</definedName>
    <definedName name="_xlnm.Print_Titles" localSheetId="29">'C9'!$1:$3</definedName>
  </definedNames>
  <calcPr calcId="145621"/>
</workbook>
</file>

<file path=xl/calcChain.xml><?xml version="1.0" encoding="utf-8"?>
<calcChain xmlns="http://schemas.openxmlformats.org/spreadsheetml/2006/main">
  <c r="S27" i="103" l="1"/>
  <c r="C17" i="85" l="1"/>
  <c r="B17" i="86"/>
  <c r="C33" i="75"/>
  <c r="D33" i="75"/>
  <c r="E33" i="75"/>
  <c r="F33" i="75"/>
  <c r="G33" i="75"/>
  <c r="H33" i="75"/>
  <c r="I33" i="75"/>
  <c r="J33" i="75"/>
  <c r="K33" i="75"/>
  <c r="L33" i="75"/>
  <c r="M33" i="75"/>
  <c r="N33" i="75"/>
  <c r="O33" i="75"/>
  <c r="P33" i="75"/>
  <c r="Q33" i="75"/>
  <c r="R33" i="75"/>
  <c r="S33" i="75"/>
  <c r="T33" i="75"/>
  <c r="U33" i="75"/>
  <c r="V33" i="75"/>
  <c r="W33" i="75"/>
  <c r="X33" i="75"/>
  <c r="C26" i="75" l="1"/>
  <c r="D26" i="75"/>
  <c r="E26" i="75"/>
  <c r="F26" i="75"/>
  <c r="G26" i="75"/>
  <c r="H26" i="75"/>
  <c r="I26" i="75"/>
  <c r="J26" i="75"/>
  <c r="K26" i="75"/>
  <c r="L26" i="75"/>
  <c r="M26" i="75"/>
  <c r="N26" i="75"/>
  <c r="O26" i="75"/>
  <c r="P26" i="75"/>
  <c r="Q26" i="75"/>
  <c r="R26" i="75"/>
  <c r="S26" i="75"/>
  <c r="T26" i="75"/>
  <c r="U26" i="75"/>
  <c r="V26" i="75"/>
  <c r="W26" i="75"/>
  <c r="X26" i="75"/>
  <c r="C19" i="75"/>
  <c r="D19" i="75"/>
  <c r="E19" i="75"/>
  <c r="F19" i="75"/>
  <c r="G19" i="75"/>
  <c r="H19" i="75"/>
  <c r="I19" i="75"/>
  <c r="J19" i="75"/>
  <c r="K19" i="75"/>
  <c r="L19" i="75"/>
  <c r="M19" i="75"/>
  <c r="N19" i="75"/>
  <c r="O19" i="75"/>
  <c r="P19" i="75"/>
  <c r="Q19" i="75"/>
  <c r="R19" i="75"/>
  <c r="S19" i="75"/>
  <c r="T19" i="75"/>
  <c r="U19" i="75"/>
  <c r="V19" i="75"/>
  <c r="W19" i="75"/>
  <c r="X19" i="75"/>
  <c r="C7" i="75"/>
  <c r="D7" i="75"/>
  <c r="E7" i="75"/>
  <c r="F7" i="75"/>
  <c r="G7" i="75"/>
  <c r="H7" i="75"/>
  <c r="I7" i="75"/>
  <c r="J7" i="75"/>
  <c r="K7" i="75"/>
  <c r="L7" i="75"/>
  <c r="M7" i="75"/>
  <c r="N7" i="75"/>
  <c r="O7" i="75"/>
  <c r="O6" i="75" s="1"/>
  <c r="P7" i="75"/>
  <c r="Q7" i="75"/>
  <c r="R7" i="75"/>
  <c r="R6" i="75" s="1"/>
  <c r="S7" i="75"/>
  <c r="S6" i="75" s="1"/>
  <c r="T7" i="75"/>
  <c r="U7" i="75"/>
  <c r="V7" i="75"/>
  <c r="V6" i="75" s="1"/>
  <c r="W7" i="75"/>
  <c r="W6" i="75" s="1"/>
  <c r="X7" i="75"/>
  <c r="P6" i="75"/>
  <c r="Q6" i="75"/>
  <c r="T6" i="75"/>
  <c r="U6" i="75"/>
  <c r="X6" i="75"/>
  <c r="C6" i="75"/>
  <c r="D6" i="75"/>
  <c r="E6" i="75"/>
  <c r="F6" i="75"/>
  <c r="G6" i="75"/>
  <c r="H6" i="75"/>
  <c r="I6" i="75"/>
  <c r="J6" i="75"/>
  <c r="K6" i="75"/>
  <c r="L6" i="75"/>
  <c r="M6" i="75"/>
  <c r="G7" i="74"/>
  <c r="G8" i="74"/>
  <c r="G9" i="74"/>
  <c r="G10" i="74"/>
  <c r="G11" i="74"/>
  <c r="G12" i="74"/>
  <c r="G13" i="74"/>
  <c r="G14" i="74"/>
  <c r="G15" i="74"/>
  <c r="G16" i="74"/>
  <c r="G17" i="74"/>
  <c r="G19" i="74"/>
  <c r="G20" i="74"/>
  <c r="G21" i="74"/>
  <c r="G22" i="74"/>
  <c r="G23" i="74"/>
  <c r="G24" i="74"/>
  <c r="G25" i="74"/>
  <c r="G26" i="74"/>
  <c r="G27" i="74"/>
  <c r="G28" i="74"/>
  <c r="G29" i="74"/>
  <c r="G30" i="74"/>
  <c r="G31" i="74"/>
  <c r="G32" i="74"/>
  <c r="G33" i="74"/>
  <c r="C6" i="74"/>
  <c r="C18" i="74"/>
  <c r="C25" i="74"/>
  <c r="C32" i="74"/>
  <c r="B33" i="74"/>
  <c r="B31" i="74" l="1"/>
  <c r="C7" i="63"/>
  <c r="C9" i="63"/>
  <c r="C11" i="63"/>
  <c r="C13" i="63"/>
  <c r="B13" i="63" s="1"/>
  <c r="C15" i="63"/>
  <c r="C17" i="63"/>
  <c r="C19" i="63"/>
  <c r="B19" i="63" s="1"/>
  <c r="C21" i="63"/>
  <c r="C23" i="63"/>
  <c r="B23" i="63" s="1"/>
  <c r="C27" i="63"/>
  <c r="C29" i="63"/>
  <c r="C31" i="63"/>
  <c r="B31" i="63" s="1"/>
  <c r="C33" i="63"/>
  <c r="O7" i="63"/>
  <c r="O8" i="63"/>
  <c r="O9" i="63"/>
  <c r="O10" i="63"/>
  <c r="O11" i="63"/>
  <c r="O12" i="63"/>
  <c r="O13" i="63"/>
  <c r="O14" i="63"/>
  <c r="O15" i="63"/>
  <c r="O16" i="63"/>
  <c r="O17" i="63"/>
  <c r="O19" i="63"/>
  <c r="O20" i="63"/>
  <c r="O21" i="63"/>
  <c r="O22" i="63"/>
  <c r="O23" i="63"/>
  <c r="O24" i="63"/>
  <c r="O26" i="63"/>
  <c r="O27" i="63"/>
  <c r="O28" i="63"/>
  <c r="O29" i="63"/>
  <c r="O30" i="63"/>
  <c r="O31" i="63"/>
  <c r="O32" i="63"/>
  <c r="O33" i="63"/>
  <c r="L7" i="63"/>
  <c r="K7" i="63" s="1"/>
  <c r="L8" i="63"/>
  <c r="K8" i="63" s="1"/>
  <c r="L9" i="63"/>
  <c r="K9" i="63" s="1"/>
  <c r="L10" i="63"/>
  <c r="K10" i="63" s="1"/>
  <c r="L11" i="63"/>
  <c r="K11" i="63" s="1"/>
  <c r="L12" i="63"/>
  <c r="K12" i="63" s="1"/>
  <c r="L13" i="63"/>
  <c r="K13" i="63" s="1"/>
  <c r="L14" i="63"/>
  <c r="K14" i="63" s="1"/>
  <c r="L15" i="63"/>
  <c r="K15" i="63" s="1"/>
  <c r="L16" i="63"/>
  <c r="K16" i="63" s="1"/>
  <c r="L17" i="63"/>
  <c r="K17" i="63" s="1"/>
  <c r="L19" i="63"/>
  <c r="K19" i="63" s="1"/>
  <c r="L20" i="63"/>
  <c r="K20" i="63" s="1"/>
  <c r="L21" i="63"/>
  <c r="K21" i="63" s="1"/>
  <c r="L22" i="63"/>
  <c r="K22" i="63" s="1"/>
  <c r="L23" i="63"/>
  <c r="K23" i="63" s="1"/>
  <c r="L24" i="63"/>
  <c r="K24" i="63" s="1"/>
  <c r="L26" i="63"/>
  <c r="K26" i="63" s="1"/>
  <c r="L27" i="63"/>
  <c r="K27" i="63" s="1"/>
  <c r="L28" i="63"/>
  <c r="K28" i="63" s="1"/>
  <c r="L29" i="63"/>
  <c r="K29" i="63" s="1"/>
  <c r="L30" i="63"/>
  <c r="K30" i="63" s="1"/>
  <c r="L31" i="63"/>
  <c r="K31" i="63" s="1"/>
  <c r="L32" i="63"/>
  <c r="K32" i="63" s="1"/>
  <c r="L33" i="63"/>
  <c r="K33" i="63" s="1"/>
  <c r="H7" i="63"/>
  <c r="H8" i="63"/>
  <c r="H9" i="63"/>
  <c r="H10" i="63"/>
  <c r="H11" i="63"/>
  <c r="H12" i="63"/>
  <c r="H13" i="63"/>
  <c r="H14" i="63"/>
  <c r="H15" i="63"/>
  <c r="H16" i="63"/>
  <c r="H17" i="63"/>
  <c r="H19" i="63"/>
  <c r="H20" i="63"/>
  <c r="H21" i="63"/>
  <c r="H22" i="63"/>
  <c r="H23" i="63"/>
  <c r="H24" i="63"/>
  <c r="H26" i="63"/>
  <c r="H27" i="63"/>
  <c r="H28" i="63"/>
  <c r="H29" i="63"/>
  <c r="H30" i="63"/>
  <c r="H31" i="63"/>
  <c r="H33" i="63"/>
  <c r="D7" i="63"/>
  <c r="D8" i="63"/>
  <c r="C8" i="63" s="1"/>
  <c r="D9" i="63"/>
  <c r="D10" i="63"/>
  <c r="C10" i="63" s="1"/>
  <c r="B10" i="63" s="1"/>
  <c r="D11" i="63"/>
  <c r="D12" i="63"/>
  <c r="C12" i="63" s="1"/>
  <c r="D13" i="63"/>
  <c r="D14" i="63"/>
  <c r="C14" i="63" s="1"/>
  <c r="B14" i="63" s="1"/>
  <c r="D15" i="63"/>
  <c r="D16" i="63"/>
  <c r="C16" i="63" s="1"/>
  <c r="D17" i="63"/>
  <c r="D19" i="63"/>
  <c r="D20" i="63"/>
  <c r="C20" i="63" s="1"/>
  <c r="B20" i="63" s="1"/>
  <c r="D21" i="63"/>
  <c r="D22" i="63"/>
  <c r="C22" i="63" s="1"/>
  <c r="D23" i="63"/>
  <c r="D24" i="63"/>
  <c r="C24" i="63" s="1"/>
  <c r="B24" i="63" s="1"/>
  <c r="D26" i="63"/>
  <c r="C26" i="63" s="1"/>
  <c r="D27" i="63"/>
  <c r="D28" i="63"/>
  <c r="C28" i="63" s="1"/>
  <c r="B28" i="63" s="1"/>
  <c r="D29" i="63"/>
  <c r="D30" i="63"/>
  <c r="C30" i="63" s="1"/>
  <c r="D31" i="63"/>
  <c r="D33" i="63"/>
  <c r="N6" i="75"/>
  <c r="B33" i="75"/>
  <c r="B21" i="63" l="1"/>
  <c r="B29" i="63"/>
  <c r="B11" i="63"/>
  <c r="B22" i="63"/>
  <c r="B27" i="63"/>
  <c r="B17" i="63"/>
  <c r="B9" i="63"/>
  <c r="B30" i="63"/>
  <c r="B26" i="63"/>
  <c r="B16" i="63"/>
  <c r="B12" i="63"/>
  <c r="B8" i="63"/>
  <c r="B33" i="63"/>
  <c r="B15" i="63"/>
  <c r="B7" i="63"/>
  <c r="B30" i="74"/>
  <c r="K17" i="85"/>
  <c r="I17" i="85"/>
  <c r="G17" i="85"/>
  <c r="E17" i="85"/>
  <c r="K6" i="85"/>
  <c r="I6" i="85"/>
  <c r="G6" i="85"/>
  <c r="E6" i="85"/>
  <c r="C6" i="85"/>
  <c r="B29" i="74" l="1"/>
  <c r="N34" i="1"/>
  <c r="J34" i="1"/>
  <c r="F34" i="1"/>
  <c r="N33" i="1"/>
  <c r="L33" i="1"/>
  <c r="J33" i="1"/>
  <c r="H33" i="1"/>
  <c r="F33" i="1"/>
  <c r="D33" i="1"/>
  <c r="M32" i="1"/>
  <c r="K32" i="1"/>
  <c r="I32" i="1"/>
  <c r="G32" i="1"/>
  <c r="E32" i="1"/>
  <c r="C32" i="1"/>
  <c r="B32" i="1"/>
  <c r="N32" i="1" s="1"/>
  <c r="N31" i="1"/>
  <c r="L31" i="1"/>
  <c r="J31" i="1"/>
  <c r="H31" i="1"/>
  <c r="F31" i="1"/>
  <c r="D31" i="1"/>
  <c r="N30" i="1"/>
  <c r="L30" i="1"/>
  <c r="J30" i="1"/>
  <c r="H30" i="1"/>
  <c r="F30" i="1"/>
  <c r="D30" i="1"/>
  <c r="N29" i="1"/>
  <c r="L29" i="1"/>
  <c r="J29" i="1"/>
  <c r="H29" i="1"/>
  <c r="F29" i="1"/>
  <c r="D29" i="1"/>
  <c r="N28" i="1"/>
  <c r="L28" i="1"/>
  <c r="J28" i="1"/>
  <c r="H28" i="1"/>
  <c r="F28" i="1"/>
  <c r="D28" i="1"/>
  <c r="N27" i="1"/>
  <c r="L27" i="1"/>
  <c r="J27" i="1"/>
  <c r="H27" i="1"/>
  <c r="F27" i="1"/>
  <c r="D27" i="1"/>
  <c r="N26" i="1"/>
  <c r="L26" i="1"/>
  <c r="J26" i="1"/>
  <c r="H26" i="1"/>
  <c r="F26" i="1"/>
  <c r="D26" i="1"/>
  <c r="M25" i="1"/>
  <c r="K25" i="1"/>
  <c r="I25" i="1"/>
  <c r="G25" i="1"/>
  <c r="E25" i="1"/>
  <c r="C25" i="1"/>
  <c r="B25" i="1"/>
  <c r="N24" i="1"/>
  <c r="L24" i="1"/>
  <c r="J24" i="1"/>
  <c r="H24" i="1"/>
  <c r="F24" i="1"/>
  <c r="D24" i="1"/>
  <c r="N23" i="1"/>
  <c r="L23" i="1"/>
  <c r="J23" i="1"/>
  <c r="H23" i="1"/>
  <c r="F23" i="1"/>
  <c r="D23" i="1"/>
  <c r="N22" i="1"/>
  <c r="L22" i="1"/>
  <c r="J22" i="1"/>
  <c r="H22" i="1"/>
  <c r="F22" i="1"/>
  <c r="D22" i="1"/>
  <c r="N21" i="1"/>
  <c r="L21" i="1"/>
  <c r="J21" i="1"/>
  <c r="H21" i="1"/>
  <c r="F21" i="1"/>
  <c r="D21" i="1"/>
  <c r="N20" i="1"/>
  <c r="L20" i="1"/>
  <c r="J20" i="1"/>
  <c r="H20" i="1"/>
  <c r="F20" i="1"/>
  <c r="D20" i="1"/>
  <c r="N19" i="1"/>
  <c r="L19" i="1"/>
  <c r="J19" i="1"/>
  <c r="H19" i="1"/>
  <c r="F19" i="1"/>
  <c r="D19" i="1"/>
  <c r="M18" i="1"/>
  <c r="K18" i="1"/>
  <c r="I18" i="1"/>
  <c r="G18" i="1"/>
  <c r="E18" i="1"/>
  <c r="C18" i="1"/>
  <c r="B18" i="1"/>
  <c r="N18" i="1" s="1"/>
  <c r="N17" i="1"/>
  <c r="L17" i="1"/>
  <c r="J17" i="1"/>
  <c r="H17" i="1"/>
  <c r="F17" i="1"/>
  <c r="D17" i="1"/>
  <c r="N16" i="1"/>
  <c r="L16" i="1"/>
  <c r="J16" i="1"/>
  <c r="H16" i="1"/>
  <c r="F16" i="1"/>
  <c r="D16" i="1"/>
  <c r="N15" i="1"/>
  <c r="L15" i="1"/>
  <c r="J15" i="1"/>
  <c r="H15" i="1"/>
  <c r="F15" i="1"/>
  <c r="D15" i="1"/>
  <c r="N14" i="1"/>
  <c r="L14" i="1"/>
  <c r="J14" i="1"/>
  <c r="H14" i="1"/>
  <c r="F14" i="1"/>
  <c r="D14" i="1"/>
  <c r="N13" i="1"/>
  <c r="L13" i="1"/>
  <c r="J13" i="1"/>
  <c r="H13" i="1"/>
  <c r="F13" i="1"/>
  <c r="D13" i="1"/>
  <c r="N12" i="1"/>
  <c r="L12" i="1"/>
  <c r="J12" i="1"/>
  <c r="H12" i="1"/>
  <c r="F12" i="1"/>
  <c r="D12" i="1"/>
  <c r="N11" i="1"/>
  <c r="L11" i="1"/>
  <c r="J11" i="1"/>
  <c r="H11" i="1"/>
  <c r="F11" i="1"/>
  <c r="D11" i="1"/>
  <c r="N10" i="1"/>
  <c r="L10" i="1"/>
  <c r="J10" i="1"/>
  <c r="H10" i="1"/>
  <c r="F10" i="1"/>
  <c r="D10" i="1"/>
  <c r="N9" i="1"/>
  <c r="L9" i="1"/>
  <c r="J9" i="1"/>
  <c r="H9" i="1"/>
  <c r="F9" i="1"/>
  <c r="D9" i="1"/>
  <c r="N8" i="1"/>
  <c r="L8" i="1"/>
  <c r="J8" i="1"/>
  <c r="H8" i="1"/>
  <c r="F8" i="1"/>
  <c r="D8" i="1"/>
  <c r="N7" i="1"/>
  <c r="L7" i="1"/>
  <c r="J7" i="1"/>
  <c r="H7" i="1"/>
  <c r="F7" i="1"/>
  <c r="D7" i="1"/>
  <c r="M6" i="1"/>
  <c r="K6" i="1"/>
  <c r="I6" i="1"/>
  <c r="G6" i="1"/>
  <c r="E6" i="1"/>
  <c r="C6" i="1"/>
  <c r="B6" i="1"/>
  <c r="B5" i="1" s="1"/>
  <c r="N6" i="136"/>
  <c r="N7" i="136"/>
  <c r="N8" i="136"/>
  <c r="N9" i="136"/>
  <c r="N10" i="136"/>
  <c r="N11" i="136"/>
  <c r="N12" i="136"/>
  <c r="N13" i="136"/>
  <c r="N14" i="136"/>
  <c r="N15" i="136"/>
  <c r="N16" i="136"/>
  <c r="N18" i="136"/>
  <c r="N19" i="136"/>
  <c r="N20" i="136"/>
  <c r="N21" i="136"/>
  <c r="N22" i="136"/>
  <c r="N23" i="136"/>
  <c r="N25" i="136"/>
  <c r="N26" i="136"/>
  <c r="N27" i="136"/>
  <c r="N28" i="136"/>
  <c r="N29" i="136"/>
  <c r="N30" i="136"/>
  <c r="N32" i="136"/>
  <c r="N33" i="136"/>
  <c r="L6" i="136"/>
  <c r="L7" i="136"/>
  <c r="L8" i="136"/>
  <c r="L9" i="136"/>
  <c r="L10" i="136"/>
  <c r="L11" i="136"/>
  <c r="L12" i="136"/>
  <c r="L13" i="136"/>
  <c r="L14" i="136"/>
  <c r="L15" i="136"/>
  <c r="L16" i="136"/>
  <c r="L18" i="136"/>
  <c r="L19" i="136"/>
  <c r="L20" i="136"/>
  <c r="L21" i="136"/>
  <c r="L22" i="136"/>
  <c r="L23" i="136"/>
  <c r="L25" i="136"/>
  <c r="L26" i="136"/>
  <c r="L27" i="136"/>
  <c r="L28" i="136"/>
  <c r="L29" i="136"/>
  <c r="L30" i="136"/>
  <c r="L32" i="136"/>
  <c r="L33" i="136"/>
  <c r="J6" i="136"/>
  <c r="J7" i="136"/>
  <c r="J8" i="136"/>
  <c r="J9" i="136"/>
  <c r="J10" i="136"/>
  <c r="J11" i="136"/>
  <c r="J12" i="136"/>
  <c r="J13" i="136"/>
  <c r="J14" i="136"/>
  <c r="J15" i="136"/>
  <c r="J16" i="136"/>
  <c r="J18" i="136"/>
  <c r="J19" i="136"/>
  <c r="J20" i="136"/>
  <c r="J21" i="136"/>
  <c r="J22" i="136"/>
  <c r="J23" i="136"/>
  <c r="J25" i="136"/>
  <c r="J26" i="136"/>
  <c r="J27" i="136"/>
  <c r="J28" i="136"/>
  <c r="J29" i="136"/>
  <c r="J30" i="136"/>
  <c r="J32" i="136"/>
  <c r="J33" i="136"/>
  <c r="H6" i="136"/>
  <c r="H7" i="136"/>
  <c r="H8" i="136"/>
  <c r="H9" i="136"/>
  <c r="H10" i="136"/>
  <c r="H11" i="136"/>
  <c r="H12" i="136"/>
  <c r="H13" i="136"/>
  <c r="H14" i="136"/>
  <c r="H15" i="136"/>
  <c r="H16" i="136"/>
  <c r="H18" i="136"/>
  <c r="H19" i="136"/>
  <c r="H20" i="136"/>
  <c r="H21" i="136"/>
  <c r="H22" i="136"/>
  <c r="H23" i="136"/>
  <c r="H25" i="136"/>
  <c r="H26" i="136"/>
  <c r="H27" i="136"/>
  <c r="H28" i="136"/>
  <c r="H29" i="136"/>
  <c r="H30" i="136"/>
  <c r="H32" i="136"/>
  <c r="H33" i="136"/>
  <c r="I31" i="136"/>
  <c r="G31" i="136"/>
  <c r="I24" i="136"/>
  <c r="G24" i="136"/>
  <c r="I17" i="136"/>
  <c r="G17" i="136"/>
  <c r="I5" i="136"/>
  <c r="G5" i="136"/>
  <c r="G4" i="136" s="1"/>
  <c r="M31" i="136"/>
  <c r="M24" i="136"/>
  <c r="M17" i="136"/>
  <c r="M5" i="136"/>
  <c r="M4" i="136" s="1"/>
  <c r="K31" i="136"/>
  <c r="K24" i="136"/>
  <c r="K17" i="136"/>
  <c r="K5" i="136"/>
  <c r="K4" i="136" s="1"/>
  <c r="D6" i="1" l="1"/>
  <c r="B28" i="74"/>
  <c r="I4" i="136"/>
  <c r="H6" i="1"/>
  <c r="L6" i="1"/>
  <c r="D25" i="1"/>
  <c r="H25" i="1"/>
  <c r="L25" i="1"/>
  <c r="F6" i="1"/>
  <c r="J6" i="1"/>
  <c r="N6" i="1"/>
  <c r="F25" i="1"/>
  <c r="J25" i="1"/>
  <c r="N25" i="1"/>
  <c r="D18" i="1"/>
  <c r="F18" i="1"/>
  <c r="H18" i="1"/>
  <c r="J18" i="1"/>
  <c r="L18" i="1"/>
  <c r="D32" i="1"/>
  <c r="F32" i="1"/>
  <c r="H32" i="1"/>
  <c r="J32" i="1"/>
  <c r="L32" i="1"/>
  <c r="C5" i="1"/>
  <c r="D5" i="1" s="1"/>
  <c r="E5" i="1"/>
  <c r="F5" i="1" s="1"/>
  <c r="G5" i="1"/>
  <c r="H5" i="1" s="1"/>
  <c r="I5" i="1"/>
  <c r="J5" i="1" s="1"/>
  <c r="K5" i="1"/>
  <c r="L5" i="1" s="1"/>
  <c r="M5" i="1"/>
  <c r="N5" i="1" s="1"/>
  <c r="F6" i="136"/>
  <c r="F7" i="136"/>
  <c r="F8" i="136"/>
  <c r="F9" i="136"/>
  <c r="F10" i="136"/>
  <c r="F11" i="136"/>
  <c r="F12" i="136"/>
  <c r="F13" i="136"/>
  <c r="F14" i="136"/>
  <c r="F15" i="136"/>
  <c r="F16" i="136"/>
  <c r="F18" i="136"/>
  <c r="F19" i="136"/>
  <c r="F20" i="136"/>
  <c r="F21" i="136"/>
  <c r="F22" i="136"/>
  <c r="F23" i="136"/>
  <c r="F25" i="136"/>
  <c r="F26" i="136"/>
  <c r="F27" i="136"/>
  <c r="F28" i="136"/>
  <c r="F29" i="136"/>
  <c r="F30" i="136"/>
  <c r="F32" i="136"/>
  <c r="F33" i="136"/>
  <c r="E31" i="136"/>
  <c r="E24" i="136"/>
  <c r="E17" i="136"/>
  <c r="E5" i="136"/>
  <c r="D6" i="136"/>
  <c r="D7" i="136"/>
  <c r="D8" i="136"/>
  <c r="D9" i="136"/>
  <c r="D10" i="136"/>
  <c r="D11" i="136"/>
  <c r="D12" i="136"/>
  <c r="D13" i="136"/>
  <c r="D14" i="136"/>
  <c r="D15" i="136"/>
  <c r="D16" i="136"/>
  <c r="D18" i="136"/>
  <c r="D19" i="136"/>
  <c r="D20" i="136"/>
  <c r="D21" i="136"/>
  <c r="D22" i="136"/>
  <c r="D23" i="136"/>
  <c r="D25" i="136"/>
  <c r="D26" i="136"/>
  <c r="D27" i="136"/>
  <c r="D28" i="136"/>
  <c r="D29" i="136"/>
  <c r="D30" i="136"/>
  <c r="D32" i="136"/>
  <c r="D33" i="136"/>
  <c r="C31" i="136"/>
  <c r="C24" i="136"/>
  <c r="C17" i="136"/>
  <c r="C5" i="136"/>
  <c r="B31" i="136"/>
  <c r="H31" i="136" s="1"/>
  <c r="B24" i="136"/>
  <c r="N24" i="136" s="1"/>
  <c r="B17" i="136"/>
  <c r="H17" i="136" s="1"/>
  <c r="B5" i="136"/>
  <c r="D5" i="136" l="1"/>
  <c r="D24" i="136"/>
  <c r="D17" i="136"/>
  <c r="D31" i="136"/>
  <c r="F24" i="136"/>
  <c r="B27" i="74"/>
  <c r="N5" i="136"/>
  <c r="L5" i="136"/>
  <c r="H5" i="136"/>
  <c r="B4" i="136"/>
  <c r="C4" i="136"/>
  <c r="F5" i="136"/>
  <c r="J24" i="136"/>
  <c r="L24" i="136"/>
  <c r="J31" i="136"/>
  <c r="J5" i="136"/>
  <c r="L31" i="136"/>
  <c r="F17" i="136"/>
  <c r="F31" i="136"/>
  <c r="J4" i="136"/>
  <c r="N17" i="136"/>
  <c r="H24" i="136"/>
  <c r="J17" i="136"/>
  <c r="N31" i="136"/>
  <c r="L17" i="136"/>
  <c r="E4" i="136"/>
  <c r="F4" i="136" s="1"/>
  <c r="I15" i="99"/>
  <c r="H15" i="99"/>
  <c r="G15" i="99"/>
  <c r="F15" i="99"/>
  <c r="E15" i="99"/>
  <c r="I14" i="99"/>
  <c r="H14" i="99"/>
  <c r="G14" i="99"/>
  <c r="F14" i="99"/>
  <c r="E14" i="99"/>
  <c r="I13" i="99"/>
  <c r="H13" i="99"/>
  <c r="G13" i="99"/>
  <c r="F13" i="99"/>
  <c r="E13" i="99"/>
  <c r="I12" i="99"/>
  <c r="H12" i="99"/>
  <c r="G12" i="99"/>
  <c r="F12" i="99"/>
  <c r="E12" i="99"/>
  <c r="I11" i="99"/>
  <c r="H11" i="99"/>
  <c r="G11" i="99"/>
  <c r="F11" i="99"/>
  <c r="E11" i="99"/>
  <c r="D27" i="98"/>
  <c r="D21" i="98"/>
  <c r="D4" i="136" l="1"/>
  <c r="B26" i="74"/>
  <c r="L4" i="136"/>
  <c r="H4" i="136"/>
  <c r="N4" i="136"/>
  <c r="G11" i="95"/>
  <c r="H11" i="95"/>
  <c r="D11" i="95"/>
  <c r="E11" i="95"/>
  <c r="N33" i="93"/>
  <c r="J33" i="93"/>
  <c r="F33" i="93"/>
  <c r="N32" i="93"/>
  <c r="L32" i="93"/>
  <c r="J32" i="93"/>
  <c r="F32" i="93"/>
  <c r="D32" i="93"/>
  <c r="M31" i="93"/>
  <c r="K31" i="93"/>
  <c r="I31" i="93"/>
  <c r="E31" i="93"/>
  <c r="C31" i="93"/>
  <c r="B31" i="93"/>
  <c r="N30" i="93"/>
  <c r="L30" i="93"/>
  <c r="J30" i="93"/>
  <c r="H30" i="93"/>
  <c r="F30" i="93"/>
  <c r="D30" i="93"/>
  <c r="N29" i="93"/>
  <c r="L29" i="93"/>
  <c r="J29" i="93"/>
  <c r="H29" i="93"/>
  <c r="F29" i="93"/>
  <c r="D29" i="93"/>
  <c r="N28" i="93"/>
  <c r="L28" i="93"/>
  <c r="J28" i="93"/>
  <c r="H28" i="93"/>
  <c r="F28" i="93"/>
  <c r="D28" i="93"/>
  <c r="N27" i="93"/>
  <c r="L27" i="93"/>
  <c r="J27" i="93"/>
  <c r="H27" i="93"/>
  <c r="F27" i="93"/>
  <c r="D27" i="93"/>
  <c r="N26" i="93"/>
  <c r="L26" i="93"/>
  <c r="J26" i="93"/>
  <c r="H26" i="93"/>
  <c r="F26" i="93"/>
  <c r="D26" i="93"/>
  <c r="N25" i="93"/>
  <c r="L25" i="93"/>
  <c r="J25" i="93"/>
  <c r="H25" i="93"/>
  <c r="F25" i="93"/>
  <c r="D25" i="93"/>
  <c r="M24" i="93"/>
  <c r="K24" i="93"/>
  <c r="I24" i="93"/>
  <c r="G24" i="93"/>
  <c r="E24" i="93"/>
  <c r="C24" i="93"/>
  <c r="B24" i="93"/>
  <c r="N23" i="93"/>
  <c r="L23" i="93"/>
  <c r="J23" i="93"/>
  <c r="H23" i="93"/>
  <c r="F23" i="93"/>
  <c r="D23" i="93"/>
  <c r="N22" i="93"/>
  <c r="L22" i="93"/>
  <c r="J22" i="93"/>
  <c r="H22" i="93"/>
  <c r="F22" i="93"/>
  <c r="D22" i="93"/>
  <c r="N21" i="93"/>
  <c r="L21" i="93"/>
  <c r="J21" i="93"/>
  <c r="H21" i="93"/>
  <c r="F21" i="93"/>
  <c r="D21" i="93"/>
  <c r="N20" i="93"/>
  <c r="L20" i="93"/>
  <c r="J20" i="93"/>
  <c r="H20" i="93"/>
  <c r="F20" i="93"/>
  <c r="D20" i="93"/>
  <c r="N19" i="93"/>
  <c r="L19" i="93"/>
  <c r="J19" i="93"/>
  <c r="H19" i="93"/>
  <c r="F19" i="93"/>
  <c r="D19" i="93"/>
  <c r="N18" i="93"/>
  <c r="L18" i="93"/>
  <c r="J18" i="93"/>
  <c r="H18" i="93"/>
  <c r="F18" i="93"/>
  <c r="D18" i="93"/>
  <c r="M17" i="93"/>
  <c r="K17" i="93"/>
  <c r="I17" i="93"/>
  <c r="G17" i="93"/>
  <c r="E17" i="93"/>
  <c r="C17" i="93"/>
  <c r="B17" i="93"/>
  <c r="N17" i="93" s="1"/>
  <c r="N16" i="93"/>
  <c r="L16" i="93"/>
  <c r="J16" i="93"/>
  <c r="H16" i="93"/>
  <c r="F16" i="93"/>
  <c r="D16" i="93"/>
  <c r="N15" i="93"/>
  <c r="L15" i="93"/>
  <c r="J15" i="93"/>
  <c r="H15" i="93"/>
  <c r="F15" i="93"/>
  <c r="D15" i="93"/>
  <c r="N14" i="93"/>
  <c r="L14" i="93"/>
  <c r="J14" i="93"/>
  <c r="H14" i="93"/>
  <c r="F14" i="93"/>
  <c r="D14" i="93"/>
  <c r="N13" i="93"/>
  <c r="L13" i="93"/>
  <c r="J13" i="93"/>
  <c r="H13" i="93"/>
  <c r="F13" i="93"/>
  <c r="D13" i="93"/>
  <c r="N12" i="93"/>
  <c r="L12" i="93"/>
  <c r="J12" i="93"/>
  <c r="H12" i="93"/>
  <c r="F12" i="93"/>
  <c r="D12" i="93"/>
  <c r="N11" i="93"/>
  <c r="L11" i="93"/>
  <c r="J11" i="93"/>
  <c r="H11" i="93"/>
  <c r="F11" i="93"/>
  <c r="D11" i="93"/>
  <c r="N10" i="93"/>
  <c r="L10" i="93"/>
  <c r="J10" i="93"/>
  <c r="H10" i="93"/>
  <c r="F10" i="93"/>
  <c r="D10" i="93"/>
  <c r="N9" i="93"/>
  <c r="L9" i="93"/>
  <c r="J9" i="93"/>
  <c r="H9" i="93"/>
  <c r="F9" i="93"/>
  <c r="D9" i="93"/>
  <c r="N8" i="93"/>
  <c r="L8" i="93"/>
  <c r="J8" i="93"/>
  <c r="H8" i="93"/>
  <c r="F8" i="93"/>
  <c r="D8" i="93"/>
  <c r="N7" i="93"/>
  <c r="L7" i="93"/>
  <c r="J7" i="93"/>
  <c r="H7" i="93"/>
  <c r="F7" i="93"/>
  <c r="D7" i="93"/>
  <c r="N6" i="93"/>
  <c r="L6" i="93"/>
  <c r="J6" i="93"/>
  <c r="H6" i="93"/>
  <c r="F6" i="93"/>
  <c r="D6" i="93"/>
  <c r="M5" i="93"/>
  <c r="K5" i="93"/>
  <c r="I5" i="93"/>
  <c r="G5" i="93"/>
  <c r="G4" i="93" s="1"/>
  <c r="E5" i="93"/>
  <c r="C5" i="93"/>
  <c r="B5" i="93"/>
  <c r="D5" i="93" l="1"/>
  <c r="L5" i="93"/>
  <c r="D24" i="93"/>
  <c r="B4" i="93"/>
  <c r="L24" i="93"/>
  <c r="H5" i="93"/>
  <c r="H24" i="93"/>
  <c r="N31" i="93"/>
  <c r="F5" i="93"/>
  <c r="J5" i="93"/>
  <c r="N5" i="93"/>
  <c r="F24" i="93"/>
  <c r="J24" i="93"/>
  <c r="N24" i="93"/>
  <c r="D17" i="93"/>
  <c r="H17" i="93"/>
  <c r="C4" i="93"/>
  <c r="E4" i="93"/>
  <c r="F4" i="93" s="1"/>
  <c r="H4" i="93"/>
  <c r="I4" i="93"/>
  <c r="J4" i="93" s="1"/>
  <c r="K4" i="93"/>
  <c r="L4" i="93" s="1"/>
  <c r="M4" i="93"/>
  <c r="N4" i="93" s="1"/>
  <c r="F17" i="93"/>
  <c r="J17" i="93"/>
  <c r="L17" i="93"/>
  <c r="D31" i="93"/>
  <c r="F31" i="93"/>
  <c r="J31" i="93"/>
  <c r="L31" i="93"/>
  <c r="B24" i="74" l="1"/>
  <c r="D4" i="93"/>
  <c r="B25" i="103"/>
  <c r="B24" i="103"/>
  <c r="B23" i="103"/>
  <c r="B22" i="103"/>
  <c r="B21" i="103"/>
  <c r="B19" i="103"/>
  <c r="B18" i="103"/>
  <c r="B16" i="103"/>
  <c r="I18" i="74"/>
  <c r="J18" i="74"/>
  <c r="K18" i="74"/>
  <c r="H6" i="74"/>
  <c r="G6" i="74" s="1"/>
  <c r="I6" i="74"/>
  <c r="J6" i="74"/>
  <c r="J5" i="74" s="1"/>
  <c r="K6" i="74"/>
  <c r="K5" i="74" s="1"/>
  <c r="K25" i="74"/>
  <c r="F25" i="74"/>
  <c r="E25" i="74"/>
  <c r="F18" i="74"/>
  <c r="E18" i="74"/>
  <c r="F6" i="74"/>
  <c r="E6" i="74"/>
  <c r="B23" i="74" l="1"/>
  <c r="E5" i="74"/>
  <c r="F5" i="74"/>
  <c r="B22" i="74" l="1"/>
  <c r="D19" i="99"/>
  <c r="D20" i="99"/>
  <c r="D21" i="99"/>
  <c r="D22" i="99"/>
  <c r="D31" i="99"/>
  <c r="D30" i="99"/>
  <c r="D29" i="99"/>
  <c r="D28" i="99"/>
  <c r="D27" i="99"/>
  <c r="D23" i="99"/>
  <c r="D15" i="99"/>
  <c r="D14" i="99"/>
  <c r="D13" i="99"/>
  <c r="D12" i="99"/>
  <c r="D11" i="99"/>
  <c r="B21" i="74" l="1"/>
  <c r="I11" i="95"/>
  <c r="F11" i="95"/>
  <c r="E18" i="94"/>
  <c r="B20" i="74" l="1"/>
  <c r="M32" i="92"/>
  <c r="K32" i="92"/>
  <c r="I32" i="92"/>
  <c r="E32" i="92"/>
  <c r="C32" i="92"/>
  <c r="B32" i="92"/>
  <c r="M25" i="92"/>
  <c r="K25" i="92"/>
  <c r="I25" i="92"/>
  <c r="G25" i="92"/>
  <c r="E25" i="92"/>
  <c r="C25" i="92"/>
  <c r="B25" i="92"/>
  <c r="M18" i="92"/>
  <c r="K18" i="92"/>
  <c r="I18" i="92"/>
  <c r="G18" i="92"/>
  <c r="E18" i="92"/>
  <c r="C18" i="92"/>
  <c r="B18" i="92"/>
  <c r="M6" i="92"/>
  <c r="K6" i="92"/>
  <c r="I6" i="92"/>
  <c r="G6" i="92"/>
  <c r="E6" i="92"/>
  <c r="C6" i="92"/>
  <c r="B6" i="92"/>
  <c r="M32" i="91"/>
  <c r="K32" i="91"/>
  <c r="I32" i="91"/>
  <c r="E32" i="91"/>
  <c r="C32" i="91"/>
  <c r="B32" i="91"/>
  <c r="M25" i="91"/>
  <c r="K25" i="91"/>
  <c r="I25" i="91"/>
  <c r="G25" i="91"/>
  <c r="E25" i="91"/>
  <c r="C25" i="91"/>
  <c r="B25" i="91"/>
  <c r="M18" i="91"/>
  <c r="K18" i="91"/>
  <c r="I18" i="91"/>
  <c r="G18" i="91"/>
  <c r="E18" i="91"/>
  <c r="C18" i="91"/>
  <c r="B18" i="91"/>
  <c r="M6" i="91"/>
  <c r="K6" i="91"/>
  <c r="I6" i="91"/>
  <c r="G6" i="91"/>
  <c r="E6" i="91"/>
  <c r="C6" i="91"/>
  <c r="B6" i="91"/>
  <c r="B5" i="92" l="1"/>
  <c r="B19" i="74"/>
  <c r="D6" i="91"/>
  <c r="H6" i="91"/>
  <c r="D25" i="91"/>
  <c r="H25" i="91"/>
  <c r="L25" i="91"/>
  <c r="G5" i="92"/>
  <c r="K5" i="92"/>
  <c r="L5" i="92" s="1"/>
  <c r="J32" i="92"/>
  <c r="F6" i="91"/>
  <c r="J6" i="91"/>
  <c r="N6" i="91"/>
  <c r="F25" i="91"/>
  <c r="J25" i="91"/>
  <c r="N25" i="91"/>
  <c r="H18" i="92"/>
  <c r="E5" i="92"/>
  <c r="M5" i="92"/>
  <c r="N5" i="92" s="1"/>
  <c r="D32" i="92"/>
  <c r="L6" i="91"/>
  <c r="N32" i="91"/>
  <c r="I5" i="92"/>
  <c r="J5" i="92" s="1"/>
  <c r="L32" i="92"/>
  <c r="D18" i="91"/>
  <c r="H18" i="91"/>
  <c r="D32" i="91"/>
  <c r="J32" i="91"/>
  <c r="F18" i="91"/>
  <c r="J18" i="91"/>
  <c r="N18" i="91"/>
  <c r="F32" i="91"/>
  <c r="L32" i="91"/>
  <c r="C5" i="92"/>
  <c r="H6" i="92"/>
  <c r="L6" i="92"/>
  <c r="J18" i="92"/>
  <c r="F25" i="92"/>
  <c r="J25" i="92"/>
  <c r="N25" i="92"/>
  <c r="F32" i="92"/>
  <c r="N32" i="92"/>
  <c r="L18" i="91"/>
  <c r="D6" i="92"/>
  <c r="F6" i="92"/>
  <c r="J6" i="92"/>
  <c r="N6" i="92"/>
  <c r="D18" i="92"/>
  <c r="F18" i="92"/>
  <c r="L18" i="92"/>
  <c r="N18" i="92"/>
  <c r="D25" i="92"/>
  <c r="H25" i="92"/>
  <c r="L25" i="92"/>
  <c r="B5" i="91"/>
  <c r="N34" i="90"/>
  <c r="J34" i="90"/>
  <c r="F34" i="90"/>
  <c r="N33" i="90"/>
  <c r="L33" i="90"/>
  <c r="J33" i="90"/>
  <c r="F33" i="90"/>
  <c r="D33" i="90"/>
  <c r="M32" i="90"/>
  <c r="K32" i="90"/>
  <c r="I32" i="90"/>
  <c r="E32" i="90"/>
  <c r="C32" i="90"/>
  <c r="B32" i="90"/>
  <c r="N31" i="90"/>
  <c r="L31" i="90"/>
  <c r="J31" i="90"/>
  <c r="H31" i="90"/>
  <c r="F31" i="90"/>
  <c r="D31" i="90"/>
  <c r="N30" i="90"/>
  <c r="L30" i="90"/>
  <c r="J30" i="90"/>
  <c r="H30" i="90"/>
  <c r="F30" i="90"/>
  <c r="D30" i="90"/>
  <c r="N29" i="90"/>
  <c r="L29" i="90"/>
  <c r="J29" i="90"/>
  <c r="H29" i="90"/>
  <c r="F29" i="90"/>
  <c r="D29" i="90"/>
  <c r="N28" i="90"/>
  <c r="L28" i="90"/>
  <c r="J28" i="90"/>
  <c r="H28" i="90"/>
  <c r="F28" i="90"/>
  <c r="D28" i="90"/>
  <c r="N27" i="90"/>
  <c r="L27" i="90"/>
  <c r="J27" i="90"/>
  <c r="H27" i="90"/>
  <c r="F27" i="90"/>
  <c r="D27" i="90"/>
  <c r="N26" i="90"/>
  <c r="L26" i="90"/>
  <c r="J26" i="90"/>
  <c r="H26" i="90"/>
  <c r="F26" i="90"/>
  <c r="D26" i="90"/>
  <c r="M25" i="90"/>
  <c r="K25" i="90"/>
  <c r="I25" i="90"/>
  <c r="G25" i="90"/>
  <c r="E25" i="90"/>
  <c r="C25" i="90"/>
  <c r="B25" i="90"/>
  <c r="N24" i="90"/>
  <c r="L24" i="90"/>
  <c r="J24" i="90"/>
  <c r="H24" i="90"/>
  <c r="F24" i="90"/>
  <c r="D24" i="90"/>
  <c r="N23" i="90"/>
  <c r="L23" i="90"/>
  <c r="J23" i="90"/>
  <c r="H23" i="90"/>
  <c r="F23" i="90"/>
  <c r="D23" i="90"/>
  <c r="N22" i="90"/>
  <c r="L22" i="90"/>
  <c r="J22" i="90"/>
  <c r="H22" i="90"/>
  <c r="F22" i="90"/>
  <c r="D22" i="90"/>
  <c r="N21" i="90"/>
  <c r="L21" i="90"/>
  <c r="J21" i="90"/>
  <c r="H21" i="90"/>
  <c r="F21" i="90"/>
  <c r="D21" i="90"/>
  <c r="N20" i="90"/>
  <c r="L20" i="90"/>
  <c r="J20" i="90"/>
  <c r="H20" i="90"/>
  <c r="F20" i="90"/>
  <c r="D20" i="90"/>
  <c r="N19" i="90"/>
  <c r="L19" i="90"/>
  <c r="J19" i="90"/>
  <c r="H19" i="90"/>
  <c r="F19" i="90"/>
  <c r="D19" i="90"/>
  <c r="M18" i="90"/>
  <c r="K18" i="90"/>
  <c r="I18" i="90"/>
  <c r="G18" i="90"/>
  <c r="E18" i="90"/>
  <c r="C18" i="90"/>
  <c r="B18" i="90"/>
  <c r="N17" i="90"/>
  <c r="L17" i="90"/>
  <c r="J17" i="90"/>
  <c r="H17" i="90"/>
  <c r="F17" i="90"/>
  <c r="D17" i="90"/>
  <c r="N16" i="90"/>
  <c r="L16" i="90"/>
  <c r="J16" i="90"/>
  <c r="H16" i="90"/>
  <c r="F16" i="90"/>
  <c r="D16" i="90"/>
  <c r="N15" i="90"/>
  <c r="L15" i="90"/>
  <c r="J15" i="90"/>
  <c r="H15" i="90"/>
  <c r="F15" i="90"/>
  <c r="D15" i="90"/>
  <c r="N14" i="90"/>
  <c r="L14" i="90"/>
  <c r="J14" i="90"/>
  <c r="H14" i="90"/>
  <c r="F14" i="90"/>
  <c r="D14" i="90"/>
  <c r="N13" i="90"/>
  <c r="L13" i="90"/>
  <c r="J13" i="90"/>
  <c r="H13" i="90"/>
  <c r="F13" i="90"/>
  <c r="D13" i="90"/>
  <c r="N12" i="90"/>
  <c r="L12" i="90"/>
  <c r="J12" i="90"/>
  <c r="H12" i="90"/>
  <c r="F12" i="90"/>
  <c r="D12" i="90"/>
  <c r="N11" i="90"/>
  <c r="L11" i="90"/>
  <c r="J11" i="90"/>
  <c r="H11" i="90"/>
  <c r="F11" i="90"/>
  <c r="D11" i="90"/>
  <c r="N10" i="90"/>
  <c r="L10" i="90"/>
  <c r="J10" i="90"/>
  <c r="H10" i="90"/>
  <c r="F10" i="90"/>
  <c r="D10" i="90"/>
  <c r="N9" i="90"/>
  <c r="L9" i="90"/>
  <c r="J9" i="90"/>
  <c r="H9" i="90"/>
  <c r="F9" i="90"/>
  <c r="D9" i="90"/>
  <c r="N8" i="90"/>
  <c r="L8" i="90"/>
  <c r="J8" i="90"/>
  <c r="H8" i="90"/>
  <c r="F8" i="90"/>
  <c r="D8" i="90"/>
  <c r="N7" i="90"/>
  <c r="L7" i="90"/>
  <c r="J7" i="90"/>
  <c r="H7" i="90"/>
  <c r="F7" i="90"/>
  <c r="D7" i="90"/>
  <c r="M6" i="90"/>
  <c r="K6" i="90"/>
  <c r="I6" i="90"/>
  <c r="G6" i="90"/>
  <c r="E6" i="90"/>
  <c r="C6" i="90"/>
  <c r="B6" i="90"/>
  <c r="N32" i="89"/>
  <c r="L32" i="89"/>
  <c r="J32" i="89"/>
  <c r="F32" i="89"/>
  <c r="D32" i="89"/>
  <c r="N31" i="89"/>
  <c r="L31" i="89"/>
  <c r="J31" i="89"/>
  <c r="F31" i="89"/>
  <c r="D31" i="89"/>
  <c r="M30" i="89"/>
  <c r="K30" i="89"/>
  <c r="I30" i="89"/>
  <c r="E30" i="89"/>
  <c r="C30" i="89"/>
  <c r="B30" i="89"/>
  <c r="N29" i="89"/>
  <c r="L29" i="89"/>
  <c r="J29" i="89"/>
  <c r="H29" i="89"/>
  <c r="F29" i="89"/>
  <c r="D29" i="89"/>
  <c r="N28" i="89"/>
  <c r="L28" i="89"/>
  <c r="J28" i="89"/>
  <c r="H28" i="89"/>
  <c r="F28" i="89"/>
  <c r="D28" i="89"/>
  <c r="N27" i="89"/>
  <c r="L27" i="89"/>
  <c r="J27" i="89"/>
  <c r="H27" i="89"/>
  <c r="F27" i="89"/>
  <c r="D27" i="89"/>
  <c r="N26" i="89"/>
  <c r="L26" i="89"/>
  <c r="J26" i="89"/>
  <c r="H26" i="89"/>
  <c r="F26" i="89"/>
  <c r="D26" i="89"/>
  <c r="N25" i="89"/>
  <c r="L25" i="89"/>
  <c r="J25" i="89"/>
  <c r="H25" i="89"/>
  <c r="F25" i="89"/>
  <c r="D25" i="89"/>
  <c r="N24" i="89"/>
  <c r="L24" i="89"/>
  <c r="J24" i="89"/>
  <c r="H24" i="89"/>
  <c r="F24" i="89"/>
  <c r="D24" i="89"/>
  <c r="M23" i="89"/>
  <c r="K23" i="89"/>
  <c r="I23" i="89"/>
  <c r="G23" i="89"/>
  <c r="E23" i="89"/>
  <c r="C23" i="89"/>
  <c r="B23" i="89"/>
  <c r="D5" i="92" l="1"/>
  <c r="F5" i="92"/>
  <c r="H5" i="92"/>
  <c r="C5" i="90"/>
  <c r="K5" i="90"/>
  <c r="E5" i="90"/>
  <c r="B5" i="90"/>
  <c r="I5" i="90"/>
  <c r="M5" i="90"/>
  <c r="L25" i="90"/>
  <c r="J32" i="90"/>
  <c r="L18" i="90"/>
  <c r="H18" i="90"/>
  <c r="D30" i="89"/>
  <c r="F6" i="90"/>
  <c r="J6" i="90"/>
  <c r="N6" i="90"/>
  <c r="H25" i="90"/>
  <c r="N32" i="90"/>
  <c r="D23" i="89"/>
  <c r="G5" i="90"/>
  <c r="D6" i="90"/>
  <c r="H6" i="90"/>
  <c r="L6" i="90"/>
  <c r="J18" i="90"/>
  <c r="J25" i="90"/>
  <c r="L32" i="90"/>
  <c r="D18" i="90"/>
  <c r="F18" i="90"/>
  <c r="N18" i="90"/>
  <c r="D25" i="90"/>
  <c r="F25" i="90"/>
  <c r="N25" i="90"/>
  <c r="D32" i="90"/>
  <c r="F32" i="90"/>
  <c r="H23" i="89"/>
  <c r="L23" i="89"/>
  <c r="F23" i="89"/>
  <c r="N23" i="89"/>
  <c r="F30" i="89"/>
  <c r="L30" i="89"/>
  <c r="J23" i="89"/>
  <c r="J30" i="89"/>
  <c r="N30" i="89"/>
  <c r="N22" i="89"/>
  <c r="L22" i="89"/>
  <c r="J22" i="89"/>
  <c r="H22" i="89"/>
  <c r="F22" i="89"/>
  <c r="D22" i="89"/>
  <c r="N21" i="89"/>
  <c r="L21" i="89"/>
  <c r="J21" i="89"/>
  <c r="H21" i="89"/>
  <c r="F21" i="89"/>
  <c r="D21" i="89"/>
  <c r="N20" i="89"/>
  <c r="L20" i="89"/>
  <c r="J20" i="89"/>
  <c r="H20" i="89"/>
  <c r="F20" i="89"/>
  <c r="D20" i="89"/>
  <c r="N19" i="89"/>
  <c r="L19" i="89"/>
  <c r="J19" i="89"/>
  <c r="H19" i="89"/>
  <c r="F19" i="89"/>
  <c r="D19" i="89"/>
  <c r="N18" i="89"/>
  <c r="L18" i="89"/>
  <c r="J18" i="89"/>
  <c r="H18" i="89"/>
  <c r="F18" i="89"/>
  <c r="D18" i="89"/>
  <c r="M17" i="89"/>
  <c r="K17" i="89"/>
  <c r="I17" i="89"/>
  <c r="G17" i="89"/>
  <c r="E17" i="89"/>
  <c r="C17" i="89"/>
  <c r="B17" i="89"/>
  <c r="N16" i="89"/>
  <c r="L16" i="89"/>
  <c r="J16" i="89"/>
  <c r="H16" i="89"/>
  <c r="F16" i="89"/>
  <c r="D16" i="89"/>
  <c r="N15" i="89"/>
  <c r="L15" i="89"/>
  <c r="J15" i="89"/>
  <c r="H15" i="89"/>
  <c r="F15" i="89"/>
  <c r="D15" i="89"/>
  <c r="N14" i="89"/>
  <c r="L14" i="89"/>
  <c r="J14" i="89"/>
  <c r="H14" i="89"/>
  <c r="F14" i="89"/>
  <c r="D14" i="89"/>
  <c r="N13" i="89"/>
  <c r="J13" i="89"/>
  <c r="H13" i="89"/>
  <c r="F13" i="89"/>
  <c r="D13" i="89"/>
  <c r="N12" i="89"/>
  <c r="L12" i="89"/>
  <c r="J12" i="89"/>
  <c r="H12" i="89"/>
  <c r="F12" i="89"/>
  <c r="D12" i="89"/>
  <c r="N11" i="89"/>
  <c r="L11" i="89"/>
  <c r="J11" i="89"/>
  <c r="H11" i="89"/>
  <c r="F11" i="89"/>
  <c r="D11" i="89"/>
  <c r="N10" i="89"/>
  <c r="L10" i="89"/>
  <c r="J10" i="89"/>
  <c r="H10" i="89"/>
  <c r="F10" i="89"/>
  <c r="D10" i="89"/>
  <c r="N9" i="89"/>
  <c r="L9" i="89"/>
  <c r="J9" i="89"/>
  <c r="H9" i="89"/>
  <c r="F9" i="89"/>
  <c r="D9" i="89"/>
  <c r="N8" i="89"/>
  <c r="L8" i="89"/>
  <c r="J8" i="89"/>
  <c r="H8" i="89"/>
  <c r="F8" i="89"/>
  <c r="D8" i="89"/>
  <c r="N7" i="89"/>
  <c r="L7" i="89"/>
  <c r="J7" i="89"/>
  <c r="H7" i="89"/>
  <c r="F7" i="89"/>
  <c r="D7" i="89"/>
  <c r="M6" i="89"/>
  <c r="M5" i="89" s="1"/>
  <c r="K6" i="89"/>
  <c r="K5" i="89" s="1"/>
  <c r="I6" i="89"/>
  <c r="I5" i="89" s="1"/>
  <c r="G6" i="89"/>
  <c r="E6" i="89"/>
  <c r="C6" i="89"/>
  <c r="C5" i="89" s="1"/>
  <c r="B6" i="89"/>
  <c r="B5" i="89" s="1"/>
  <c r="N32" i="88"/>
  <c r="L32" i="88"/>
  <c r="J32" i="88"/>
  <c r="F32" i="88"/>
  <c r="D32" i="88"/>
  <c r="N31" i="88"/>
  <c r="L31" i="88"/>
  <c r="J31" i="88"/>
  <c r="F31" i="88"/>
  <c r="D31" i="88"/>
  <c r="M30" i="88"/>
  <c r="K30" i="88"/>
  <c r="I30" i="88"/>
  <c r="E30" i="88"/>
  <c r="C30" i="88"/>
  <c r="B30" i="88"/>
  <c r="N29" i="88"/>
  <c r="L29" i="88"/>
  <c r="J29" i="88"/>
  <c r="H29" i="88"/>
  <c r="F29" i="88"/>
  <c r="D29" i="88"/>
  <c r="N28" i="88"/>
  <c r="L28" i="88"/>
  <c r="J28" i="88"/>
  <c r="H28" i="88"/>
  <c r="F28" i="88"/>
  <c r="D28" i="88"/>
  <c r="N27" i="88"/>
  <c r="L27" i="88"/>
  <c r="J27" i="88"/>
  <c r="H27" i="88"/>
  <c r="F27" i="88"/>
  <c r="D27" i="88"/>
  <c r="N26" i="88"/>
  <c r="L26" i="88"/>
  <c r="J26" i="88"/>
  <c r="H26" i="88"/>
  <c r="F26" i="88"/>
  <c r="D26" i="88"/>
  <c r="N25" i="88"/>
  <c r="L25" i="88"/>
  <c r="J25" i="88"/>
  <c r="H25" i="88"/>
  <c r="F25" i="88"/>
  <c r="D25" i="88"/>
  <c r="N24" i="88"/>
  <c r="L24" i="88"/>
  <c r="J24" i="88"/>
  <c r="H24" i="88"/>
  <c r="F24" i="88"/>
  <c r="D24" i="88"/>
  <c r="M23" i="88"/>
  <c r="K23" i="88"/>
  <c r="I23" i="88"/>
  <c r="G23" i="88"/>
  <c r="E23" i="88"/>
  <c r="C23" i="88"/>
  <c r="B23" i="88"/>
  <c r="N22" i="88"/>
  <c r="L22" i="88"/>
  <c r="J22" i="88"/>
  <c r="H22" i="88"/>
  <c r="F22" i="88"/>
  <c r="D22" i="88"/>
  <c r="N21" i="88"/>
  <c r="L21" i="88"/>
  <c r="J21" i="88"/>
  <c r="H21" i="88"/>
  <c r="F21" i="88"/>
  <c r="D21" i="88"/>
  <c r="N20" i="88"/>
  <c r="L20" i="88"/>
  <c r="J20" i="88"/>
  <c r="H20" i="88"/>
  <c r="F20" i="88"/>
  <c r="D20" i="88"/>
  <c r="N19" i="88"/>
  <c r="L19" i="88"/>
  <c r="J19" i="88"/>
  <c r="H19" i="88"/>
  <c r="F19" i="88"/>
  <c r="D19" i="88"/>
  <c r="N18" i="88"/>
  <c r="L18" i="88"/>
  <c r="J18" i="88"/>
  <c r="H18" i="88"/>
  <c r="F18" i="88"/>
  <c r="D18" i="88"/>
  <c r="M17" i="88"/>
  <c r="K17" i="88"/>
  <c r="I17" i="88"/>
  <c r="G17" i="88"/>
  <c r="E17" i="88"/>
  <c r="C17" i="88"/>
  <c r="B17" i="88"/>
  <c r="N17" i="88" s="1"/>
  <c r="N16" i="88"/>
  <c r="L16" i="88"/>
  <c r="J16" i="88"/>
  <c r="H16" i="88"/>
  <c r="F16" i="88"/>
  <c r="D16" i="88"/>
  <c r="N15" i="88"/>
  <c r="L15" i="88"/>
  <c r="J15" i="88"/>
  <c r="H15" i="88"/>
  <c r="F15" i="88"/>
  <c r="D15" i="88"/>
  <c r="N14" i="88"/>
  <c r="L14" i="88"/>
  <c r="J14" i="88"/>
  <c r="H14" i="88"/>
  <c r="F14" i="88"/>
  <c r="D14" i="88"/>
  <c r="N13" i="88"/>
  <c r="L13" i="88"/>
  <c r="J13" i="88"/>
  <c r="H13" i="88"/>
  <c r="F13" i="88"/>
  <c r="D13" i="88"/>
  <c r="N12" i="88"/>
  <c r="L12" i="88"/>
  <c r="J12" i="88"/>
  <c r="H12" i="88"/>
  <c r="F12" i="88"/>
  <c r="D12" i="88"/>
  <c r="N11" i="88"/>
  <c r="L11" i="88"/>
  <c r="J11" i="88"/>
  <c r="H11" i="88"/>
  <c r="F11" i="88"/>
  <c r="D11" i="88"/>
  <c r="N10" i="88"/>
  <c r="L10" i="88"/>
  <c r="J10" i="88"/>
  <c r="H10" i="88"/>
  <c r="F10" i="88"/>
  <c r="D10" i="88"/>
  <c r="N9" i="88"/>
  <c r="L9" i="88"/>
  <c r="J9" i="88"/>
  <c r="H9" i="88"/>
  <c r="F9" i="88"/>
  <c r="D9" i="88"/>
  <c r="N8" i="88"/>
  <c r="L8" i="88"/>
  <c r="J8" i="88"/>
  <c r="H8" i="88"/>
  <c r="F8" i="88"/>
  <c r="D8" i="88"/>
  <c r="N7" i="88"/>
  <c r="L7" i="88"/>
  <c r="J7" i="88"/>
  <c r="H7" i="88"/>
  <c r="F7" i="88"/>
  <c r="D7" i="88"/>
  <c r="M6" i="88"/>
  <c r="K6" i="88"/>
  <c r="I6" i="88"/>
  <c r="G6" i="88"/>
  <c r="E6" i="88"/>
  <c r="C6" i="88"/>
  <c r="B6" i="88"/>
  <c r="L32" i="87"/>
  <c r="J32" i="87"/>
  <c r="H32" i="87"/>
  <c r="F32" i="87"/>
  <c r="D32" i="87"/>
  <c r="L31" i="87"/>
  <c r="J31" i="87"/>
  <c r="H31" i="87"/>
  <c r="F31" i="87"/>
  <c r="D31" i="87"/>
  <c r="K30" i="87"/>
  <c r="I30" i="87"/>
  <c r="G30" i="87"/>
  <c r="E30" i="87"/>
  <c r="C30" i="87"/>
  <c r="B30" i="87"/>
  <c r="L29" i="87"/>
  <c r="J29" i="87"/>
  <c r="H29" i="87"/>
  <c r="F29" i="87"/>
  <c r="D29" i="87"/>
  <c r="L28" i="87"/>
  <c r="J28" i="87"/>
  <c r="H28" i="87"/>
  <c r="F28" i="87"/>
  <c r="D28" i="87"/>
  <c r="L27" i="87"/>
  <c r="J27" i="87"/>
  <c r="H27" i="87"/>
  <c r="F27" i="87"/>
  <c r="D27" i="87"/>
  <c r="L26" i="87"/>
  <c r="J26" i="87"/>
  <c r="H26" i="87"/>
  <c r="F26" i="87"/>
  <c r="D26" i="87"/>
  <c r="L25" i="87"/>
  <c r="J25" i="87"/>
  <c r="H25" i="87"/>
  <c r="F25" i="87"/>
  <c r="D25" i="87"/>
  <c r="L24" i="87"/>
  <c r="J24" i="87"/>
  <c r="H24" i="87"/>
  <c r="F24" i="87"/>
  <c r="D24" i="87"/>
  <c r="K23" i="87"/>
  <c r="I23" i="87"/>
  <c r="G23" i="87"/>
  <c r="E23" i="87"/>
  <c r="C23" i="87"/>
  <c r="B23" i="87"/>
  <c r="K5" i="88" l="1"/>
  <c r="M5" i="88"/>
  <c r="G5" i="89"/>
  <c r="H5" i="89" s="1"/>
  <c r="J5" i="90"/>
  <c r="D5" i="90"/>
  <c r="E5" i="89"/>
  <c r="F5" i="89" s="1"/>
  <c r="B17" i="74"/>
  <c r="F5" i="90"/>
  <c r="D6" i="88"/>
  <c r="L30" i="87"/>
  <c r="H5" i="90"/>
  <c r="N5" i="90"/>
  <c r="L5" i="90"/>
  <c r="B5" i="88"/>
  <c r="D30" i="88"/>
  <c r="J30" i="88"/>
  <c r="H6" i="88"/>
  <c r="D23" i="88"/>
  <c r="H23" i="88"/>
  <c r="L6" i="88"/>
  <c r="N30" i="88"/>
  <c r="D23" i="87"/>
  <c r="H23" i="87"/>
  <c r="F6" i="88"/>
  <c r="J6" i="88"/>
  <c r="N6" i="88"/>
  <c r="J23" i="88"/>
  <c r="F30" i="88"/>
  <c r="L30" i="88"/>
  <c r="J23" i="87"/>
  <c r="C5" i="88"/>
  <c r="E5" i="88"/>
  <c r="G5" i="88"/>
  <c r="H17" i="88"/>
  <c r="F23" i="88"/>
  <c r="L23" i="88"/>
  <c r="N23" i="88"/>
  <c r="L17" i="89"/>
  <c r="D17" i="88"/>
  <c r="F17" i="88"/>
  <c r="J17" i="88"/>
  <c r="L17" i="88"/>
  <c r="D5" i="89"/>
  <c r="L5" i="89"/>
  <c r="F6" i="89"/>
  <c r="J5" i="89"/>
  <c r="N5" i="89"/>
  <c r="D6" i="89"/>
  <c r="H6" i="89"/>
  <c r="H17" i="89"/>
  <c r="J6" i="89"/>
  <c r="N6" i="89"/>
  <c r="J17" i="89"/>
  <c r="L6" i="89"/>
  <c r="D17" i="89"/>
  <c r="F17" i="89"/>
  <c r="N17" i="89"/>
  <c r="D30" i="87"/>
  <c r="F30" i="87"/>
  <c r="H30" i="87"/>
  <c r="J30" i="87"/>
  <c r="F23" i="87"/>
  <c r="L23" i="87"/>
  <c r="L22" i="87"/>
  <c r="J22" i="87"/>
  <c r="H22" i="87"/>
  <c r="F22" i="87"/>
  <c r="D22" i="87"/>
  <c r="L21" i="87"/>
  <c r="J21" i="87"/>
  <c r="H21" i="87"/>
  <c r="F21" i="87"/>
  <c r="D21" i="87"/>
  <c r="L20" i="87"/>
  <c r="J20" i="87"/>
  <c r="H20" i="87"/>
  <c r="F20" i="87"/>
  <c r="D20" i="87"/>
  <c r="L19" i="87"/>
  <c r="J19" i="87"/>
  <c r="H19" i="87"/>
  <c r="F19" i="87"/>
  <c r="D19" i="87"/>
  <c r="L18" i="87"/>
  <c r="J18" i="87"/>
  <c r="H18" i="87"/>
  <c r="F18" i="87"/>
  <c r="D18" i="87"/>
  <c r="K17" i="87"/>
  <c r="I17" i="87"/>
  <c r="G17" i="87"/>
  <c r="E17" i="87"/>
  <c r="C17" i="87"/>
  <c r="B17" i="87"/>
  <c r="L16" i="87"/>
  <c r="J16" i="87"/>
  <c r="H16" i="87"/>
  <c r="F16" i="87"/>
  <c r="D16" i="87"/>
  <c r="L15" i="87"/>
  <c r="J15" i="87"/>
  <c r="H15" i="87"/>
  <c r="F15" i="87"/>
  <c r="D15" i="87"/>
  <c r="L14" i="87"/>
  <c r="J14" i="87"/>
  <c r="H14" i="87"/>
  <c r="F14" i="87"/>
  <c r="D14" i="87"/>
  <c r="L13" i="87"/>
  <c r="J13" i="87"/>
  <c r="H13" i="87"/>
  <c r="F13" i="87"/>
  <c r="D13" i="87"/>
  <c r="L12" i="87"/>
  <c r="J12" i="87"/>
  <c r="H12" i="87"/>
  <c r="F12" i="87"/>
  <c r="D12" i="87"/>
  <c r="L11" i="87"/>
  <c r="J11" i="87"/>
  <c r="H11" i="87"/>
  <c r="F11" i="87"/>
  <c r="D11" i="87"/>
  <c r="L10" i="87"/>
  <c r="J10" i="87"/>
  <c r="H10" i="87"/>
  <c r="F10" i="87"/>
  <c r="D10" i="87"/>
  <c r="L9" i="87"/>
  <c r="J9" i="87"/>
  <c r="H9" i="87"/>
  <c r="F9" i="87"/>
  <c r="D9" i="87"/>
  <c r="L8" i="87"/>
  <c r="J8" i="87"/>
  <c r="H8" i="87"/>
  <c r="F8" i="87"/>
  <c r="D8" i="87"/>
  <c r="L7" i="87"/>
  <c r="J7" i="87"/>
  <c r="H7" i="87"/>
  <c r="F7" i="87"/>
  <c r="D7" i="87"/>
  <c r="K6" i="87"/>
  <c r="I6" i="87"/>
  <c r="I5" i="87" s="1"/>
  <c r="G6" i="87"/>
  <c r="E6" i="87"/>
  <c r="C6" i="87"/>
  <c r="B6" i="87"/>
  <c r="J32" i="86"/>
  <c r="H32" i="86"/>
  <c r="F32" i="86"/>
  <c r="D32" i="86"/>
  <c r="L31" i="86"/>
  <c r="J31" i="86"/>
  <c r="H31" i="86"/>
  <c r="F31" i="86"/>
  <c r="D31" i="86"/>
  <c r="K30" i="86"/>
  <c r="I30" i="86"/>
  <c r="G30" i="86"/>
  <c r="E30" i="86"/>
  <c r="C30" i="86"/>
  <c r="B30" i="86"/>
  <c r="L29" i="86"/>
  <c r="J29" i="86"/>
  <c r="H29" i="86"/>
  <c r="F29" i="86"/>
  <c r="D29" i="86"/>
  <c r="L28" i="86"/>
  <c r="J28" i="86"/>
  <c r="H28" i="86"/>
  <c r="F28" i="86"/>
  <c r="D28" i="86"/>
  <c r="L27" i="86"/>
  <c r="J27" i="86"/>
  <c r="H27" i="86"/>
  <c r="F27" i="86"/>
  <c r="D27" i="86"/>
  <c r="L26" i="86"/>
  <c r="J26" i="86"/>
  <c r="H26" i="86"/>
  <c r="F26" i="86"/>
  <c r="D26" i="86"/>
  <c r="L25" i="86"/>
  <c r="J25" i="86"/>
  <c r="H25" i="86"/>
  <c r="F25" i="86"/>
  <c r="D25" i="86"/>
  <c r="L24" i="86"/>
  <c r="J24" i="86"/>
  <c r="H24" i="86"/>
  <c r="F24" i="86"/>
  <c r="D24" i="86"/>
  <c r="K23" i="86"/>
  <c r="I23" i="86"/>
  <c r="G23" i="86"/>
  <c r="E23" i="86"/>
  <c r="C23" i="86"/>
  <c r="B23" i="86"/>
  <c r="L22" i="86"/>
  <c r="J22" i="86"/>
  <c r="H22" i="86"/>
  <c r="F22" i="86"/>
  <c r="D22" i="86"/>
  <c r="L21" i="86"/>
  <c r="J21" i="86"/>
  <c r="H21" i="86"/>
  <c r="F21" i="86"/>
  <c r="D21" i="86"/>
  <c r="L20" i="86"/>
  <c r="J20" i="86"/>
  <c r="H20" i="86"/>
  <c r="F20" i="86"/>
  <c r="D20" i="86"/>
  <c r="L19" i="86"/>
  <c r="J19" i="86"/>
  <c r="H19" i="86"/>
  <c r="F19" i="86"/>
  <c r="D19" i="86"/>
  <c r="L18" i="86"/>
  <c r="J18" i="86"/>
  <c r="H18" i="86"/>
  <c r="F18" i="86"/>
  <c r="D18" i="86"/>
  <c r="K17" i="86"/>
  <c r="I17" i="86"/>
  <c r="G17" i="86"/>
  <c r="E17" i="86"/>
  <c r="C17" i="86"/>
  <c r="L16" i="86"/>
  <c r="J16" i="86"/>
  <c r="H16" i="86"/>
  <c r="F16" i="86"/>
  <c r="D16" i="86"/>
  <c r="L15" i="86"/>
  <c r="J15" i="86"/>
  <c r="H15" i="86"/>
  <c r="F15" i="86"/>
  <c r="D15" i="86"/>
  <c r="L14" i="86"/>
  <c r="J14" i="86"/>
  <c r="H14" i="86"/>
  <c r="F14" i="86"/>
  <c r="D14" i="86"/>
  <c r="L13" i="86"/>
  <c r="J13" i="86"/>
  <c r="H13" i="86"/>
  <c r="F13" i="86"/>
  <c r="D13" i="86"/>
  <c r="L12" i="86"/>
  <c r="J12" i="86"/>
  <c r="H12" i="86"/>
  <c r="F12" i="86"/>
  <c r="D12" i="86"/>
  <c r="L11" i="86"/>
  <c r="J11" i="86"/>
  <c r="H11" i="86"/>
  <c r="F11" i="86"/>
  <c r="D11" i="86"/>
  <c r="L10" i="86"/>
  <c r="J10" i="86"/>
  <c r="H10" i="86"/>
  <c r="F10" i="86"/>
  <c r="D10" i="86"/>
  <c r="L9" i="86"/>
  <c r="J9" i="86"/>
  <c r="H9" i="86"/>
  <c r="F9" i="86"/>
  <c r="D9" i="86"/>
  <c r="L8" i="86"/>
  <c r="J8" i="86"/>
  <c r="H8" i="86"/>
  <c r="F8" i="86"/>
  <c r="D8" i="86"/>
  <c r="L7" i="86"/>
  <c r="J7" i="86"/>
  <c r="H7" i="86"/>
  <c r="F7" i="86"/>
  <c r="D7" i="86"/>
  <c r="K6" i="86"/>
  <c r="I6" i="86"/>
  <c r="G6" i="86"/>
  <c r="E6" i="86"/>
  <c r="C6" i="86"/>
  <c r="B6" i="86"/>
  <c r="L32" i="85"/>
  <c r="J32" i="85"/>
  <c r="H32" i="85"/>
  <c r="F32" i="85"/>
  <c r="K30" i="85"/>
  <c r="I30" i="85"/>
  <c r="G30" i="85"/>
  <c r="E30" i="85"/>
  <c r="C30" i="85"/>
  <c r="B30" i="85"/>
  <c r="L29" i="85"/>
  <c r="J29" i="85"/>
  <c r="H29" i="85"/>
  <c r="F29" i="85"/>
  <c r="D29" i="85"/>
  <c r="L28" i="85"/>
  <c r="J28" i="85"/>
  <c r="H28" i="85"/>
  <c r="F28" i="85"/>
  <c r="D28" i="85"/>
  <c r="L27" i="85"/>
  <c r="J27" i="85"/>
  <c r="H27" i="85"/>
  <c r="F27" i="85"/>
  <c r="D27" i="85"/>
  <c r="L26" i="85"/>
  <c r="J26" i="85"/>
  <c r="H26" i="85"/>
  <c r="F26" i="85"/>
  <c r="D26" i="85"/>
  <c r="L25" i="85"/>
  <c r="J25" i="85"/>
  <c r="H25" i="85"/>
  <c r="F25" i="85"/>
  <c r="D25" i="85"/>
  <c r="L24" i="85"/>
  <c r="J24" i="85"/>
  <c r="H24" i="85"/>
  <c r="D24" i="85"/>
  <c r="K23" i="85"/>
  <c r="I23" i="85"/>
  <c r="G23" i="85"/>
  <c r="E23" i="85"/>
  <c r="C23" i="85"/>
  <c r="B23" i="85"/>
  <c r="L22" i="85"/>
  <c r="J22" i="85"/>
  <c r="H22" i="85"/>
  <c r="F22" i="85"/>
  <c r="B5" i="86" l="1"/>
  <c r="I5" i="86"/>
  <c r="E5" i="86"/>
  <c r="H5" i="88"/>
  <c r="D5" i="88"/>
  <c r="L5" i="88"/>
  <c r="B16" i="74"/>
  <c r="I5" i="85"/>
  <c r="N5" i="88"/>
  <c r="E5" i="87"/>
  <c r="C5" i="86"/>
  <c r="K5" i="86"/>
  <c r="L5" i="86" s="1"/>
  <c r="G5" i="87"/>
  <c r="G5" i="86"/>
  <c r="K5" i="87"/>
  <c r="H23" i="86"/>
  <c r="F5" i="88"/>
  <c r="D17" i="86"/>
  <c r="D23" i="86"/>
  <c r="D30" i="86"/>
  <c r="L6" i="87"/>
  <c r="F6" i="86"/>
  <c r="D23" i="85"/>
  <c r="H23" i="85"/>
  <c r="L23" i="85"/>
  <c r="F5" i="86"/>
  <c r="J5" i="86"/>
  <c r="L6" i="86"/>
  <c r="F30" i="86"/>
  <c r="J30" i="86"/>
  <c r="F23" i="85"/>
  <c r="J23" i="85"/>
  <c r="D5" i="86"/>
  <c r="H5" i="86"/>
  <c r="J6" i="86"/>
  <c r="H30" i="86"/>
  <c r="L30" i="86"/>
  <c r="D6" i="86"/>
  <c r="F17" i="86"/>
  <c r="J17" i="86"/>
  <c r="J23" i="86"/>
  <c r="H6" i="86"/>
  <c r="H17" i="86"/>
  <c r="L17" i="86"/>
  <c r="F23" i="86"/>
  <c r="L23" i="86"/>
  <c r="B5" i="87"/>
  <c r="F17" i="87"/>
  <c r="J17" i="87"/>
  <c r="D6" i="87"/>
  <c r="F6" i="87"/>
  <c r="H6" i="87"/>
  <c r="J6" i="87"/>
  <c r="D17" i="87"/>
  <c r="H17" i="87"/>
  <c r="L17" i="87"/>
  <c r="D22" i="85"/>
  <c r="L21" i="85"/>
  <c r="J21" i="85"/>
  <c r="H21" i="85"/>
  <c r="F21" i="85"/>
  <c r="D21" i="85"/>
  <c r="L20" i="85"/>
  <c r="J20" i="85"/>
  <c r="H20" i="85"/>
  <c r="F20" i="85"/>
  <c r="D20" i="85"/>
  <c r="L19" i="85"/>
  <c r="J19" i="85"/>
  <c r="H19" i="85"/>
  <c r="F19" i="85"/>
  <c r="D19" i="85"/>
  <c r="L18" i="85"/>
  <c r="J18" i="85"/>
  <c r="H18" i="85"/>
  <c r="F18" i="85"/>
  <c r="D18" i="85"/>
  <c r="C5" i="85"/>
  <c r="B17" i="85"/>
  <c r="L16" i="85"/>
  <c r="J16" i="85"/>
  <c r="H16" i="85"/>
  <c r="F16" i="85"/>
  <c r="D16" i="85"/>
  <c r="L15" i="85"/>
  <c r="J15" i="85"/>
  <c r="H15" i="85"/>
  <c r="F15" i="85"/>
  <c r="D15" i="85"/>
  <c r="L14" i="85"/>
  <c r="J14" i="85"/>
  <c r="H14" i="85"/>
  <c r="F14" i="85"/>
  <c r="D14" i="85"/>
  <c r="L13" i="85"/>
  <c r="J13" i="85"/>
  <c r="H13" i="85"/>
  <c r="F13" i="85"/>
  <c r="D13" i="85"/>
  <c r="L12" i="85"/>
  <c r="J12" i="85"/>
  <c r="H12" i="85"/>
  <c r="D12" i="85"/>
  <c r="L11" i="85"/>
  <c r="J11" i="85"/>
  <c r="H11" i="85"/>
  <c r="F11" i="85"/>
  <c r="D11" i="85"/>
  <c r="L10" i="85"/>
  <c r="J10" i="85"/>
  <c r="H10" i="85"/>
  <c r="F10" i="85"/>
  <c r="D10" i="85"/>
  <c r="L9" i="85"/>
  <c r="J9" i="85"/>
  <c r="H9" i="85"/>
  <c r="F9" i="85"/>
  <c r="D9" i="85"/>
  <c r="L8" i="85"/>
  <c r="J8" i="85"/>
  <c r="H8" i="85"/>
  <c r="F8" i="85"/>
  <c r="D8" i="85"/>
  <c r="L7" i="85"/>
  <c r="J7" i="85"/>
  <c r="H7" i="85"/>
  <c r="F7" i="85"/>
  <c r="D7" i="85"/>
  <c r="B6" i="85"/>
  <c r="B15" i="74" l="1"/>
  <c r="L5" i="87"/>
  <c r="F6" i="85"/>
  <c r="J6" i="85"/>
  <c r="F17" i="85"/>
  <c r="J17" i="85"/>
  <c r="D6" i="85"/>
  <c r="H6" i="85"/>
  <c r="L6" i="85"/>
  <c r="D17" i="85"/>
  <c r="H17" i="85"/>
  <c r="L17" i="85"/>
  <c r="J5" i="87"/>
  <c r="H5" i="87"/>
  <c r="F5" i="87"/>
  <c r="G5" i="85"/>
  <c r="E5" i="85"/>
  <c r="B5" i="85"/>
  <c r="L41" i="84"/>
  <c r="J41" i="84"/>
  <c r="H41" i="84"/>
  <c r="F41" i="84"/>
  <c r="D41" i="84"/>
  <c r="L39" i="84"/>
  <c r="J39" i="84"/>
  <c r="H39" i="84"/>
  <c r="F39" i="84"/>
  <c r="D39" i="84"/>
  <c r="K38" i="84"/>
  <c r="I38" i="84"/>
  <c r="G38" i="84"/>
  <c r="E38" i="84"/>
  <c r="C38" i="84"/>
  <c r="B38" i="84"/>
  <c r="L36" i="84"/>
  <c r="J36" i="84"/>
  <c r="H36" i="84"/>
  <c r="F36" i="84"/>
  <c r="D36" i="84"/>
  <c r="L35" i="84"/>
  <c r="J35" i="84"/>
  <c r="H35" i="84"/>
  <c r="F35" i="84"/>
  <c r="D35" i="84"/>
  <c r="L34" i="84"/>
  <c r="J34" i="84"/>
  <c r="H34" i="84"/>
  <c r="F34" i="84"/>
  <c r="D34" i="84"/>
  <c r="L33" i="84"/>
  <c r="J33" i="84"/>
  <c r="H33" i="84"/>
  <c r="F33" i="84"/>
  <c r="D33" i="84"/>
  <c r="L32" i="84"/>
  <c r="J32" i="84"/>
  <c r="H32" i="84"/>
  <c r="F32" i="84"/>
  <c r="D32" i="84"/>
  <c r="L31" i="84"/>
  <c r="J31" i="84"/>
  <c r="H31" i="84"/>
  <c r="F31" i="84"/>
  <c r="D31" i="84"/>
  <c r="K30" i="84"/>
  <c r="I30" i="84"/>
  <c r="G30" i="84"/>
  <c r="E30" i="84"/>
  <c r="C30" i="84"/>
  <c r="B30" i="84"/>
  <c r="L28" i="84"/>
  <c r="J28" i="84"/>
  <c r="H28" i="84"/>
  <c r="F28" i="84"/>
  <c r="D28" i="84"/>
  <c r="L27" i="84"/>
  <c r="J27" i="84"/>
  <c r="H27" i="84"/>
  <c r="F27" i="84"/>
  <c r="D27" i="84"/>
  <c r="L26" i="84"/>
  <c r="J26" i="84"/>
  <c r="H26" i="84"/>
  <c r="F26" i="84"/>
  <c r="D26" i="84"/>
  <c r="L25" i="84"/>
  <c r="J25" i="84"/>
  <c r="H25" i="84"/>
  <c r="F25" i="84"/>
  <c r="D25" i="84"/>
  <c r="L24" i="84"/>
  <c r="J24" i="84"/>
  <c r="H24" i="84"/>
  <c r="F24" i="84"/>
  <c r="D24" i="84"/>
  <c r="L23" i="84"/>
  <c r="J23" i="84"/>
  <c r="H23" i="84"/>
  <c r="F23" i="84"/>
  <c r="D23" i="84"/>
  <c r="K22" i="84"/>
  <c r="I22" i="84"/>
  <c r="G22" i="84"/>
  <c r="E22" i="84"/>
  <c r="C22" i="84"/>
  <c r="B22" i="84"/>
  <c r="L20" i="84"/>
  <c r="J20" i="84"/>
  <c r="H20" i="84"/>
  <c r="F20" i="84"/>
  <c r="D20" i="84"/>
  <c r="L19" i="84"/>
  <c r="J19" i="84"/>
  <c r="H19" i="84"/>
  <c r="F19" i="84"/>
  <c r="D19" i="84"/>
  <c r="L18" i="84"/>
  <c r="J18" i="84"/>
  <c r="H18" i="84"/>
  <c r="F18" i="84"/>
  <c r="D18" i="84"/>
  <c r="L17" i="84"/>
  <c r="J17" i="84"/>
  <c r="H17" i="84"/>
  <c r="F17" i="84"/>
  <c r="D17" i="84"/>
  <c r="L16" i="84"/>
  <c r="J16" i="84"/>
  <c r="H16" i="84"/>
  <c r="F16" i="84"/>
  <c r="D16" i="84"/>
  <c r="L15" i="84"/>
  <c r="J15" i="84"/>
  <c r="H15" i="84"/>
  <c r="F15" i="84"/>
  <c r="D15" i="84"/>
  <c r="L14" i="84"/>
  <c r="J14" i="84"/>
  <c r="H14" i="84"/>
  <c r="F14" i="84"/>
  <c r="D14" i="84"/>
  <c r="L13" i="84"/>
  <c r="J13" i="84"/>
  <c r="H13" i="84"/>
  <c r="F13" i="84"/>
  <c r="D13" i="84"/>
  <c r="L12" i="84"/>
  <c r="J12" i="84"/>
  <c r="H12" i="84"/>
  <c r="F12" i="84"/>
  <c r="D12" i="84"/>
  <c r="L11" i="84"/>
  <c r="J11" i="84"/>
  <c r="H11" i="84"/>
  <c r="F11" i="84"/>
  <c r="D11" i="84"/>
  <c r="L10" i="84"/>
  <c r="J10" i="84"/>
  <c r="H10" i="84"/>
  <c r="F10" i="84"/>
  <c r="D10" i="84"/>
  <c r="K8" i="84"/>
  <c r="I8" i="84"/>
  <c r="G8" i="84"/>
  <c r="E8" i="84"/>
  <c r="C8" i="84"/>
  <c r="B8" i="84"/>
  <c r="L39" i="83"/>
  <c r="J39" i="83"/>
  <c r="H39" i="83"/>
  <c r="F39" i="83"/>
  <c r="D39" i="83"/>
  <c r="L37" i="83"/>
  <c r="J37" i="83"/>
  <c r="H37" i="83"/>
  <c r="F37" i="83"/>
  <c r="D37" i="83"/>
  <c r="K36" i="83"/>
  <c r="I36" i="83"/>
  <c r="G36" i="83"/>
  <c r="E36" i="83"/>
  <c r="C36" i="83"/>
  <c r="B36" i="83"/>
  <c r="L34" i="83"/>
  <c r="J34" i="83"/>
  <c r="H34" i="83"/>
  <c r="F34" i="83"/>
  <c r="D34" i="83"/>
  <c r="L33" i="83"/>
  <c r="J33" i="83"/>
  <c r="H33" i="83"/>
  <c r="F33" i="83"/>
  <c r="D33" i="83"/>
  <c r="L32" i="83"/>
  <c r="J32" i="83"/>
  <c r="H32" i="83"/>
  <c r="F32" i="83"/>
  <c r="D32" i="83"/>
  <c r="L31" i="83"/>
  <c r="J31" i="83"/>
  <c r="H31" i="83"/>
  <c r="F31" i="83"/>
  <c r="D31" i="83"/>
  <c r="L30" i="83"/>
  <c r="J30" i="83"/>
  <c r="H30" i="83"/>
  <c r="F30" i="83"/>
  <c r="D30" i="83"/>
  <c r="L29" i="83"/>
  <c r="J29" i="83"/>
  <c r="H29" i="83"/>
  <c r="F29" i="83"/>
  <c r="D29" i="83"/>
  <c r="K28" i="83"/>
  <c r="I28" i="83"/>
  <c r="G28" i="83"/>
  <c r="E28" i="83"/>
  <c r="C28" i="83"/>
  <c r="B28" i="83"/>
  <c r="L26" i="83"/>
  <c r="J26" i="83"/>
  <c r="H26" i="83"/>
  <c r="F26" i="83"/>
  <c r="D26" i="83"/>
  <c r="L25" i="83"/>
  <c r="J25" i="83"/>
  <c r="H25" i="83"/>
  <c r="F25" i="83"/>
  <c r="D25" i="83"/>
  <c r="L24" i="83"/>
  <c r="J24" i="83"/>
  <c r="H24" i="83"/>
  <c r="F24" i="83"/>
  <c r="D24" i="83"/>
  <c r="L23" i="83"/>
  <c r="J23" i="83"/>
  <c r="H23" i="83"/>
  <c r="F23" i="83"/>
  <c r="D23" i="83"/>
  <c r="L22" i="83"/>
  <c r="J22" i="83"/>
  <c r="H22" i="83"/>
  <c r="F22" i="83"/>
  <c r="D22" i="83"/>
  <c r="K21" i="83"/>
  <c r="I21" i="83"/>
  <c r="G21" i="83"/>
  <c r="E21" i="83"/>
  <c r="C21" i="83"/>
  <c r="B21" i="83"/>
  <c r="L19" i="83"/>
  <c r="J19" i="83"/>
  <c r="H19" i="83"/>
  <c r="F19" i="83"/>
  <c r="D19" i="83"/>
  <c r="L18" i="83"/>
  <c r="J18" i="83"/>
  <c r="H18" i="83"/>
  <c r="F18" i="83"/>
  <c r="D18" i="83"/>
  <c r="L17" i="83"/>
  <c r="J17" i="83"/>
  <c r="H17" i="83"/>
  <c r="F17" i="83"/>
  <c r="D17" i="83"/>
  <c r="L16" i="83"/>
  <c r="J16" i="83"/>
  <c r="H16" i="83"/>
  <c r="F16" i="83"/>
  <c r="D16" i="83"/>
  <c r="L15" i="83"/>
  <c r="J15" i="83"/>
  <c r="H15" i="83"/>
  <c r="F15" i="83"/>
  <c r="D15" i="83"/>
  <c r="L14" i="83"/>
  <c r="J14" i="83"/>
  <c r="H14" i="83"/>
  <c r="F14" i="83"/>
  <c r="D14" i="83"/>
  <c r="L13" i="83"/>
  <c r="J13" i="83"/>
  <c r="H13" i="83"/>
  <c r="F13" i="83"/>
  <c r="D13" i="83"/>
  <c r="L12" i="83"/>
  <c r="J12" i="83"/>
  <c r="H12" i="83"/>
  <c r="F12" i="83"/>
  <c r="D12" i="83"/>
  <c r="L11" i="83"/>
  <c r="J11" i="83"/>
  <c r="H11" i="83"/>
  <c r="F11" i="83"/>
  <c r="D11" i="83"/>
  <c r="L10" i="83"/>
  <c r="J10" i="83"/>
  <c r="H10" i="83"/>
  <c r="F10" i="83"/>
  <c r="D10" i="83"/>
  <c r="K8" i="83"/>
  <c r="I8" i="83"/>
  <c r="G8" i="83"/>
  <c r="E8" i="83"/>
  <c r="C8" i="83"/>
  <c r="B8" i="83"/>
  <c r="L34" i="76"/>
  <c r="K34" i="76"/>
  <c r="J34" i="76"/>
  <c r="I34" i="76"/>
  <c r="H34" i="76"/>
  <c r="G34" i="76"/>
  <c r="F34" i="76"/>
  <c r="E34" i="76"/>
  <c r="D34" i="76"/>
  <c r="C34" i="76"/>
  <c r="B34" i="76"/>
  <c r="L28" i="76"/>
  <c r="K28" i="76"/>
  <c r="J28" i="76"/>
  <c r="I28" i="76"/>
  <c r="H28" i="76"/>
  <c r="G28" i="76"/>
  <c r="F28" i="76"/>
  <c r="E28" i="76"/>
  <c r="D28" i="76"/>
  <c r="C28" i="76"/>
  <c r="B28" i="76"/>
  <c r="L21" i="76"/>
  <c r="K21" i="76"/>
  <c r="J21" i="76"/>
  <c r="I21" i="76"/>
  <c r="H21" i="76"/>
  <c r="G21" i="76"/>
  <c r="F21" i="76"/>
  <c r="E21" i="76"/>
  <c r="D21" i="76"/>
  <c r="C21" i="76"/>
  <c r="B21" i="76"/>
  <c r="L9" i="76"/>
  <c r="K9" i="76"/>
  <c r="J9" i="76"/>
  <c r="I9" i="76"/>
  <c r="H9" i="76"/>
  <c r="G9" i="76"/>
  <c r="F9" i="76"/>
  <c r="E9" i="76"/>
  <c r="D9" i="76"/>
  <c r="C9" i="76"/>
  <c r="B9" i="76"/>
  <c r="B26" i="75"/>
  <c r="B19" i="75"/>
  <c r="B7" i="75"/>
  <c r="I6" i="84" l="1"/>
  <c r="B6" i="75"/>
  <c r="B14" i="74"/>
  <c r="B6" i="84"/>
  <c r="L8" i="76"/>
  <c r="K8" i="76"/>
  <c r="J8" i="76" s="1"/>
  <c r="I8" i="76" s="1"/>
  <c r="H8" i="76" s="1"/>
  <c r="G8" i="76" s="1"/>
  <c r="F8" i="76" s="1"/>
  <c r="E8" i="76" s="1"/>
  <c r="D8" i="76" s="1"/>
  <c r="C8" i="76" s="1"/>
  <c r="B8" i="76" s="1"/>
  <c r="D28" i="83"/>
  <c r="L30" i="84"/>
  <c r="D8" i="84"/>
  <c r="F21" i="83"/>
  <c r="J21" i="83"/>
  <c r="H28" i="83"/>
  <c r="L28" i="83"/>
  <c r="F8" i="84"/>
  <c r="J8" i="84"/>
  <c r="D22" i="84"/>
  <c r="H22" i="84"/>
  <c r="L22" i="84"/>
  <c r="D38" i="84"/>
  <c r="D21" i="83"/>
  <c r="H21" i="83"/>
  <c r="L21" i="83"/>
  <c r="F28" i="83"/>
  <c r="J28" i="83"/>
  <c r="H8" i="84"/>
  <c r="L8" i="84"/>
  <c r="F22" i="84"/>
  <c r="J22" i="84"/>
  <c r="H38" i="84"/>
  <c r="L38" i="84"/>
  <c r="F36" i="83"/>
  <c r="J36" i="83"/>
  <c r="C6" i="84"/>
  <c r="D6" i="84" s="1"/>
  <c r="E6" i="84"/>
  <c r="G6" i="84"/>
  <c r="H6" i="84" s="1"/>
  <c r="K6" i="84"/>
  <c r="L6" i="84" s="1"/>
  <c r="F38" i="84"/>
  <c r="J38" i="84"/>
  <c r="F5" i="85"/>
  <c r="H5" i="85"/>
  <c r="D8" i="83"/>
  <c r="F8" i="83"/>
  <c r="H8" i="83"/>
  <c r="J8" i="83"/>
  <c r="L8" i="83"/>
  <c r="D36" i="83"/>
  <c r="H36" i="83"/>
  <c r="L36" i="83"/>
  <c r="D30" i="84"/>
  <c r="F30" i="84"/>
  <c r="H30" i="84"/>
  <c r="J30" i="84"/>
  <c r="D32" i="74"/>
  <c r="B32" i="74" s="1"/>
  <c r="D25" i="74"/>
  <c r="B25" i="74" s="1"/>
  <c r="H18" i="74"/>
  <c r="G18" i="74" s="1"/>
  <c r="D18" i="74"/>
  <c r="B18" i="74" s="1"/>
  <c r="D6" i="74"/>
  <c r="J32" i="63"/>
  <c r="I32" i="63"/>
  <c r="H32" i="63" s="1"/>
  <c r="F32" i="63"/>
  <c r="E32" i="63"/>
  <c r="Q25" i="63"/>
  <c r="P25" i="63"/>
  <c r="O25" i="63" s="1"/>
  <c r="N25" i="63"/>
  <c r="M25" i="63"/>
  <c r="J25" i="63"/>
  <c r="I25" i="63"/>
  <c r="H25" i="63" s="1"/>
  <c r="G25" i="63"/>
  <c r="F25" i="63"/>
  <c r="E25" i="63"/>
  <c r="D25" i="63" s="1"/>
  <c r="Q18" i="63"/>
  <c r="P18" i="63"/>
  <c r="N18" i="63"/>
  <c r="M18" i="63"/>
  <c r="L18" i="63" s="1"/>
  <c r="J18" i="63"/>
  <c r="I18" i="63"/>
  <c r="G18" i="63"/>
  <c r="F18" i="63"/>
  <c r="E18" i="63"/>
  <c r="D18" i="63" s="1"/>
  <c r="Q6" i="63"/>
  <c r="P6" i="63"/>
  <c r="N6" i="63"/>
  <c r="M6" i="63"/>
  <c r="L6" i="63" s="1"/>
  <c r="J6" i="63"/>
  <c r="I6" i="63"/>
  <c r="G6" i="63"/>
  <c r="F6" i="63"/>
  <c r="E6" i="63"/>
  <c r="D6" i="63" l="1"/>
  <c r="H18" i="63"/>
  <c r="O18" i="63"/>
  <c r="C18" i="63"/>
  <c r="B18" i="63" s="1"/>
  <c r="C25" i="63"/>
  <c r="K6" i="63"/>
  <c r="K18" i="63"/>
  <c r="H6" i="63"/>
  <c r="O6" i="63"/>
  <c r="L25" i="63"/>
  <c r="K25" i="63" s="1"/>
  <c r="D32" i="63"/>
  <c r="C32" i="63" s="1"/>
  <c r="B32" i="63" s="1"/>
  <c r="D5" i="74"/>
  <c r="B13" i="74"/>
  <c r="M5" i="63"/>
  <c r="I5" i="63"/>
  <c r="J6" i="84"/>
  <c r="F6" i="84"/>
  <c r="E5" i="63"/>
  <c r="AA16" i="111"/>
  <c r="Y16" i="111"/>
  <c r="X16" i="111"/>
  <c r="W16" i="111"/>
  <c r="V16" i="111"/>
  <c r="U16" i="111"/>
  <c r="T16" i="111"/>
  <c r="S16" i="111"/>
  <c r="R16" i="111"/>
  <c r="Q16" i="111"/>
  <c r="P16" i="111"/>
  <c r="O16" i="111"/>
  <c r="N16" i="111"/>
  <c r="M16" i="111"/>
  <c r="L16" i="111"/>
  <c r="K16" i="111"/>
  <c r="J16" i="111"/>
  <c r="I16" i="111"/>
  <c r="H16" i="111"/>
  <c r="G16" i="111"/>
  <c r="F16" i="111"/>
  <c r="E16" i="111"/>
  <c r="D16" i="111"/>
  <c r="C16" i="111"/>
  <c r="B15" i="111"/>
  <c r="B14" i="111"/>
  <c r="AA11" i="111"/>
  <c r="Z11" i="111"/>
  <c r="Y11" i="111"/>
  <c r="X11" i="111"/>
  <c r="W11" i="111"/>
  <c r="V11" i="111"/>
  <c r="U11" i="111"/>
  <c r="T11" i="111"/>
  <c r="S11" i="111"/>
  <c r="R11" i="111"/>
  <c r="Q11" i="111"/>
  <c r="P11" i="111"/>
  <c r="O11" i="111"/>
  <c r="N11" i="111"/>
  <c r="M11" i="111"/>
  <c r="L11" i="111"/>
  <c r="K11" i="111"/>
  <c r="J11" i="111"/>
  <c r="I11" i="111"/>
  <c r="H11" i="111"/>
  <c r="G11" i="111"/>
  <c r="F11" i="111"/>
  <c r="E11" i="111"/>
  <c r="D11" i="111"/>
  <c r="C11" i="111"/>
  <c r="B10" i="111"/>
  <c r="B9" i="111"/>
  <c r="AA16" i="110"/>
  <c r="Y16" i="110"/>
  <c r="X16" i="110"/>
  <c r="W16" i="110"/>
  <c r="V16" i="110"/>
  <c r="U16" i="110"/>
  <c r="T16" i="110"/>
  <c r="B25" i="63" l="1"/>
  <c r="C6" i="63"/>
  <c r="B6" i="63" s="1"/>
  <c r="B12" i="74"/>
  <c r="I5" i="74"/>
  <c r="H5" i="74" s="1"/>
  <c r="G5" i="74" s="1"/>
  <c r="B16" i="111"/>
  <c r="B11" i="111"/>
  <c r="S16" i="110"/>
  <c r="R16" i="110"/>
  <c r="Q16" i="110"/>
  <c r="P16" i="110"/>
  <c r="O16" i="110"/>
  <c r="N16" i="110"/>
  <c r="M16" i="110"/>
  <c r="L16" i="110"/>
  <c r="K16" i="110"/>
  <c r="J16" i="110"/>
  <c r="I16" i="110"/>
  <c r="H16" i="110"/>
  <c r="G16" i="110"/>
  <c r="F16" i="110"/>
  <c r="E16" i="110"/>
  <c r="D16" i="110"/>
  <c r="C16" i="110"/>
  <c r="B15" i="110"/>
  <c r="B14" i="110"/>
  <c r="Z11" i="110"/>
  <c r="Y11" i="110"/>
  <c r="X11" i="110"/>
  <c r="W11" i="110"/>
  <c r="V11" i="110"/>
  <c r="U11" i="110"/>
  <c r="T11" i="110"/>
  <c r="S11" i="110"/>
  <c r="R11" i="110"/>
  <c r="Q11" i="110"/>
  <c r="P11" i="110"/>
  <c r="O11" i="110"/>
  <c r="N11" i="110"/>
  <c r="M11" i="110"/>
  <c r="L11" i="110"/>
  <c r="K11" i="110"/>
  <c r="J11" i="110"/>
  <c r="I11" i="110"/>
  <c r="H11" i="110"/>
  <c r="G11" i="110"/>
  <c r="F11" i="110"/>
  <c r="E11" i="110"/>
  <c r="D11" i="110"/>
  <c r="C11" i="110"/>
  <c r="B10" i="110"/>
  <c r="B9" i="110"/>
  <c r="AA16" i="109"/>
  <c r="Y16" i="109"/>
  <c r="X16" i="109"/>
  <c r="W16" i="109"/>
  <c r="V16" i="109"/>
  <c r="U16" i="109"/>
  <c r="T16" i="109"/>
  <c r="S16" i="109"/>
  <c r="R16" i="109"/>
  <c r="Q16" i="109"/>
  <c r="P16" i="109"/>
  <c r="O16" i="109"/>
  <c r="N16" i="109"/>
  <c r="M16" i="109"/>
  <c r="L16" i="109"/>
  <c r="K16" i="109"/>
  <c r="J16" i="109"/>
  <c r="I16" i="109"/>
  <c r="H16" i="109"/>
  <c r="G16" i="109"/>
  <c r="F16" i="109"/>
  <c r="E16" i="109"/>
  <c r="D16" i="109"/>
  <c r="C16" i="109"/>
  <c r="B15" i="109"/>
  <c r="B14" i="109"/>
  <c r="AA11" i="109"/>
  <c r="Z11" i="109"/>
  <c r="Y11" i="109"/>
  <c r="X11" i="109"/>
  <c r="W11" i="109"/>
  <c r="V11" i="109"/>
  <c r="U11" i="109"/>
  <c r="T11" i="109"/>
  <c r="S11" i="109"/>
  <c r="R11" i="109"/>
  <c r="Q11" i="109"/>
  <c r="P11" i="109"/>
  <c r="O11" i="109"/>
  <c r="N11" i="109"/>
  <c r="M11" i="109"/>
  <c r="L11" i="109"/>
  <c r="K11" i="109"/>
  <c r="J11" i="109"/>
  <c r="I11" i="109"/>
  <c r="H11" i="109"/>
  <c r="G11" i="109"/>
  <c r="F11" i="109"/>
  <c r="E11" i="109"/>
  <c r="D11" i="109"/>
  <c r="C11" i="109"/>
  <c r="B10" i="109"/>
  <c r="B9" i="109"/>
  <c r="AB16" i="108"/>
  <c r="Z16" i="108"/>
  <c r="Y16" i="108"/>
  <c r="X16" i="108"/>
  <c r="W16" i="108"/>
  <c r="V16" i="108"/>
  <c r="U16" i="108"/>
  <c r="T16" i="108"/>
  <c r="S16" i="108"/>
  <c r="R16" i="108"/>
  <c r="Q16" i="108"/>
  <c r="P16" i="108"/>
  <c r="O16" i="108"/>
  <c r="N16" i="108"/>
  <c r="M16" i="108"/>
  <c r="L16" i="108"/>
  <c r="K16" i="108"/>
  <c r="J16" i="108"/>
  <c r="I16" i="108"/>
  <c r="H16" i="108"/>
  <c r="G16" i="108"/>
  <c r="F16" i="108"/>
  <c r="E16" i="108"/>
  <c r="D16" i="108"/>
  <c r="B11" i="74" l="1"/>
  <c r="Q5" i="63"/>
  <c r="P5" i="63" s="1"/>
  <c r="O5" i="63" s="1"/>
  <c r="N5" i="63" s="1"/>
  <c r="L5" i="63" s="1"/>
  <c r="K5" i="63" s="1"/>
  <c r="J5" i="63" s="1"/>
  <c r="H5" i="63" s="1"/>
  <c r="G5" i="63" s="1"/>
  <c r="F5" i="63" s="1"/>
  <c r="D5" i="63" s="1"/>
  <c r="C5" i="63" s="1"/>
  <c r="B5" i="63" s="1"/>
  <c r="B16" i="109"/>
  <c r="B11" i="109"/>
  <c r="B11" i="110"/>
  <c r="B16" i="110"/>
  <c r="C15" i="108"/>
  <c r="C14" i="108"/>
  <c r="AB11" i="108"/>
  <c r="AA11" i="108"/>
  <c r="Z11" i="108"/>
  <c r="Y11" i="108"/>
  <c r="X11" i="108"/>
  <c r="W11" i="108"/>
  <c r="V11" i="108"/>
  <c r="U11" i="108"/>
  <c r="T11" i="108"/>
  <c r="S11" i="108"/>
  <c r="R11" i="108"/>
  <c r="Q11" i="108"/>
  <c r="P11" i="108"/>
  <c r="O11" i="108"/>
  <c r="N11" i="108"/>
  <c r="M11" i="108"/>
  <c r="L11" i="108"/>
  <c r="K11" i="108"/>
  <c r="J11" i="108"/>
  <c r="I11" i="108"/>
  <c r="H11" i="108"/>
  <c r="G11" i="108"/>
  <c r="F11" i="108"/>
  <c r="E11" i="108"/>
  <c r="D11" i="108"/>
  <c r="C10" i="108"/>
  <c r="C9" i="108"/>
  <c r="AA16" i="107"/>
  <c r="Y16" i="107"/>
  <c r="X16" i="107"/>
  <c r="W16" i="107"/>
  <c r="V16" i="107"/>
  <c r="U16" i="107"/>
  <c r="T16" i="107"/>
  <c r="S16" i="107"/>
  <c r="R16" i="107"/>
  <c r="Q16" i="107"/>
  <c r="P16" i="107"/>
  <c r="O16" i="107"/>
  <c r="N16" i="107"/>
  <c r="M16" i="107"/>
  <c r="L16" i="107"/>
  <c r="K16" i="107"/>
  <c r="J16" i="107"/>
  <c r="I16" i="107"/>
  <c r="H16" i="107"/>
  <c r="G16" i="107"/>
  <c r="F16" i="107"/>
  <c r="E16" i="107"/>
  <c r="D16" i="107"/>
  <c r="B10" i="74" l="1"/>
  <c r="C11" i="108"/>
  <c r="C16" i="108"/>
  <c r="C16" i="107"/>
  <c r="B15" i="107"/>
  <c r="B14" i="107"/>
  <c r="Z11" i="107"/>
  <c r="Y11" i="107"/>
  <c r="X11" i="107"/>
  <c r="W11" i="107"/>
  <c r="V11" i="107"/>
  <c r="U11" i="107"/>
  <c r="T11" i="107"/>
  <c r="S11" i="107"/>
  <c r="R11" i="107"/>
  <c r="Q11" i="107"/>
  <c r="P11" i="107"/>
  <c r="O11" i="107"/>
  <c r="N11" i="107"/>
  <c r="M11" i="107"/>
  <c r="L11" i="107"/>
  <c r="K11" i="107"/>
  <c r="J11" i="107"/>
  <c r="I11" i="107"/>
  <c r="H11" i="107"/>
  <c r="G11" i="107"/>
  <c r="F11" i="107"/>
  <c r="E11" i="107"/>
  <c r="D11" i="107"/>
  <c r="C11" i="107"/>
  <c r="B9" i="74" l="1"/>
  <c r="B16" i="107"/>
  <c r="B10" i="107"/>
  <c r="B9" i="107"/>
  <c r="H8" i="105"/>
  <c r="I13" i="105" s="1"/>
  <c r="F8" i="105"/>
  <c r="G9" i="105" s="1"/>
  <c r="R27" i="103"/>
  <c r="Q27" i="103"/>
  <c r="P27" i="103"/>
  <c r="O27" i="103"/>
  <c r="N27" i="103"/>
  <c r="M27" i="103"/>
  <c r="L27" i="103"/>
  <c r="K27" i="103"/>
  <c r="J27" i="103"/>
  <c r="I27" i="103"/>
  <c r="H27" i="103"/>
  <c r="G27" i="103"/>
  <c r="E27" i="103"/>
  <c r="D27" i="103"/>
  <c r="C27" i="103"/>
  <c r="S12" i="103"/>
  <c r="R12" i="103"/>
  <c r="Q12" i="103"/>
  <c r="O12" i="103"/>
  <c r="M12" i="103"/>
  <c r="L12" i="103"/>
  <c r="K12" i="103"/>
  <c r="J12" i="103"/>
  <c r="I12" i="103"/>
  <c r="H12" i="103"/>
  <c r="F12" i="103"/>
  <c r="E12" i="103"/>
  <c r="B27" i="103" l="1"/>
  <c r="B8" i="74"/>
  <c r="B11" i="107"/>
  <c r="K28" i="103"/>
  <c r="J28" i="103" s="1"/>
  <c r="G40" i="105"/>
  <c r="P12" i="103"/>
  <c r="G12" i="103"/>
  <c r="B15" i="103"/>
  <c r="I10" i="105"/>
  <c r="I12" i="105"/>
  <c r="I11" i="105"/>
  <c r="G10" i="105"/>
  <c r="I9" i="105" s="1"/>
  <c r="G11" i="105"/>
  <c r="G12" i="105"/>
  <c r="G13" i="105"/>
  <c r="G14" i="105"/>
  <c r="G15" i="105"/>
  <c r="G16" i="105"/>
  <c r="G17" i="105"/>
  <c r="G18" i="105"/>
  <c r="G19" i="105"/>
  <c r="G20" i="105"/>
  <c r="G21" i="105"/>
  <c r="G22" i="105"/>
  <c r="G23" i="105"/>
  <c r="G24" i="105"/>
  <c r="G25" i="105"/>
  <c r="G26" i="105"/>
  <c r="G27" i="105"/>
  <c r="G28" i="105"/>
  <c r="G29" i="105"/>
  <c r="G30" i="105"/>
  <c r="G31" i="105"/>
  <c r="G32" i="105"/>
  <c r="G35" i="105"/>
  <c r="G37" i="105"/>
  <c r="G39" i="105"/>
  <c r="I14" i="105"/>
  <c r="I15" i="105"/>
  <c r="I16" i="105"/>
  <c r="I17" i="105"/>
  <c r="I18" i="105"/>
  <c r="I19" i="105"/>
  <c r="I20" i="105"/>
  <c r="I21" i="105"/>
  <c r="I22" i="105"/>
  <c r="I23" i="105"/>
  <c r="I24" i="105"/>
  <c r="I25" i="105"/>
  <c r="I26" i="105"/>
  <c r="I27" i="105"/>
  <c r="I28" i="105"/>
  <c r="I29" i="105"/>
  <c r="I30" i="105"/>
  <c r="I31" i="105"/>
  <c r="G34" i="105"/>
  <c r="G33" i="105" s="1"/>
  <c r="G36" i="105"/>
  <c r="G38" i="105"/>
  <c r="D12" i="103"/>
  <c r="M28" i="103" l="1"/>
  <c r="L28" i="103" s="1"/>
  <c r="Q28" i="103"/>
  <c r="P28" i="103" s="1"/>
  <c r="G28" i="103"/>
  <c r="E28" i="103" s="1"/>
  <c r="C28" i="103"/>
  <c r="O28" i="103"/>
  <c r="N28" i="103" s="1"/>
  <c r="I28" i="103"/>
  <c r="H28" i="103" s="1"/>
  <c r="D28" i="103"/>
  <c r="B7" i="74"/>
  <c r="S28" i="103"/>
  <c r="R28" i="103" s="1"/>
  <c r="I8" i="105"/>
  <c r="G8" i="105"/>
  <c r="F29" i="102"/>
  <c r="F28" i="102"/>
  <c r="F27" i="102"/>
  <c r="F26" i="102"/>
  <c r="I24" i="102"/>
  <c r="H24" i="102"/>
  <c r="G24" i="102"/>
  <c r="B28" i="103" l="1"/>
  <c r="B6" i="74"/>
  <c r="C5" i="74"/>
  <c r="B5" i="74" s="1"/>
  <c r="F24" i="102"/>
  <c r="G25" i="102" s="1"/>
  <c r="C23" i="102"/>
  <c r="F22" i="102"/>
  <c r="F21" i="102"/>
  <c r="F20" i="102"/>
  <c r="F19" i="102"/>
  <c r="I17" i="102"/>
  <c r="H17" i="102"/>
  <c r="G17" i="102"/>
  <c r="E17" i="102"/>
  <c r="C16" i="102"/>
  <c r="F15" i="102"/>
  <c r="F14" i="102"/>
  <c r="F13" i="102"/>
  <c r="F12" i="102"/>
  <c r="F17" i="102" l="1"/>
  <c r="H18" i="102" s="1"/>
  <c r="I25" i="102"/>
  <c r="H25" i="102"/>
  <c r="G18" i="102" l="1"/>
  <c r="I18" i="102"/>
  <c r="I10" i="102"/>
  <c r="H10" i="102"/>
  <c r="G10" i="102"/>
  <c r="E10" i="102"/>
  <c r="C33" i="100"/>
  <c r="C32" i="100"/>
  <c r="C31" i="100"/>
  <c r="C30" i="100"/>
  <c r="C29" i="100"/>
  <c r="C28" i="100"/>
  <c r="C27" i="100"/>
  <c r="C26" i="100"/>
  <c r="C25" i="100"/>
  <c r="C24" i="100"/>
  <c r="C23" i="100"/>
  <c r="C22" i="100"/>
  <c r="C21" i="100"/>
  <c r="C20" i="100"/>
  <c r="C19" i="100"/>
  <c r="C18" i="100"/>
  <c r="C17" i="100"/>
  <c r="C16" i="100"/>
  <c r="C15" i="100"/>
  <c r="C14" i="100"/>
  <c r="C13" i="100"/>
  <c r="C12" i="100"/>
  <c r="C11" i="100"/>
  <c r="C10" i="100"/>
  <c r="C9" i="100"/>
  <c r="G8" i="100"/>
  <c r="E8" i="100"/>
  <c r="H33" i="100" l="1"/>
  <c r="F33" i="100"/>
  <c r="F10" i="102"/>
  <c r="C10" i="102" s="1"/>
  <c r="F9" i="100"/>
  <c r="H10" i="100"/>
  <c r="H11" i="100"/>
  <c r="H12" i="100"/>
  <c r="H13" i="100"/>
  <c r="H14" i="100"/>
  <c r="H15" i="100"/>
  <c r="H16" i="100"/>
  <c r="H17" i="100"/>
  <c r="H18" i="100"/>
  <c r="H19" i="100"/>
  <c r="H20" i="100"/>
  <c r="H21" i="100"/>
  <c r="H22" i="100"/>
  <c r="H23" i="100"/>
  <c r="H24" i="100"/>
  <c r="H25" i="100"/>
  <c r="H26" i="100"/>
  <c r="H9" i="100"/>
  <c r="F10" i="100"/>
  <c r="F11" i="100"/>
  <c r="F12" i="100"/>
  <c r="F13" i="100"/>
  <c r="F14" i="100"/>
  <c r="F15" i="100"/>
  <c r="F16" i="100"/>
  <c r="F17" i="100"/>
  <c r="F18" i="100"/>
  <c r="F19" i="100"/>
  <c r="F20" i="100"/>
  <c r="F21" i="100"/>
  <c r="F22" i="100"/>
  <c r="F23" i="100"/>
  <c r="F24" i="100"/>
  <c r="F25" i="100"/>
  <c r="F26" i="100"/>
  <c r="F27" i="100"/>
  <c r="F28" i="100"/>
  <c r="F29" i="100"/>
  <c r="F30" i="100"/>
  <c r="F31" i="100"/>
  <c r="F32" i="100"/>
  <c r="H27" i="100"/>
  <c r="H28" i="100"/>
  <c r="H29" i="100"/>
  <c r="H30" i="100"/>
  <c r="H31" i="100"/>
  <c r="H32" i="100"/>
  <c r="C8" i="100"/>
  <c r="I25" i="99"/>
  <c r="H25" i="99"/>
  <c r="G25" i="99"/>
  <c r="F25" i="99"/>
  <c r="E25" i="99"/>
  <c r="D25" i="99"/>
  <c r="I17" i="99"/>
  <c r="H17" i="99"/>
  <c r="G17" i="99"/>
  <c r="F17" i="99"/>
  <c r="E17" i="99"/>
  <c r="D17" i="99"/>
  <c r="I9" i="99"/>
  <c r="H9" i="99"/>
  <c r="G9" i="99"/>
  <c r="F9" i="99"/>
  <c r="E9" i="99"/>
  <c r="D9" i="100" l="1"/>
  <c r="I11" i="102"/>
  <c r="H11" i="102"/>
  <c r="G11" i="102" s="1"/>
  <c r="D16" i="102"/>
  <c r="E11" i="102"/>
  <c r="F11" i="102"/>
  <c r="H8" i="100"/>
  <c r="F8" i="100"/>
  <c r="D33" i="100"/>
  <c r="D32" i="100"/>
  <c r="D31" i="100"/>
  <c r="D30" i="100"/>
  <c r="D29" i="100"/>
  <c r="D28" i="100"/>
  <c r="D27" i="100"/>
  <c r="D22" i="100"/>
  <c r="D21" i="100"/>
  <c r="D20" i="100"/>
  <c r="D19" i="100"/>
  <c r="D18" i="100"/>
  <c r="D17" i="100"/>
  <c r="D16" i="100"/>
  <c r="D15" i="100"/>
  <c r="D14" i="100"/>
  <c r="D13" i="100"/>
  <c r="D10" i="100"/>
  <c r="D26" i="100"/>
  <c r="D25" i="100"/>
  <c r="D24" i="100"/>
  <c r="D23" i="100"/>
  <c r="D12" i="100"/>
  <c r="D11" i="100"/>
  <c r="D19" i="98"/>
  <c r="E30" i="98" s="1"/>
  <c r="D11" i="102" l="1"/>
  <c r="E21" i="98"/>
  <c r="E22" i="98"/>
  <c r="E24" i="98"/>
  <c r="E26" i="98"/>
  <c r="E28" i="98"/>
  <c r="E27" i="98" s="1"/>
  <c r="E20" i="98"/>
  <c r="E23" i="98"/>
  <c r="E25" i="98"/>
  <c r="E29" i="98"/>
  <c r="D8" i="100"/>
  <c r="D15" i="98"/>
  <c r="I25" i="96" l="1"/>
  <c r="C25" i="96"/>
  <c r="I24" i="96"/>
  <c r="C24" i="96"/>
  <c r="I22" i="96" l="1"/>
  <c r="C22" i="96"/>
  <c r="I21" i="96"/>
  <c r="I20" i="96"/>
  <c r="C20" i="96"/>
  <c r="I19" i="96"/>
  <c r="C19" i="96"/>
  <c r="I18" i="96"/>
  <c r="C18" i="96"/>
  <c r="I17" i="96"/>
  <c r="C17" i="96"/>
  <c r="I16" i="96"/>
  <c r="C16" i="96"/>
  <c r="I15" i="96"/>
  <c r="C15" i="96"/>
  <c r="I14" i="96"/>
  <c r="C14" i="96"/>
  <c r="I13" i="96"/>
  <c r="C13" i="96"/>
  <c r="I12" i="96"/>
  <c r="C12" i="96"/>
  <c r="M10" i="96" l="1"/>
  <c r="K10" i="96"/>
  <c r="I10" i="96"/>
  <c r="J13" i="96" s="1"/>
  <c r="G10" i="96"/>
  <c r="H24" i="96" l="1"/>
  <c r="H25" i="96"/>
  <c r="H22" i="96"/>
  <c r="H19" i="96"/>
  <c r="H18" i="96"/>
  <c r="H17" i="96"/>
  <c r="H20" i="96"/>
  <c r="H16" i="96"/>
  <c r="H15" i="96"/>
  <c r="H14" i="96"/>
  <c r="H13" i="96"/>
  <c r="L25" i="96"/>
  <c r="J25" i="96" s="1"/>
  <c r="L24" i="96"/>
  <c r="L22" i="96"/>
  <c r="L20" i="96"/>
  <c r="L16" i="96"/>
  <c r="L15" i="96"/>
  <c r="L14" i="96"/>
  <c r="L13" i="96"/>
  <c r="L12" i="96"/>
  <c r="N25" i="96"/>
  <c r="N24" i="96"/>
  <c r="N22" i="96"/>
  <c r="N21" i="96"/>
  <c r="N20" i="96"/>
  <c r="N19" i="96"/>
  <c r="N18" i="96"/>
  <c r="N17" i="96"/>
  <c r="N16" i="96"/>
  <c r="N15" i="96"/>
  <c r="N14" i="96"/>
  <c r="N13" i="96"/>
  <c r="N12" i="96"/>
  <c r="H12" i="96"/>
  <c r="J20" i="96"/>
  <c r="J15" i="96"/>
  <c r="J24" i="96"/>
  <c r="J22" i="96"/>
  <c r="J19" i="96"/>
  <c r="J18" i="96"/>
  <c r="J17" i="96"/>
  <c r="J21" i="96"/>
  <c r="J16" i="96"/>
  <c r="J14" i="96"/>
  <c r="J12" i="96"/>
  <c r="E10" i="96"/>
  <c r="C10" i="96"/>
  <c r="H10" i="96" l="1"/>
  <c r="J10" i="96"/>
  <c r="L10" i="96"/>
  <c r="D22" i="96"/>
  <c r="D24" i="96"/>
  <c r="D12" i="96"/>
  <c r="D14" i="96"/>
  <c r="D13" i="96"/>
  <c r="D16" i="96"/>
  <c r="D19" i="96"/>
  <c r="D17" i="96"/>
  <c r="D15" i="96"/>
  <c r="D18" i="96"/>
  <c r="D20" i="96"/>
  <c r="F25" i="96"/>
  <c r="D25" i="96" s="1"/>
  <c r="F24" i="96"/>
  <c r="F20" i="96"/>
  <c r="F16" i="96"/>
  <c r="F15" i="96"/>
  <c r="F14" i="96"/>
  <c r="F13" i="96"/>
  <c r="F22" i="96"/>
  <c r="F12" i="96"/>
  <c r="N10" i="96"/>
  <c r="D12" i="98"/>
  <c r="C5" i="87"/>
  <c r="D5" i="87" s="1"/>
  <c r="D8" i="98" l="1"/>
  <c r="E10" i="98" s="1"/>
  <c r="E18" i="98"/>
  <c r="E15" i="98"/>
  <c r="E16" i="98"/>
  <c r="E13" i="98"/>
  <c r="E17" i="98"/>
  <c r="E14" i="98"/>
  <c r="F10" i="96"/>
  <c r="D10" i="96"/>
  <c r="E11" i="98" l="1"/>
  <c r="E8" i="98" s="1"/>
  <c r="E12" i="98"/>
  <c r="C19" i="102"/>
  <c r="C20" i="102"/>
  <c r="C21" i="102"/>
  <c r="C22" i="102"/>
  <c r="C12" i="102"/>
  <c r="D12" i="102" s="1"/>
  <c r="C14" i="102"/>
  <c r="D14" i="102" s="1"/>
  <c r="C13" i="102"/>
  <c r="D13" i="102" s="1"/>
  <c r="C15" i="102"/>
  <c r="D15" i="102" s="1"/>
  <c r="K6" i="83"/>
  <c r="B6" i="83"/>
  <c r="I6" i="83"/>
  <c r="G6" i="83"/>
  <c r="D5" i="85"/>
  <c r="E6" i="83"/>
  <c r="C6" i="83"/>
  <c r="K5" i="85"/>
  <c r="L5" i="85" s="1"/>
  <c r="J5" i="85"/>
  <c r="I5" i="88"/>
  <c r="J5" i="88" s="1"/>
  <c r="C5" i="91"/>
  <c r="D5" i="91" s="1"/>
  <c r="M5" i="91"/>
  <c r="N5" i="91" s="1"/>
  <c r="G5" i="91"/>
  <c r="H5" i="91" s="1"/>
  <c r="K5" i="91"/>
  <c r="L5" i="91" s="1"/>
  <c r="E5" i="91"/>
  <c r="F5" i="91" s="1"/>
  <c r="I5" i="91"/>
  <c r="J5" i="91" s="1"/>
  <c r="D9" i="99"/>
  <c r="F6" i="83" l="1"/>
  <c r="H6" i="83"/>
  <c r="D6" i="83"/>
  <c r="J6" i="83"/>
  <c r="L6" i="83"/>
  <c r="C17" i="102"/>
  <c r="F18" i="102" s="1"/>
  <c r="D21" i="102" l="1"/>
  <c r="D20" i="102"/>
  <c r="D23" i="102"/>
  <c r="D22" i="102"/>
  <c r="E18" i="102"/>
  <c r="D18" i="102" s="1"/>
  <c r="D19" i="102"/>
  <c r="C12" i="103" l="1"/>
  <c r="B12" i="103" s="1"/>
  <c r="P13" i="103" l="1"/>
  <c r="F13" i="103"/>
  <c r="I13" i="103"/>
  <c r="M13" i="103"/>
  <c r="Q13" i="103"/>
  <c r="D13" i="103"/>
  <c r="K13" i="103"/>
  <c r="H13" i="103"/>
  <c r="L13" i="103"/>
  <c r="O13" i="103"/>
  <c r="R13" i="103"/>
  <c r="S13" i="103"/>
  <c r="E13" i="103"/>
  <c r="G13" i="103"/>
  <c r="J13" i="103"/>
  <c r="C13" i="103"/>
  <c r="B13" i="103" l="1"/>
  <c r="C30" i="102"/>
  <c r="C28" i="102"/>
  <c r="C27" i="102"/>
  <c r="C29" i="102"/>
  <c r="C26" i="102"/>
  <c r="E24" i="102"/>
  <c r="C24" i="102" l="1"/>
  <c r="D26" i="102" s="1"/>
  <c r="D27" i="102"/>
  <c r="D30" i="102"/>
  <c r="D29" i="102"/>
  <c r="D28" i="102" l="1"/>
  <c r="E25" i="102"/>
  <c r="F25" i="102"/>
  <c r="D25" i="102" l="1"/>
</calcChain>
</file>

<file path=xl/sharedStrings.xml><?xml version="1.0" encoding="utf-8"?>
<sst xmlns="http://schemas.openxmlformats.org/spreadsheetml/2006/main" count="6359" uniqueCount="1471">
  <si>
    <t>Regiones
y
Provincias</t>
  </si>
  <si>
    <t xml:space="preserve">Población </t>
  </si>
  <si>
    <t>Médicos  3/</t>
  </si>
  <si>
    <t>Odontólogos</t>
  </si>
  <si>
    <t>Psicólogos</t>
  </si>
  <si>
    <t>Enfermeras</t>
  </si>
  <si>
    <t>Obstetrices</t>
  </si>
  <si>
    <t>Aux. de Enfermería</t>
  </si>
  <si>
    <t>30-VI  1/</t>
  </si>
  <si>
    <t>Número</t>
  </si>
  <si>
    <t>Tasa 2/</t>
  </si>
  <si>
    <t>Total República:</t>
  </si>
  <si>
    <t>Región Sierra:</t>
  </si>
  <si>
    <t xml:space="preserve">Azuay </t>
  </si>
  <si>
    <t xml:space="preserve">Bolívar </t>
  </si>
  <si>
    <t xml:space="preserve">Cañar </t>
  </si>
  <si>
    <t xml:space="preserve">Carchi </t>
  </si>
  <si>
    <t xml:space="preserve">Cotopaxi </t>
  </si>
  <si>
    <t xml:space="preserve">Chimborazo </t>
  </si>
  <si>
    <t xml:space="preserve">Imbabura </t>
  </si>
  <si>
    <t xml:space="preserve">Loja </t>
  </si>
  <si>
    <t xml:space="preserve">Pichincha </t>
  </si>
  <si>
    <t xml:space="preserve">Tungurahua </t>
  </si>
  <si>
    <t xml:space="preserve">Santo Domingo de los Tsáchilas </t>
  </si>
  <si>
    <t>Región Costa:</t>
  </si>
  <si>
    <t xml:space="preserve">El Oro </t>
  </si>
  <si>
    <t xml:space="preserve">Esmeraldas </t>
  </si>
  <si>
    <t xml:space="preserve">Guayas </t>
  </si>
  <si>
    <t xml:space="preserve">Los Ríos </t>
  </si>
  <si>
    <t xml:space="preserve">Manabí </t>
  </si>
  <si>
    <t>Santa Elena</t>
  </si>
  <si>
    <t>Región Amazónica:</t>
  </si>
  <si>
    <t>Morona Santiago</t>
  </si>
  <si>
    <t>Napo</t>
  </si>
  <si>
    <t>Pastaza</t>
  </si>
  <si>
    <t>Zamora Chinchipe</t>
  </si>
  <si>
    <t>Sucumbíos</t>
  </si>
  <si>
    <t>Orellana</t>
  </si>
  <si>
    <t>Región Insular:</t>
  </si>
  <si>
    <t>-</t>
  </si>
  <si>
    <t>Galápagos</t>
  </si>
  <si>
    <t>Zonas no delimitadas:</t>
  </si>
  <si>
    <t>Con fines de lucro 6/</t>
  </si>
  <si>
    <t>Sin fines de lucro 5/</t>
  </si>
  <si>
    <t>Sector Privado:</t>
  </si>
  <si>
    <t>Fisco Misionales</t>
  </si>
  <si>
    <t>Sociedad de Lucha contra el Cáncer</t>
  </si>
  <si>
    <t>Cruz Roja Ecuatoriana</t>
  </si>
  <si>
    <t>Junta de Beneficiencia de Guayaquil</t>
  </si>
  <si>
    <t>Universidades y Politécnicas Públicas</t>
  </si>
  <si>
    <t>Municipios</t>
  </si>
  <si>
    <t>Consejos Provinciales</t>
  </si>
  <si>
    <t>Otros Públicos 4/</t>
  </si>
  <si>
    <t>Seguro Social Campesino</t>
  </si>
  <si>
    <t>Anexos al Seguro Social</t>
  </si>
  <si>
    <t>Instituto Ecuatoriano de Seguridad Social</t>
  </si>
  <si>
    <t>Otros Ministerios 3/</t>
  </si>
  <si>
    <t>Ministerio de Educación</t>
  </si>
  <si>
    <t>Ministerio de Defensa Nacional</t>
  </si>
  <si>
    <t>Ministerio de Justicia y de Gobierno y Policía 2/</t>
  </si>
  <si>
    <t>Ministerio de Salud Pública</t>
  </si>
  <si>
    <t>Sector Público:</t>
  </si>
  <si>
    <t>Otros 1/</t>
  </si>
  <si>
    <t>Dispensario Médico</t>
  </si>
  <si>
    <t>Puesto de Salud</t>
  </si>
  <si>
    <t>Subcentro de Salud</t>
  </si>
  <si>
    <t>Centro de Salud</t>
  </si>
  <si>
    <t>Otras Clínicas Especializadas</t>
  </si>
  <si>
    <t>Clínica Especializada Crónica (Psiquiatría)</t>
  </si>
  <si>
    <t>Clínica Especializada Aguda</t>
  </si>
  <si>
    <t>Clínica General</t>
  </si>
  <si>
    <t>Hospital de Especialidades</t>
  </si>
  <si>
    <t>Hospital Especializado Crónico</t>
  </si>
  <si>
    <t>Hospital Especializado Agudo</t>
  </si>
  <si>
    <t>Hospital General</t>
  </si>
  <si>
    <t>Hospital Básico</t>
  </si>
  <si>
    <t>Total</t>
  </si>
  <si>
    <t>Total Establecimientos</t>
  </si>
  <si>
    <t xml:space="preserve"> Sector  y  Entidad </t>
  </si>
  <si>
    <t>Geriátrico</t>
  </si>
  <si>
    <t>Neumológico</t>
  </si>
  <si>
    <t>Oncológico</t>
  </si>
  <si>
    <t>Dermatológico (Leprocomios)</t>
  </si>
  <si>
    <t>Psiquiátrico y Sanatorio de Alcohólicos</t>
  </si>
  <si>
    <t>Pediátrico</t>
  </si>
  <si>
    <t>Gineco-Obstétrico</t>
  </si>
  <si>
    <t>Infectología</t>
  </si>
  <si>
    <t xml:space="preserve">Hospital Básico </t>
  </si>
  <si>
    <t xml:space="preserve"> Entidad </t>
  </si>
  <si>
    <t xml:space="preserve">1/  Incluye: Planificación Familiar, Clínicas y Brigadas Móviles, etc.
</t>
  </si>
  <si>
    <t xml:space="preserve">Orellana </t>
  </si>
  <si>
    <t xml:space="preserve">Sucumbíos </t>
  </si>
  <si>
    <t xml:space="preserve">Pastaza </t>
  </si>
  <si>
    <t xml:space="preserve">Morona Santiago </t>
  </si>
  <si>
    <t>Total República</t>
  </si>
  <si>
    <t>Clínica Especializada Crónica Psiquiatría</t>
  </si>
  <si>
    <t>Traumatología</t>
  </si>
  <si>
    <t>Gineco-Obstetricia</t>
  </si>
  <si>
    <t xml:space="preserve"> Regiones y Provincias </t>
  </si>
  <si>
    <t xml:space="preserve">Galápagos </t>
  </si>
  <si>
    <t xml:space="preserve">Zamora Chinchipe </t>
  </si>
  <si>
    <t xml:space="preserve">Napo </t>
  </si>
  <si>
    <t>Con fines de lucro 4/</t>
  </si>
  <si>
    <t>Sin fines de lucro 3/</t>
  </si>
  <si>
    <t xml:space="preserve"> Fiscomisionales</t>
  </si>
  <si>
    <t xml:space="preserve"> Otros Públicos 2/</t>
  </si>
  <si>
    <t xml:space="preserve"> Junta de Beneficiencia de Guayaquil</t>
  </si>
  <si>
    <t xml:space="preserve"> Universidades y Politécnicas Públicas</t>
  </si>
  <si>
    <t xml:space="preserve"> Municipios</t>
  </si>
  <si>
    <t xml:space="preserve"> Instituto Ecuatoriano de Seguridad Social (IESS)</t>
  </si>
  <si>
    <t xml:space="preserve"> Ministerio de Defensa Nacional</t>
  </si>
  <si>
    <t xml:space="preserve"> Ministerio de Justicia, de Gobierno y Policía 1/</t>
  </si>
  <si>
    <t xml:space="preserve"> Ministerio de Salud Pública</t>
  </si>
  <si>
    <t>Sector Privado</t>
  </si>
  <si>
    <t>Sector Público</t>
  </si>
  <si>
    <t xml:space="preserve"> Regiones y  Provincias </t>
  </si>
  <si>
    <t xml:space="preserve">Zona no delimitada </t>
  </si>
  <si>
    <t>Con fines de lucro 5/</t>
  </si>
  <si>
    <t>Sin fines de lucro 4/</t>
  </si>
  <si>
    <t xml:space="preserve"> Cruz Roja Ecuatoriana</t>
  </si>
  <si>
    <t xml:space="preserve"> Consejos Provinciales</t>
  </si>
  <si>
    <t xml:space="preserve"> Otros Públicos 3/</t>
  </si>
  <si>
    <t xml:space="preserve"> Seguro Social Campesino</t>
  </si>
  <si>
    <t xml:space="preserve"> Anexos al Seguro Social (IESS)</t>
  </si>
  <si>
    <t xml:space="preserve"> Otros Ministerios 2/</t>
  </si>
  <si>
    <t xml:space="preserve"> Ministerio de Educación</t>
  </si>
  <si>
    <t xml:space="preserve"> Ministerio de Justicia y de Gobierno y Policía 1/</t>
  </si>
  <si>
    <t xml:space="preserve">El Piedrero </t>
  </si>
  <si>
    <t xml:space="preserve">Santa Cruz </t>
  </si>
  <si>
    <t xml:space="preserve">Isabela </t>
  </si>
  <si>
    <t xml:space="preserve">San Cristóbal </t>
  </si>
  <si>
    <t>Región insular:</t>
  </si>
  <si>
    <t xml:space="preserve">Loreto </t>
  </si>
  <si>
    <t xml:space="preserve">La Joya de Los Sachas </t>
  </si>
  <si>
    <t xml:space="preserve">Aguarico </t>
  </si>
  <si>
    <t xml:space="preserve">Cuyabeno </t>
  </si>
  <si>
    <t xml:space="preserve">Cascales </t>
  </si>
  <si>
    <t xml:space="preserve">Shushufindi </t>
  </si>
  <si>
    <t xml:space="preserve">Putumayo </t>
  </si>
  <si>
    <t xml:space="preserve">Gonzalo Pizarro </t>
  </si>
  <si>
    <t xml:space="preserve">Lago Agrio </t>
  </si>
  <si>
    <t xml:space="preserve">Paquisha </t>
  </si>
  <si>
    <t xml:space="preserve">Palanda </t>
  </si>
  <si>
    <t xml:space="preserve">Centinela del Cóndor </t>
  </si>
  <si>
    <t xml:space="preserve">El Pangui </t>
  </si>
  <si>
    <t xml:space="preserve">Yantzaza </t>
  </si>
  <si>
    <t xml:space="preserve">Yacuambi </t>
  </si>
  <si>
    <t xml:space="preserve">Nangaritza </t>
  </si>
  <si>
    <t xml:space="preserve">Chinchipe </t>
  </si>
  <si>
    <t xml:space="preserve">Zamora </t>
  </si>
  <si>
    <t xml:space="preserve">Arajuno </t>
  </si>
  <si>
    <t xml:space="preserve">Santa Clara </t>
  </si>
  <si>
    <t xml:space="preserve">Mera </t>
  </si>
  <si>
    <t xml:space="preserve">Carlos Julio Arrosemena Tola </t>
  </si>
  <si>
    <t xml:space="preserve">Quijos </t>
  </si>
  <si>
    <t xml:space="preserve">El Chaco </t>
  </si>
  <si>
    <t xml:space="preserve">Archidona </t>
  </si>
  <si>
    <t xml:space="preserve">Tena </t>
  </si>
  <si>
    <t xml:space="preserve">Tiwintza </t>
  </si>
  <si>
    <t xml:space="preserve">Pablo Sexto </t>
  </si>
  <si>
    <t xml:space="preserve">Logroño </t>
  </si>
  <si>
    <t xml:space="preserve">Taisha </t>
  </si>
  <si>
    <t xml:space="preserve">San Juan Bosco </t>
  </si>
  <si>
    <t xml:space="preserve">Huamboya </t>
  </si>
  <si>
    <t xml:space="preserve">Sucúa </t>
  </si>
  <si>
    <t xml:space="preserve">Santiago </t>
  </si>
  <si>
    <t xml:space="preserve">Palora </t>
  </si>
  <si>
    <t xml:space="preserve">Limón Indanza </t>
  </si>
  <si>
    <t xml:space="preserve">Gualaquiza </t>
  </si>
  <si>
    <t xml:space="preserve">Morona </t>
  </si>
  <si>
    <t>Región amazónica:</t>
  </si>
  <si>
    <t xml:space="preserve">Salinas </t>
  </si>
  <si>
    <t xml:space="preserve">La Libertad </t>
  </si>
  <si>
    <t xml:space="preserve">Santa Elena </t>
  </si>
  <si>
    <t xml:space="preserve">San Vicente </t>
  </si>
  <si>
    <t xml:space="preserve">Jaramijó </t>
  </si>
  <si>
    <t xml:space="preserve">Jama </t>
  </si>
  <si>
    <t xml:space="preserve">Puerto López </t>
  </si>
  <si>
    <t xml:space="preserve">Olmedo </t>
  </si>
  <si>
    <t xml:space="preserve">Pedernales </t>
  </si>
  <si>
    <t xml:space="preserve">24 de Mayo </t>
  </si>
  <si>
    <t xml:space="preserve">Tosagua </t>
  </si>
  <si>
    <t xml:space="preserve">Sucre </t>
  </si>
  <si>
    <t xml:space="preserve">Santa Ana </t>
  </si>
  <si>
    <t xml:space="preserve">Rocafuerte </t>
  </si>
  <si>
    <t xml:space="preserve">Paján </t>
  </si>
  <si>
    <t xml:space="preserve">Montecristi </t>
  </si>
  <si>
    <t xml:space="preserve">Manta </t>
  </si>
  <si>
    <t xml:space="preserve">Junín </t>
  </si>
  <si>
    <t xml:space="preserve">Jipijapa </t>
  </si>
  <si>
    <t xml:space="preserve">Flavio Alfaro </t>
  </si>
  <si>
    <t xml:space="preserve">El Carmen </t>
  </si>
  <si>
    <t xml:space="preserve">Chone </t>
  </si>
  <si>
    <t xml:space="preserve">Portoviejo </t>
  </si>
  <si>
    <t xml:space="preserve">Quinsaloma </t>
  </si>
  <si>
    <t xml:space="preserve">Mocache </t>
  </si>
  <si>
    <t xml:space="preserve">Valencia </t>
  </si>
  <si>
    <t xml:space="preserve">Buena Fé </t>
  </si>
  <si>
    <t xml:space="preserve">Palenque </t>
  </si>
  <si>
    <t xml:space="preserve">Vinces </t>
  </si>
  <si>
    <t xml:space="preserve">Ventanas </t>
  </si>
  <si>
    <t xml:space="preserve">Urdaneta </t>
  </si>
  <si>
    <t xml:space="preserve">Quevedo </t>
  </si>
  <si>
    <t xml:space="preserve">Puebloviejo </t>
  </si>
  <si>
    <t xml:space="preserve">Montalvo </t>
  </si>
  <si>
    <t xml:space="preserve">Baba </t>
  </si>
  <si>
    <t xml:space="preserve">Babahoyo </t>
  </si>
  <si>
    <t xml:space="preserve">Isidro Ayora </t>
  </si>
  <si>
    <t xml:space="preserve">Gnral. Antonio Elizalde </t>
  </si>
  <si>
    <t xml:space="preserve">Nobol </t>
  </si>
  <si>
    <t xml:space="preserve">Lomas de Sargentillo </t>
  </si>
  <si>
    <t xml:space="preserve">Crnel. Marcelino Maridueña </t>
  </si>
  <si>
    <t xml:space="preserve">Simón Bolívar </t>
  </si>
  <si>
    <t xml:space="preserve">Playas </t>
  </si>
  <si>
    <t xml:space="preserve">San Jacinto de Yaguachi </t>
  </si>
  <si>
    <t xml:space="preserve">Salitre </t>
  </si>
  <si>
    <t xml:space="preserve">Santa Lucía </t>
  </si>
  <si>
    <t xml:space="preserve">Samborondón </t>
  </si>
  <si>
    <t xml:space="preserve">Pedro Carbo </t>
  </si>
  <si>
    <t xml:space="preserve">Palestina </t>
  </si>
  <si>
    <t xml:space="preserve">Naranjito </t>
  </si>
  <si>
    <t xml:space="preserve">Naranjal </t>
  </si>
  <si>
    <t xml:space="preserve">Milagro </t>
  </si>
  <si>
    <t xml:space="preserve">El Triunfo </t>
  </si>
  <si>
    <t xml:space="preserve">Empalme </t>
  </si>
  <si>
    <t xml:space="preserve">Durán </t>
  </si>
  <si>
    <t xml:space="preserve">Daule </t>
  </si>
  <si>
    <t xml:space="preserve">Colimes </t>
  </si>
  <si>
    <t xml:space="preserve">Balzar </t>
  </si>
  <si>
    <t xml:space="preserve">Balao </t>
  </si>
  <si>
    <t xml:space="preserve">Alfredo Baquerizo Moreno </t>
  </si>
  <si>
    <t xml:space="preserve">Guayaquil </t>
  </si>
  <si>
    <t xml:space="preserve">La Condordia </t>
  </si>
  <si>
    <t xml:space="preserve">Río Verde </t>
  </si>
  <si>
    <t xml:space="preserve">Atacames </t>
  </si>
  <si>
    <t xml:space="preserve">San Lorenzo </t>
  </si>
  <si>
    <t xml:space="preserve">Quininde </t>
  </si>
  <si>
    <t xml:space="preserve">Muisne </t>
  </si>
  <si>
    <t xml:space="preserve">Eloy Alfaro </t>
  </si>
  <si>
    <t xml:space="preserve">Las Lajas </t>
  </si>
  <si>
    <t xml:space="preserve">Zaruma </t>
  </si>
  <si>
    <t xml:space="preserve">Santa Rosa </t>
  </si>
  <si>
    <t xml:space="preserve">Portovelo </t>
  </si>
  <si>
    <t xml:space="preserve">Piñas </t>
  </si>
  <si>
    <t xml:space="preserve">Pasaje </t>
  </si>
  <si>
    <t xml:space="preserve">Marcabelí </t>
  </si>
  <si>
    <t xml:space="preserve">Huaquillas </t>
  </si>
  <si>
    <t xml:space="preserve">El Guabo </t>
  </si>
  <si>
    <t xml:space="preserve">Chilla </t>
  </si>
  <si>
    <t xml:space="preserve">Balsas </t>
  </si>
  <si>
    <t xml:space="preserve">Atahualpa </t>
  </si>
  <si>
    <t xml:space="preserve">Arenillas </t>
  </si>
  <si>
    <t xml:space="preserve">Machala </t>
  </si>
  <si>
    <t>El Oro</t>
  </si>
  <si>
    <t>Región costa:</t>
  </si>
  <si>
    <t xml:space="preserve">Santo Domingo </t>
  </si>
  <si>
    <t xml:space="preserve">Tisaleo </t>
  </si>
  <si>
    <t xml:space="preserve">Santiago de Pillaro </t>
  </si>
  <si>
    <t xml:space="preserve">San Pedro de Pelileo </t>
  </si>
  <si>
    <t xml:space="preserve">Quero </t>
  </si>
  <si>
    <t xml:space="preserve">Patate </t>
  </si>
  <si>
    <t xml:space="preserve">Mocha </t>
  </si>
  <si>
    <t xml:space="preserve">Cevallos </t>
  </si>
  <si>
    <t xml:space="preserve">Baños de Agua Santa </t>
  </si>
  <si>
    <t xml:space="preserve">Ambato </t>
  </si>
  <si>
    <t xml:space="preserve">Puerto Quito </t>
  </si>
  <si>
    <t xml:space="preserve">Pedro Vicente Maldonado </t>
  </si>
  <si>
    <t xml:space="preserve">San Miguel de los Bancos </t>
  </si>
  <si>
    <t xml:space="preserve">Rumiñahui </t>
  </si>
  <si>
    <t xml:space="preserve">Pedro Moncayo </t>
  </si>
  <si>
    <t xml:space="preserve">Mejía </t>
  </si>
  <si>
    <t xml:space="preserve">Cayambe </t>
  </si>
  <si>
    <t xml:space="preserve">Quito </t>
  </si>
  <si>
    <t xml:space="preserve">Quilanga </t>
  </si>
  <si>
    <t xml:space="preserve">Pindal </t>
  </si>
  <si>
    <t xml:space="preserve">Zapotillo </t>
  </si>
  <si>
    <t xml:space="preserve">Sozoranga </t>
  </si>
  <si>
    <t xml:space="preserve">Saraguro </t>
  </si>
  <si>
    <t xml:space="preserve">Puyango </t>
  </si>
  <si>
    <t xml:space="preserve">Paltas </t>
  </si>
  <si>
    <t xml:space="preserve">Macará </t>
  </si>
  <si>
    <t xml:space="preserve">Gonzanamá </t>
  </si>
  <si>
    <t xml:space="preserve">Espíndola </t>
  </si>
  <si>
    <t xml:space="preserve">Chaguarpamba </t>
  </si>
  <si>
    <t xml:space="preserve">Célica </t>
  </si>
  <si>
    <t xml:space="preserve">Catamayo </t>
  </si>
  <si>
    <t xml:space="preserve">Calvas </t>
  </si>
  <si>
    <t xml:space="preserve">San Miguel de Urcuqui </t>
  </si>
  <si>
    <t xml:space="preserve">Pimampiro </t>
  </si>
  <si>
    <t xml:space="preserve">Otavalo </t>
  </si>
  <si>
    <t xml:space="preserve">Cotacahi </t>
  </si>
  <si>
    <t xml:space="preserve">Antonio Ante </t>
  </si>
  <si>
    <t xml:space="preserve">Ibarra </t>
  </si>
  <si>
    <t xml:space="preserve">Cumandá </t>
  </si>
  <si>
    <t xml:space="preserve">Penípe </t>
  </si>
  <si>
    <t xml:space="preserve">Pallatanga </t>
  </si>
  <si>
    <t xml:space="preserve">Guano </t>
  </si>
  <si>
    <t xml:space="preserve">Guamote </t>
  </si>
  <si>
    <t xml:space="preserve">Chunchi </t>
  </si>
  <si>
    <t xml:space="preserve">Colta </t>
  </si>
  <si>
    <t xml:space="preserve">Alausí </t>
  </si>
  <si>
    <t xml:space="preserve">Riobamba </t>
  </si>
  <si>
    <t xml:space="preserve">Sigchos </t>
  </si>
  <si>
    <t xml:space="preserve">Saquisilí </t>
  </si>
  <si>
    <t xml:space="preserve">Salcedo </t>
  </si>
  <si>
    <t xml:space="preserve">Pujilí </t>
  </si>
  <si>
    <t xml:space="preserve">Pangua </t>
  </si>
  <si>
    <t xml:space="preserve">La Maná </t>
  </si>
  <si>
    <t xml:space="preserve">Latacunga </t>
  </si>
  <si>
    <t xml:space="preserve">San Pedro de Huaca </t>
  </si>
  <si>
    <t xml:space="preserve">Montúfar </t>
  </si>
  <si>
    <t xml:space="preserve">Mira </t>
  </si>
  <si>
    <t xml:space="preserve">Espejo </t>
  </si>
  <si>
    <t xml:space="preserve">Tulcán </t>
  </si>
  <si>
    <t xml:space="preserve">Suscal </t>
  </si>
  <si>
    <t xml:space="preserve">Deleg </t>
  </si>
  <si>
    <t xml:space="preserve">El Tambo </t>
  </si>
  <si>
    <t xml:space="preserve">La Troncal </t>
  </si>
  <si>
    <t xml:space="preserve">Biblian </t>
  </si>
  <si>
    <t xml:space="preserve">Azoques </t>
  </si>
  <si>
    <t xml:space="preserve">Las Naves </t>
  </si>
  <si>
    <t xml:space="preserve">Caluma </t>
  </si>
  <si>
    <t xml:space="preserve">San Miguel </t>
  </si>
  <si>
    <t xml:space="preserve">Echeandia </t>
  </si>
  <si>
    <t xml:space="preserve">Chimbo </t>
  </si>
  <si>
    <t xml:space="preserve">Chillanes </t>
  </si>
  <si>
    <t xml:space="preserve">Guaranda </t>
  </si>
  <si>
    <t xml:space="preserve">Camilo Ponce Enríquez </t>
  </si>
  <si>
    <t xml:space="preserve">Guachapala </t>
  </si>
  <si>
    <t xml:space="preserve">Sevilla de Oro </t>
  </si>
  <si>
    <t xml:space="preserve">El Pan </t>
  </si>
  <si>
    <t xml:space="preserve">Chordeleg </t>
  </si>
  <si>
    <t xml:space="preserve">Oña </t>
  </si>
  <si>
    <t xml:space="preserve">Sigsig </t>
  </si>
  <si>
    <t xml:space="preserve">Santa Isabel </t>
  </si>
  <si>
    <t xml:space="preserve">San Fernando </t>
  </si>
  <si>
    <t xml:space="preserve">Pucará </t>
  </si>
  <si>
    <t xml:space="preserve">Paute </t>
  </si>
  <si>
    <t xml:space="preserve">Nabón </t>
  </si>
  <si>
    <t xml:space="preserve">Gualaceo </t>
  </si>
  <si>
    <t xml:space="preserve">Girón </t>
  </si>
  <si>
    <t xml:space="preserve">Cuenca </t>
  </si>
  <si>
    <t>Otros 2/</t>
  </si>
  <si>
    <t>Total Establecimientos 1/</t>
  </si>
  <si>
    <t>Regiones, Provincias y Cantones</t>
  </si>
  <si>
    <t xml:space="preserve">1/  Incluye:  los Establecimientos del Seguro Social: propios, anexos y seguro social campesino
2/  Incluye:  Cruz Roja, Planificación Familiar, Instituto Nacional de la Niñez y la Familia (INNFA), Clínicas y Brigadas M}óviles, etc.
</t>
  </si>
  <si>
    <t>Área rural</t>
  </si>
  <si>
    <t>Zonas no delimitadas</t>
  </si>
  <si>
    <t>Área urbana</t>
  </si>
  <si>
    <t>Región Insular</t>
  </si>
  <si>
    <t>Región Amazónica</t>
  </si>
  <si>
    <t>Región Costa</t>
  </si>
  <si>
    <t>Región Sierra</t>
  </si>
  <si>
    <t>Dispensarios Médicos</t>
  </si>
  <si>
    <t>Puestos de Salud</t>
  </si>
  <si>
    <t>Total 1/</t>
  </si>
  <si>
    <t>Regiones, Provincias y Área</t>
  </si>
  <si>
    <t>De Servicio 4/</t>
  </si>
  <si>
    <t>Administrativo y Estadística</t>
  </si>
  <si>
    <t>Personal de Apoyo Sanitario 3/</t>
  </si>
  <si>
    <t>Auxiliares de Enfermería</t>
  </si>
  <si>
    <t>Lincenciados y/o Tecnólogos</t>
  </si>
  <si>
    <t>Otros Profesionales 2/</t>
  </si>
  <si>
    <t>Odontólogos 1/</t>
  </si>
  <si>
    <t>Médicos Rurales</t>
  </si>
  <si>
    <t>Médicos Residentes</t>
  </si>
  <si>
    <t>Médicos Postgradistas</t>
  </si>
  <si>
    <t>Médicos Generales</t>
  </si>
  <si>
    <t>Médicos Especialistas</t>
  </si>
  <si>
    <t>Total Personal</t>
  </si>
  <si>
    <t xml:space="preserve"> Regiones, Provincias y Área </t>
  </si>
  <si>
    <t>9/ Incluye: Inspector Sanitario, Empleado Sanitario y Promotores de la Salud en la Comunidad.</t>
  </si>
  <si>
    <t>4/ Incluye: Sociedad Protectora de la Infancia, Instituto Nacional de la Niñez y la Familia (INNFA), Etc.</t>
  </si>
  <si>
    <t>3/ Incluye: Ministerio de Inclusión Social y Económica, Ministerio de Obras Públicas y Otros.</t>
  </si>
  <si>
    <t>Personal de Servicio</t>
  </si>
  <si>
    <t>Personal Sanitario de Apoyo /9</t>
  </si>
  <si>
    <t>Administrativos</t>
  </si>
  <si>
    <t>Estadística y Registros Médicos</t>
  </si>
  <si>
    <t>Auxiliares de Servicio Técnico 8/</t>
  </si>
  <si>
    <t>Otros Profesionales 7/</t>
  </si>
  <si>
    <t>Licenciados y/o Tecnólogos</t>
  </si>
  <si>
    <t>Trabajadoras Sociales</t>
  </si>
  <si>
    <t>Obsterices</t>
  </si>
  <si>
    <t>Bioquímocos y Químicos Farmacéuticos</t>
  </si>
  <si>
    <t>Odontólogos Rurales</t>
  </si>
  <si>
    <t>Odontólogos Generales</t>
  </si>
  <si>
    <t>Odontólogos Especialistas</t>
  </si>
  <si>
    <t>Sociedad de Lucha Contra el Cáncer (SOLCA)</t>
  </si>
  <si>
    <t>Univesidades y Politécnicas Públicas</t>
  </si>
  <si>
    <t>Instituto Ecuatoriano de Seguridad Social (IESS)</t>
  </si>
  <si>
    <t>Ministerio de Justicia, de Gobierno y Policía 2/</t>
  </si>
  <si>
    <t xml:space="preserve"> Sector Privado</t>
  </si>
  <si>
    <t>Total                             Personal 1/</t>
  </si>
  <si>
    <t xml:space="preserve"> Personal</t>
  </si>
  <si>
    <t>De servicio</t>
  </si>
  <si>
    <t>Personal Sanitario de Apoyo 5/</t>
  </si>
  <si>
    <t>Auxiliares de Servicio Técnico 4/</t>
  </si>
  <si>
    <t>Otros Profesionales 3/</t>
  </si>
  <si>
    <t>Total Personal 1/</t>
  </si>
  <si>
    <t xml:space="preserve"> Personal </t>
  </si>
  <si>
    <t>Con fines de lucro 7/</t>
  </si>
  <si>
    <t>Sin fines de lucro 6/</t>
  </si>
  <si>
    <t>Fiscomisionales</t>
  </si>
  <si>
    <t>Sociedad de Lucha Contra el Cáncer (Solca)</t>
  </si>
  <si>
    <t>Otros Públicos 5/</t>
  </si>
  <si>
    <t>Anexos al Seguro Social (IESS)</t>
  </si>
  <si>
    <t>Eventual o de llamada y menos de 4 horas diarias 2/</t>
  </si>
  <si>
    <t>Total Médicos</t>
  </si>
  <si>
    <t xml:space="preserve"> Sector y Entidad </t>
  </si>
  <si>
    <t xml:space="preserve">1/ Incluye: Odontólogos Fenerales, Odontólogos Especialistas y Odontólogos Rurales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3/  Establecimientos de Salud de: la Policía Nacional, Carceles, Penitenciarías, Centros de Detención, etc.
4/ Incluye: Ministerio de Inclusión Social y Económica, Minidterio de Obras Públicas y otros
5/ Incluye: Sociedad Protectora de la Infancia, Instituto Nacional de la Niñez y la Familia (INNFA), etc.
6/ Incluye: Ongs, Fundaciones y Pastorales, Aprofe, Cemoplaf, Universidades y Politécnicas Privadas sin fines de lucro
7/ Incluye: Los Establecimientos con fines de lucro, además de los Establecimientos de Universidades y Politécnicas Privadas con fines de lucro
</t>
  </si>
  <si>
    <t>Eventual o de llamada y menos de 4 horas 2/</t>
  </si>
  <si>
    <t xml:space="preserve">1/ Incluye: Obstetrices, Enfermeras, Bioquímicos, Químicos Farmacéuticos, Nutricionistas, Psicólogos, Educadores para la Salud,
Ingenieros Sanitarios, Trabajadora Social, Ingenieros Ambientales y otros (Psicólogos Industriales, Relacionadores Públicos, etc.)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3/  Establecimientos de salud de: La policía nacional, carceles, penitenciarías, centros de detención, etc.
4/ Incluye: Ministerio de Inclusión Social y Económica, Minidterio de Obras Públicas y otros
5/ Incluye: Sociedad Protectora de la Infancia, Instituto Nacional de la Niñez y la Familia (INNFA), etc.
6/ Incluye: Ongs, Fundaciones y Pastorales, Aprofe, Cemoplaf, Universidades y Politécnicas Privadas sin fines de lucro
7/ Incluye: Los Establecimientos con fines de lucro, además de los Establecimientos de Universidades y Politécnicas Privadas con fines de lucro
</t>
  </si>
  <si>
    <t xml:space="preserve">1/ Médicos que no son especialistas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t>
  </si>
  <si>
    <t>Médicos Postgradistas, Residentes y Rurales 1/</t>
  </si>
  <si>
    <t>Médicos Especialistas y Generales</t>
  </si>
  <si>
    <t xml:space="preserve">1/ Incluye: Odontólogos, Odontólogos Especialistas y Odontólogos Rurales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t>
  </si>
  <si>
    <t>Tiempo</t>
  </si>
  <si>
    <t xml:space="preserve">1/ Incluye: Obstetrices, Enfermeras, Bioquímicos, Químicos Farmacéuticos, Nutricionistas, Psicólogos, Educadores para la Salud,
Ingenieros Sanitarios, Trabajadora Social, Ingenieros Ambientales y otros (Psicólogos Industriales, Relacionadores Públicos, etc.)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t>
  </si>
  <si>
    <t xml:space="preserve">1/ Se excluye a Médicos Postgradistas, Residentes y Rurales, por cuanto no son de Especialidad
</t>
  </si>
  <si>
    <t>Gastroenterólogos</t>
  </si>
  <si>
    <t>Neumólogos</t>
  </si>
  <si>
    <t>Nefrólogos</t>
  </si>
  <si>
    <t>Intensivistas</t>
  </si>
  <si>
    <t>Hematólogos</t>
  </si>
  <si>
    <t>Otorrinolaringólogos</t>
  </si>
  <si>
    <t>Oftalmólogos</t>
  </si>
  <si>
    <t>Psiquiatras</t>
  </si>
  <si>
    <t>Traumatólogos</t>
  </si>
  <si>
    <t>Neurólogos</t>
  </si>
  <si>
    <t>Cardiólogos</t>
  </si>
  <si>
    <t>Anestesiólogos</t>
  </si>
  <si>
    <t>Medicina Interna Internistas</t>
  </si>
  <si>
    <t>Cirujanos Plásticos</t>
  </si>
  <si>
    <t>Cirujanos Generales</t>
  </si>
  <si>
    <t>Total Médicos 1/</t>
  </si>
  <si>
    <t>3/ Incluye: Venereólogos, Acupunturistas, Deportólogos, Proctólogos, Genetistas, Terapistas del dolor, etc.</t>
  </si>
  <si>
    <t>2/ Incluye: Patólogo Clínico, Anatomo Patólogo y Citólogo.</t>
  </si>
  <si>
    <t>Otros 3/</t>
  </si>
  <si>
    <t>Radiólogos</t>
  </si>
  <si>
    <t>Laboratorio 2/</t>
  </si>
  <si>
    <t>De Salud Familiar y Comunitaria</t>
  </si>
  <si>
    <t>Epidemiólogos</t>
  </si>
  <si>
    <t>De Salud Pública</t>
  </si>
  <si>
    <t>Ginecólogos / Obstetras</t>
  </si>
  <si>
    <t>Neonatólogos</t>
  </si>
  <si>
    <t>Pediátras</t>
  </si>
  <si>
    <t>Diabetólogos</t>
  </si>
  <si>
    <t>Alergólogos</t>
  </si>
  <si>
    <t>Endocrinólogos</t>
  </si>
  <si>
    <t>Infectólogos</t>
  </si>
  <si>
    <t>Dermatólogos</t>
  </si>
  <si>
    <t>Urólogos</t>
  </si>
  <si>
    <t>Oncólogos</t>
  </si>
  <si>
    <t>Geriatras</t>
  </si>
  <si>
    <t>Otros</t>
  </si>
  <si>
    <t>Rehabilitadores Orales</t>
  </si>
  <si>
    <t>Ortodoncistas</t>
  </si>
  <si>
    <t>Periodoncistas</t>
  </si>
  <si>
    <t>Endodoncistas</t>
  </si>
  <si>
    <t>Odontopediátras</t>
  </si>
  <si>
    <t>Implantólogos</t>
  </si>
  <si>
    <t>Cirujanos Maxilofaciales</t>
  </si>
  <si>
    <t>Especialización</t>
  </si>
  <si>
    <t xml:space="preserve">1/  Incluye:  Psicólogos Industriales, Relacionadores Públicos y otros.
</t>
  </si>
  <si>
    <t>Otros Profesionales  1/</t>
  </si>
  <si>
    <t>Ingenieros Ambientales</t>
  </si>
  <si>
    <t>Ingenieros Sanitarios</t>
  </si>
  <si>
    <t>Educadores para la Salud</t>
  </si>
  <si>
    <t>Nutricionistas</t>
  </si>
  <si>
    <t>Bioquímicos y Químicos Farmacéuticos</t>
  </si>
  <si>
    <t xml:space="preserve">Total </t>
  </si>
  <si>
    <t xml:space="preserve"> Regiones y provincias </t>
  </si>
  <si>
    <t xml:space="preserve">1/  Incluye:  Tecnólogos en Diálisis, Oftalmología, Electroencefalografía, etc.
</t>
  </si>
  <si>
    <t>Mecánico Dental</t>
  </si>
  <si>
    <t>En Alimentos</t>
  </si>
  <si>
    <t>En Saneamiento Ambiental</t>
  </si>
  <si>
    <t>En Radiología</t>
  </si>
  <si>
    <t>En Hispatología</t>
  </si>
  <si>
    <t>En Laboratorio Clínico</t>
  </si>
  <si>
    <t>En Anestesiología</t>
  </si>
  <si>
    <t>En Fisioterapia</t>
  </si>
  <si>
    <t xml:space="preserve">Total Personal </t>
  </si>
  <si>
    <t xml:space="preserve">1/  Incluye:  Auxiliares de Esterilización, de Equipos Médicos y de Terapia, etc.
</t>
  </si>
  <si>
    <t>Otros Auxiliares 1/</t>
  </si>
  <si>
    <t>Asistentes Dentales</t>
  </si>
  <si>
    <t>Auxiliares de Odontología</t>
  </si>
  <si>
    <t>Fisioterapia</t>
  </si>
  <si>
    <t>Radiología</t>
  </si>
  <si>
    <t>Laboratorio</t>
  </si>
  <si>
    <t>Farmacia</t>
  </si>
  <si>
    <t>Sin Certificado</t>
  </si>
  <si>
    <t>Con Certificado</t>
  </si>
  <si>
    <t>Promotores de Salud en la Comunidad</t>
  </si>
  <si>
    <t>Empleados Sanitarios</t>
  </si>
  <si>
    <t>Inspectores Sanitarios</t>
  </si>
  <si>
    <t>Servicio Técnico</t>
  </si>
  <si>
    <t>Enfermería</t>
  </si>
  <si>
    <t xml:space="preserve">1/  Incluye:  Jardineros, etc.
</t>
  </si>
  <si>
    <t>Camilleros</t>
  </si>
  <si>
    <t>Mantenimiento</t>
  </si>
  <si>
    <t>Conserjes, Choferes y Guardianes</t>
  </si>
  <si>
    <t>Limpieza</t>
  </si>
  <si>
    <t>Lavandería, Ropería y Costura</t>
  </si>
  <si>
    <t>Alimentación y Dietética</t>
  </si>
  <si>
    <t>Personal de servicio</t>
  </si>
  <si>
    <t>Administrativo</t>
  </si>
  <si>
    <t xml:space="preserve">1/ Incluye cunas de calor radiante, termocunas, incubadoras normales, incubadoras de transporte
2/ Incluye marcapasos, etc.
</t>
  </si>
  <si>
    <t>Cunas, Termocunas y/o Incubadoras 1/</t>
  </si>
  <si>
    <t>Mesas Ginecológicas</t>
  </si>
  <si>
    <t>Succionador</t>
  </si>
  <si>
    <t>Respirador</t>
  </si>
  <si>
    <t>Equipo de Láser</t>
  </si>
  <si>
    <t>Torre de Laparoscopía</t>
  </si>
  <si>
    <t>Equipo de Fibrilación</t>
  </si>
  <si>
    <t>Coche de Cardio-Reanimación</t>
  </si>
  <si>
    <t>Coche de Paro</t>
  </si>
  <si>
    <t>Lámpara  Cielítica</t>
  </si>
  <si>
    <t>Electrocauterio</t>
  </si>
  <si>
    <t>Electrobisturí</t>
  </si>
  <si>
    <t>Monitores</t>
  </si>
  <si>
    <t>Equipos de Anestesia</t>
  </si>
  <si>
    <t>Mesas de Operaciones</t>
  </si>
  <si>
    <t>Salas de Parto</t>
  </si>
  <si>
    <t>Salas de Cuidados Intermedios</t>
  </si>
  <si>
    <t>Salas de Cuidados Intensivos</t>
  </si>
  <si>
    <t>Salas de Operaciones</t>
  </si>
  <si>
    <t xml:space="preserve">1/  Incluye: megatoscopios, tv con intensificador de imágenes, etc.
</t>
  </si>
  <si>
    <t>Resonancia Magnética</t>
  </si>
  <si>
    <t>Mamógrafos</t>
  </si>
  <si>
    <t>Fluroscopios</t>
  </si>
  <si>
    <t>Ecógrafos</t>
  </si>
  <si>
    <t>Tomógrafos</t>
  </si>
  <si>
    <t>Rayos x Portátil</t>
  </si>
  <si>
    <t>Rayos x Fijo</t>
  </si>
  <si>
    <t>Imagenología</t>
  </si>
  <si>
    <t xml:space="preserve">2/  Incluye: Colposcopio, Croterapia, Gastrofibro, Broncoscopio, Rectoscopio y otros
</t>
  </si>
  <si>
    <t>Litotritor</t>
  </si>
  <si>
    <t>Equipo de Diálisis</t>
  </si>
  <si>
    <t>Electroshock</t>
  </si>
  <si>
    <t>Gammacámara</t>
  </si>
  <si>
    <t>Electromiógrafo</t>
  </si>
  <si>
    <t>Audiómetro</t>
  </si>
  <si>
    <t>Ecógrafo Doppler Color</t>
  </si>
  <si>
    <t>Colonoscopio</t>
  </si>
  <si>
    <t>Endoscopio</t>
  </si>
  <si>
    <t>Ergonómetro</t>
  </si>
  <si>
    <t>Expirómetro</t>
  </si>
  <si>
    <t>Angiógrafo</t>
  </si>
  <si>
    <t>Ecocardiógrafo</t>
  </si>
  <si>
    <t>Electrocard-iógrafo</t>
  </si>
  <si>
    <t>Electroencefa-lógrafo</t>
  </si>
  <si>
    <t xml:space="preserve">1/  Laboratorio de Genética y otros Laboratorios Especializados.
</t>
  </si>
  <si>
    <t>.</t>
  </si>
  <si>
    <t>Ambulancias</t>
  </si>
  <si>
    <t>Auto Claves</t>
  </si>
  <si>
    <t>Esterilizador en Seco</t>
  </si>
  <si>
    <t>Hispatológico</t>
  </si>
  <si>
    <t>Clínico</t>
  </si>
  <si>
    <t>Botiquín</t>
  </si>
  <si>
    <t>Farmacia y/o Botica</t>
  </si>
  <si>
    <t xml:space="preserve">1/ Lámparas de luz halójena y lámparas led
2/ Trimodular o cuadrimodular
3/ Pescaderas eléctricas,esterilizadoras, ultrasonido, etc.
</t>
  </si>
  <si>
    <t>Equipo Móvil 2/</t>
  </si>
  <si>
    <t>Rayos x Dental</t>
  </si>
  <si>
    <t>Amalgamador</t>
  </si>
  <si>
    <t>Sillón Dental</t>
  </si>
  <si>
    <t>Auto Clave</t>
  </si>
  <si>
    <t>Compresor</t>
  </si>
  <si>
    <t>Jeringa Triple</t>
  </si>
  <si>
    <t>Lámpara de Fotocurado 1/</t>
  </si>
  <si>
    <t>Turbina Baja Velocidad</t>
  </si>
  <si>
    <t>Turbina Alta Velocidad</t>
  </si>
  <si>
    <t>Ambientes Físicos</t>
  </si>
  <si>
    <t xml:space="preserve">1/ Se excluyen las consultas realizadas en los establecimientos del seguro social: propios, anexos y seguro social campesino
2/ Corresponden al número de ingresos e intervenciones quirúrgicas ocasionados por la atención de emergencia
</t>
  </si>
  <si>
    <t>65 y más años</t>
  </si>
  <si>
    <t>50 - 64  años</t>
  </si>
  <si>
    <t>36 - 49  años</t>
  </si>
  <si>
    <t>20 - 35  años</t>
  </si>
  <si>
    <t>15 - 19  años</t>
  </si>
  <si>
    <t>10 - 14 años</t>
  </si>
  <si>
    <t xml:space="preserve">  5 - 9 años</t>
  </si>
  <si>
    <t xml:space="preserve">  1 - 4 años</t>
  </si>
  <si>
    <t xml:space="preserve">  1 - 11 meses</t>
  </si>
  <si>
    <t>Menos de 1 mes</t>
  </si>
  <si>
    <t>Total Consultas 1/</t>
  </si>
  <si>
    <t>Grupos de Edad</t>
  </si>
  <si>
    <t xml:space="preserve">1/ Excluye: las consultas realizadas en los establecimientos del seguro social: propios, anexos y seguro social campesino
2/ Excluye: las consultas realizadas en los establecimientos del ministerio de salud pública
3/ Corresponden al número de ingresos e intervenciones quirúrgicas ocasionados por la atención de emergencia
</t>
  </si>
  <si>
    <t>50  -  64  años</t>
  </si>
  <si>
    <t>36  -  49  años</t>
  </si>
  <si>
    <t>20  -  35  años</t>
  </si>
  <si>
    <t>15  -  19  años</t>
  </si>
  <si>
    <t>10  -  14  años</t>
  </si>
  <si>
    <t xml:space="preserve">  5  -  9    años</t>
  </si>
  <si>
    <t xml:space="preserve">  1  -  4    años</t>
  </si>
  <si>
    <t xml:space="preserve"> 1  -  11  meses</t>
  </si>
  <si>
    <t>Grupos de edad</t>
  </si>
  <si>
    <t xml:space="preserve">1/ Corresponden al número de ingresos e intervenciones quirúrgicas ocasionados por la atención de emergencia
</t>
  </si>
  <si>
    <t>Edad no especificada</t>
  </si>
  <si>
    <t>1  -  11  meses</t>
  </si>
  <si>
    <t>Total Consultas</t>
  </si>
  <si>
    <t xml:space="preserve"> Emergencia (número de intervenciones quirúrgicas 1/)</t>
  </si>
  <si>
    <t>1/ Excluye: las consultas realizadas en los establecimientos del seguro social: propios, anexos y seguro social campesino
2/ Incluye:  establecimientos de salud de: la policiía nacional, carceles,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sin fines de lucro, etc.
6/    Incluye:  los establecimientos con fines de lucro, además de los establecimientos de universidades y politécnicas con fines de lucro
* Solca
__________________________________________________________________________________________________________________________________________________________________________________________________________________________
Ecuador: anuario de recursos y actividades de salud-inec-2011</t>
  </si>
  <si>
    <t>Fisco misionales</t>
  </si>
  <si>
    <t>Sociedad de lucha contra el Cáncer *</t>
  </si>
  <si>
    <t xml:space="preserve">Total Consultas 1/ </t>
  </si>
  <si>
    <t xml:space="preserve">Consultas de emergencia: Considera al número de atenciones por emergencia
1/ Excluye: Las consultas realizadas en los Establecimientos del Seguro Social: Propios, Anexos y Seguro Social Campesino
2/ Incluye:  Establecimientos de Salud de: la Policiía Nacional, Carceles,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sin fines de lucro, etc.
6/ Incluye:  Los Establecimientos con fines de lucro, además de los Establecimientos de Universidades y Politécnicas con fines de lucro
* Solca
</t>
  </si>
  <si>
    <t>Sociedad de lucha contra el cáncer *</t>
  </si>
  <si>
    <t xml:space="preserve">1/ Excluye: Las Consultas realizadas en los Establecimientos del Seguro Social: Propios, Anexos y Seguro Social Campesino
2/ Incluye: Cruz Roja, Planificación Familiar, Instituto Nacional de la Niñez y la Familia (INNFA), Clínicas y Brigadas Móviles, etc.
</t>
  </si>
  <si>
    <t>Emergencia (número de atenciones)</t>
  </si>
  <si>
    <t xml:space="preserve">50  a  64  años </t>
  </si>
  <si>
    <t xml:space="preserve">36  a  49  años </t>
  </si>
  <si>
    <t xml:space="preserve">20  a  35  años </t>
  </si>
  <si>
    <t xml:space="preserve">15  a  19  años </t>
  </si>
  <si>
    <t xml:space="preserve">10  a  14  años </t>
  </si>
  <si>
    <t xml:space="preserve"> 5  a  9    años </t>
  </si>
  <si>
    <t xml:space="preserve"> 1  a  4    años</t>
  </si>
  <si>
    <t xml:space="preserve"> 1  a  11  meses</t>
  </si>
  <si>
    <t>Dispensario Médicos</t>
  </si>
  <si>
    <t>Centros de Salud</t>
  </si>
  <si>
    <t>Clínica Especializada Crónica</t>
  </si>
  <si>
    <t>Hospital Especilizado Crónico</t>
  </si>
  <si>
    <t>Hospital Especilizado Agudo</t>
  </si>
  <si>
    <t xml:space="preserve"> Total</t>
  </si>
  <si>
    <t xml:space="preserve">1/ Excluye: las consultas realizadas en los establecimientos del seguro social: propios, anexos y seguro social campesino
2/ Excluye: las consultas realizadas en los establecimientos del ministerio de salud pública
3/ Incluye: cruz roja, planificación familiar, instituto nacional de la niñez y la familia (innfa), clínicas y brigadas móviles, etc.
</t>
  </si>
  <si>
    <t>Número de intervenciones quirúrgicas (por emergencia)</t>
  </si>
  <si>
    <t xml:space="preserve">  5  a  9    años </t>
  </si>
  <si>
    <t xml:space="preserve">  1  a  4    años</t>
  </si>
  <si>
    <t xml:space="preserve">  1  a  11  meses</t>
  </si>
  <si>
    <t>Otras Clínicas Espacializadas</t>
  </si>
  <si>
    <t xml:space="preserve">Total Consultas 1/ - 2/ </t>
  </si>
  <si>
    <t xml:space="preserve">1/ Incluye: Clínicas y Brigadas Móviles, etc.
</t>
  </si>
  <si>
    <t xml:space="preserve">1/ Excluye: Las Consultas realizadas en los Establecimientos del Seguro Social: Propios, Anexos y Seguro Social Campesino.
2/ Incluye:  Establecimientos de Salud de: la Policiía Nacional, Carceles, Penitenciarías, Centros de Detención, etc.
3/ Incluye:  Ministerio de Inclusión Social y Económica, Ministerio de Obras Públicas, otros
4/ Incluye:  Ministerio de Inclusión Social y Económica, Ministerio de Obras Públicas, otros.
5/ Incluye:  Ongs, Fundaciones y Pastorales, Aprofe, Cemoplaf, Universidades y Politécnicas sin fines de lucro, etc.
6/ Incluye:  Los Establecimientos con fines de lucro, además de los Establecimientos de Universidades y Politécnicas con fines de lucro
* Solca
</t>
  </si>
  <si>
    <t>50  a  64 años</t>
  </si>
  <si>
    <t>36  a  49 años</t>
  </si>
  <si>
    <t>20  a  35 años</t>
  </si>
  <si>
    <t>15  a  19 años</t>
  </si>
  <si>
    <t>10  a  14 años</t>
  </si>
  <si>
    <t xml:space="preserve">  5  a  9  años</t>
  </si>
  <si>
    <t xml:space="preserve">  1  a  4  años</t>
  </si>
  <si>
    <t xml:space="preserve">  1  a  11 meses</t>
  </si>
  <si>
    <t xml:space="preserve">1/ Se excluyen las Consultas realizadas en los Establecimientos del Seguro Social: Propios, Anexos y Seguro Social Campesino
2/ Incluye: Cruz Roja, Planificación Familiar, Instituto Nacional de la Niñez y la Familia (INNFA), Clínicas y Brigadas Móviles etc.
</t>
  </si>
  <si>
    <t xml:space="preserve">1/ Se excluyen las Consultas realizadas en los Establecimientos del Seguro Social: Propios, Anexos y Seguro Social Campesino
2/ Se excluyen las Consultas realizadas en los Establecimientos del Ministerio de Salud Pública
3/ Incluye: Cruz Roja, Planificación Familiar, Instituto Nacional de la Niñez y la Familia (INNFA), Clínicas y Brigadas Móviles etc.
</t>
  </si>
  <si>
    <t>Total Consultas 1/  2/</t>
  </si>
  <si>
    <t>Número de ingresos (por emergencia)</t>
  </si>
  <si>
    <t xml:space="preserve">Total Consultas </t>
  </si>
  <si>
    <t xml:space="preserve">1/ Se excluyen las Consultas realizadas en los Establecimientos del Seguro Social: Propios, Anexos y Seguro Social Campesino
2/ Corresponden al número de Ingresos e Intervenciones Quirúrgicas ocacionados por la Atención de Emergencia
</t>
  </si>
  <si>
    <t xml:space="preserve">  1  -  11  meses</t>
  </si>
  <si>
    <t xml:space="preserve">1/ Se excluyen las Consultas realizadas en los Establecimientos del Seguro Social: Propios, Anexos y Seguro Social Campesino
</t>
  </si>
  <si>
    <t>Morbilidad</t>
  </si>
  <si>
    <t>Actividades de Enfermería</t>
  </si>
  <si>
    <t>Psicólogo</t>
  </si>
  <si>
    <t>Obstetriz</t>
  </si>
  <si>
    <t>Médico</t>
  </si>
  <si>
    <t xml:space="preserve">Regiones Provincias y Área </t>
  </si>
  <si>
    <t xml:space="preserve">1/ Se excluyen las consultas realizadas en los establecimientos del seguro social: propios, anexos y seguro social campesino
2/ Se excluyen las consultas realizadas en los establecimientos del ministerio de salud pública
</t>
  </si>
  <si>
    <t>Total Consultas 1/2/</t>
  </si>
  <si>
    <t xml:space="preserve">1/ Se excluyen las Consultas realizadas en los Establecimientos del Seguro Social: Propios, Anexos y Seguro Social Campesino
2/ Incluye: Cruz Roja, Planificación Familiar, Instituto Nacional de la Niñez y la Familia (INNFA), Clínicas y Brigadas Móviles, etc.
</t>
  </si>
  <si>
    <t>Clínicas General</t>
  </si>
  <si>
    <t>Regiones y Provincias</t>
  </si>
  <si>
    <t xml:space="preserve">1/  Se excluye: Las Consultas realizadas en los Establecimientos del Seguro Social: Propios, Anexos y Seguro Social Campesino
</t>
  </si>
  <si>
    <t>Post-Parto</t>
  </si>
  <si>
    <t>Prenatal</t>
  </si>
  <si>
    <t>Subtotal</t>
  </si>
  <si>
    <t>20 años y más</t>
  </si>
  <si>
    <t xml:space="preserve"> 15  -  19 años</t>
  </si>
  <si>
    <t xml:space="preserve"> 10  -  14 años  </t>
  </si>
  <si>
    <t xml:space="preserve">  5  -  9 años</t>
  </si>
  <si>
    <t xml:space="preserve">  1  -  4 años</t>
  </si>
  <si>
    <t>Menores de 1 año</t>
  </si>
  <si>
    <t>Primeras  Consultas</t>
  </si>
  <si>
    <t xml:space="preserve"> Regiones  y  Provincias</t>
  </si>
  <si>
    <t xml:space="preserve">1/  Se excluye: Las Consultas realizadas en los Establecimientos del Seguro Social: Propios, Anexos y Seguro Social Campesino
2/  Corresponden a la Planificación Familiar que solo tiene el total de Primeras Consultas y no dispone de desglose por Médico
</t>
  </si>
  <si>
    <t>Mamario</t>
  </si>
  <si>
    <t>Cérvico Uterino</t>
  </si>
  <si>
    <t>Total Primeras Consultas 2/</t>
  </si>
  <si>
    <t>Vasectomía</t>
  </si>
  <si>
    <t>Implantes</t>
  </si>
  <si>
    <t>Preservativos</t>
  </si>
  <si>
    <t>Inyectable</t>
  </si>
  <si>
    <t>Gestágenos Orales</t>
  </si>
  <si>
    <t>Dispositivo Intrauterino Diu</t>
  </si>
  <si>
    <t>Certificados de Salud</t>
  </si>
  <si>
    <t>Partos</t>
  </si>
  <si>
    <t>Detección Oportuna del Cáncer</t>
  </si>
  <si>
    <t>Planificación Familiar</t>
  </si>
  <si>
    <t>Subtotal Primeras Consultas 1/</t>
  </si>
  <si>
    <t xml:space="preserve"> Regiones y Provincias</t>
  </si>
  <si>
    <t xml:space="preserve">1/  Se excluye: Las Consultas realizadas en los Establecimientos del Seguro Social: Propios, Anexos y Seguro Social Campesino
2/  Corresponde a la Planificación Familiar que solo tiene el total de Consultas Subsecuentes y no disponen de desglose por Método
</t>
  </si>
  <si>
    <t>Total Consultas Subsecuentes 2/</t>
  </si>
  <si>
    <t>5  -  9  años</t>
  </si>
  <si>
    <t>1  -  4  años</t>
  </si>
  <si>
    <t>Mujeres Prenatal</t>
  </si>
  <si>
    <t>Adultos 20 años y más</t>
  </si>
  <si>
    <t>Niños</t>
  </si>
  <si>
    <t>Total Consultas Subsecuentes 1/</t>
  </si>
  <si>
    <t xml:space="preserve">1/ Se excluyen las atenciones realizadas en los Establecimientos del Seguro Social: Propios, Anexos y Seguro Social Campesino
2/ Incluye: Cruz Roja, Planificación Familiar, Instituto Nacional de la Niñez y la Familia (INNFA), Clínicas y Brigadas Móviles etc.
3/ Corresponde al total de Primeras Consultas de Planificación Familiar, de los Establecimientos que no disponen de desglose por método
</t>
  </si>
  <si>
    <t>Certificados Médicos</t>
  </si>
  <si>
    <t>Parto</t>
  </si>
  <si>
    <t>Total Primeras Consultas 3/</t>
  </si>
  <si>
    <t>Mujeres</t>
  </si>
  <si>
    <t>Adultos</t>
  </si>
  <si>
    <t>10  -  14   años</t>
  </si>
  <si>
    <t>Adolescentes</t>
  </si>
  <si>
    <t xml:space="preserve">  1  -  4   años</t>
  </si>
  <si>
    <t>Grupos Programáticos</t>
  </si>
  <si>
    <t xml:space="preserve">1/ Se excluyen las atenciones realizadas en los Establecimientos del Seguro Social: Propios, Anexos y Seguro Social Campesino
2/ Incluye: Cruz Roja, Planificación Familiar, Instituto Nacional de la Niñez y la Familia (INNFA), Clínicas y Brigadas Móviles etc.
3/ Corresponde al total de Consultas Subsecuentes de Planificación Familiar, de los Establecimientos que no disponen de desglose por método
</t>
  </si>
  <si>
    <t>Consultas Subsecuentes 3/</t>
  </si>
  <si>
    <t>Planificación familiar</t>
  </si>
  <si>
    <t xml:space="preserve">1/ Excluye: Las Consultas realizadas en los Establecimientos del Seguro Social: Propios, Anexos y Seguro Social Campesino
2/ Incluye: Establecimientos de Salud de: la Policía Nacional, Carceles,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Privadas sin fines de lucro, etc.
6/ Incluye: Los Establecimientos con fines de lucro, además de los Establecimientos de Universidades y Politécnicas Privadas con fines de lucro
7/ Corresponde al total de Primeras Consultas de Planificación Familiar de los Establecimientos que no disponen de desglose por método
* Solca
</t>
  </si>
  <si>
    <t>Certificados médicos</t>
  </si>
  <si>
    <t>Cérvico uterino</t>
  </si>
  <si>
    <t>Detección oportuna del cáncer</t>
  </si>
  <si>
    <t>Total primeras consultas 3/</t>
  </si>
  <si>
    <t>Gestágenos orales</t>
  </si>
  <si>
    <t>Dispositivo intrauterino diu</t>
  </si>
  <si>
    <t>Post-parto</t>
  </si>
  <si>
    <t>1/ Excluye: Las Consultas realizadas en los Establecimientos del Seguro Social: Propios, Anexos y Seguro Social Campesino
2/ Incluye: Establecimientos de Salud de: la Policía Nacional, Carceles,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Privadas sin fines de lucro, etc.
6/ Incluye: Los Establecimientos con fines de lucro, además de los Establecimientos de Universidades y Politécnicas Privadas con fines de lucro
7/ Corresponde al total de Primeras Consultas de Planificación Familiar de los Establecimientos que no disponen de desglose por método
* Solca</t>
  </si>
  <si>
    <t>Total Consultas Subsecuentes 7/</t>
  </si>
  <si>
    <t xml:space="preserve">1/ Se excluyen las atenciones realizadas en los Establecimientos del Seguro Social: Propios, Anexos y Seguro Social Campesino
2/ Incluye: Cruz Roja, Planificación Familiar, Instituto Nacional de la Niñez y la Familia (INNFA), Clínicas y Brigadas Móviles, etc.
</t>
  </si>
  <si>
    <t xml:space="preserve">1/  Se excluyen: Las Consultas realizadas en los Establecimientos del Seguro Social: Propios, Anexos y Seguro Social y Campesino
</t>
  </si>
  <si>
    <t>15  -  19 años</t>
  </si>
  <si>
    <t>10  -  14 años</t>
  </si>
  <si>
    <t>Primeras Consultas</t>
  </si>
  <si>
    <t xml:space="preserve"> Regiones  y  Provincias </t>
  </si>
  <si>
    <t xml:space="preserve">Se excluye: Las Consultas realizadas en los Establecimientos del Seguro Social: Propios, Anexos y Seguro Social Campesino
2/  Corresponde a los Establecimientos que solo tienen el total de Primeras Consultas de Planificación Familiar y no disponen de desglose por método
</t>
  </si>
  <si>
    <t xml:space="preserve">1/  Se excluyen:  Las Consultas realizadas en los Establecimientos del Seguro Social: Propios, Anexos y Seguro Social y Campesino
2/  Corresponden a los Establecimientos que solo tienen el total de Consultas Subsecuentes de Planificación Familiar y no dispone de desglose por método
</t>
  </si>
  <si>
    <t>Total  Consultas Subsecuentes 1/</t>
  </si>
  <si>
    <t xml:space="preserve">1/  Se excluyen las Consultas realizadas en los Establecimientos del Seguro Social: Propios, Anexos y Seguro Social y Campesino
2/  Se incluyen: Cruz Roja, Planificación Familiar, Instituto Nacional de la Niñez y la Familia (INNFA), Clínicas y Brigadas Móviles, etc.
3/  Corresponde a los Establecimientos que solo tienen el total de Primeras Consultas de Planificación Familiar y no disponen de datos desagregados por método
</t>
  </si>
  <si>
    <t>Certificados Médicos:</t>
  </si>
  <si>
    <t xml:space="preserve"> 15 - 19 años</t>
  </si>
  <si>
    <t xml:space="preserve"> 10 - 14 años</t>
  </si>
  <si>
    <t xml:space="preserve">1/  Se excluyen las Consultas realizadas en los Establecimientos del Seguro Social: Propios, Anexos y Seguro Social y Campesino
2/  Se incluyen: Cruz Roja, Planificación Familiar, Instituto Nacional de la Niñez y la Familia (INNFA), Clínicas y Brigadas Móviles, etc.
3/  Corresponde a los Establecimientos que solo tienen el total de Primeras Consultas de Planificación Familiar y no disponen datos desagregados por método
</t>
  </si>
  <si>
    <t>Total Consultas Subsecuentes 3/</t>
  </si>
  <si>
    <t xml:space="preserve">1/ Se excluyen las Consultas realizadas en los Establecimientos del Seguro Social: Propios, Anexos y Seguro Social y Campesino
</t>
  </si>
  <si>
    <t>Subsecuentes</t>
  </si>
  <si>
    <t>Primeras</t>
  </si>
  <si>
    <t>Certificado Médicos</t>
  </si>
  <si>
    <t xml:space="preserve"> Regiones Provincias y Área </t>
  </si>
  <si>
    <r>
      <t>Elaboración:</t>
    </r>
    <r>
      <rPr>
        <sz val="8"/>
        <color indexed="10"/>
        <rFont val="Calibri"/>
        <family val="2"/>
      </rPr>
      <t xml:space="preserve"> </t>
    </r>
    <r>
      <rPr>
        <sz val="8"/>
        <rFont val="Calibri"/>
        <family val="2"/>
      </rPr>
      <t>INEC.</t>
    </r>
  </si>
  <si>
    <t xml:space="preserve">Fuente: Dirección de Aseguramiento y Control de Prestaciones.  </t>
  </si>
  <si>
    <t>Manabí</t>
  </si>
  <si>
    <t>Los Ríos</t>
  </si>
  <si>
    <t>Guayas</t>
  </si>
  <si>
    <t>Esmeraldas</t>
  </si>
  <si>
    <t>Región  Costa:</t>
  </si>
  <si>
    <t>Santo Domingo de los Tsáchilas</t>
  </si>
  <si>
    <t>Tungurahua</t>
  </si>
  <si>
    <t>Pichincha</t>
  </si>
  <si>
    <t>Loja</t>
  </si>
  <si>
    <t>Imbabura</t>
  </si>
  <si>
    <t>Chimborazo</t>
  </si>
  <si>
    <t>Cotopaxi</t>
  </si>
  <si>
    <t>Carchi</t>
  </si>
  <si>
    <t>Cañar</t>
  </si>
  <si>
    <t>Bolívar</t>
  </si>
  <si>
    <t>Azuay</t>
  </si>
  <si>
    <t>Subse-cuentes</t>
  </si>
  <si>
    <t>Emer-
gencias</t>
  </si>
  <si>
    <t>Establecimientos Anexos</t>
  </si>
  <si>
    <t>Establecimientos Propios</t>
  </si>
  <si>
    <t>Total 
Consultas</t>
  </si>
  <si>
    <t xml:space="preserve">Nota: Los Grupos de Edad, no corresponden a las agrupaciones de otros Establecimientos de Salud, ya que son de utilidad Exclusiva del Seguro Social Campesino.
</t>
  </si>
  <si>
    <t>50 años y más</t>
  </si>
  <si>
    <t>15  -  49 años</t>
  </si>
  <si>
    <t xml:space="preserve">  6  - 14 años</t>
  </si>
  <si>
    <t xml:space="preserve">  1  -  5 años</t>
  </si>
  <si>
    <t>Menores de un año</t>
  </si>
  <si>
    <t>Nota: Los Grupos de Edad no corresponden a las agrupaciones de otros Establecimientos de Salud, ya que son de utilidad exclusiva del Seguro Social Campesino</t>
  </si>
  <si>
    <t>1  -  5 años</t>
  </si>
  <si>
    <t>Prental</t>
  </si>
  <si>
    <t>6  -  14 años</t>
  </si>
  <si>
    <t>Consultas Subsecuentes</t>
  </si>
  <si>
    <t xml:space="preserve">1/ Excluye: Las visitas domiciliarias realizadas en los Establecimientos del Seguro Social: Propios, Anexos y Seguro Social Campesino
2/ Incluye: Establecimientos de Salud de: la Policía Nacional, Carceles,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Privadas sin fines de lucro, etc.
6/ Incluye: Los Establecimientos de Salud con fines de lucro, además de los Establecimiento de Universidades y Politécnicas con fines de lucro
* Solca
</t>
  </si>
  <si>
    <t>Zona no delimitada</t>
  </si>
  <si>
    <t xml:space="preserve">1/ Se excluyen las visitas domiciliarias realizadas en los Establecimientos del Seguro Social: Propios, Anexos y Seguro Social Campesino
2/ Se incluyen: Cruz Roja, Planificación Familiar, Instituto Nacional de la Niñez y la Familia (INNFA), Clínicas y Brigadas Móviles, etc.
</t>
  </si>
  <si>
    <t xml:space="preserve">1/ Excluye: Las Consultas realizadas en los Establecimientos del Seguro Social: Propios, Anexos y Seguro Social Campesino
2/ Incluye: Establecimientos de Salud de: la Policía Nacional, Carceles,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Privadas sin fines de lucro, etc.
6/ Incluye: Los Establecimientos con fines de lucro, además de los Establecimientos de Universidades y Politécnicas Privadas con fines de lucro
7/ Corresponde a los Establecimientos que solo tienen el total de Consultas de Morbilidad y no disponen de datos desagregados por Grupos Programáticos
8/ Corresponde a los Establecimientos que solo tienen el total de Consultas de Prevención y no disponen de datos desagregados por Grupos Programáticos
* Solca
</t>
  </si>
  <si>
    <t>Total consultas de morbilidad 8/</t>
  </si>
  <si>
    <t>Embarazadas</t>
  </si>
  <si>
    <t>5 - 14 años no programados</t>
  </si>
  <si>
    <t>15 - 19 años</t>
  </si>
  <si>
    <t>10 - 14 años programados</t>
  </si>
  <si>
    <t>5 - 9 años programados</t>
  </si>
  <si>
    <t>1 - 4 años</t>
  </si>
  <si>
    <t>Consultas de prevención</t>
  </si>
  <si>
    <t>Total consultas de morbilidad 7/</t>
  </si>
  <si>
    <t>Consultas de morbilidad</t>
  </si>
  <si>
    <t>Ministerio de Justicia y de Gobierno y Policia 2/</t>
  </si>
  <si>
    <t>1/ Se excluyen las las Consultas realizadas por los Establecimientos del Seguro Social: Propios, Anexos y Seguro Social Campesino
2/ Corresponde a los Establecimientos que solo tienen el total de Consultas de Morbilidad y no disponen datos desagregados por Grupos Programáticos</t>
  </si>
  <si>
    <t>10 - 14 años Programados</t>
  </si>
  <si>
    <t>5 - 9 años Programados</t>
  </si>
  <si>
    <t>Total 2/</t>
  </si>
  <si>
    <t>5 - 14 años No Programados</t>
  </si>
  <si>
    <t xml:space="preserve">1/ Se excluyen las las consultas realizadas por los establecimientos del seguro social: propios, anexos y seguro social campesino
2/ Corresponde a los establecimientos que solo tienen el total de primeras consultas de prevención y no disponen datos desagregados por grupos programáticos
</t>
  </si>
  <si>
    <t xml:space="preserve">1/ Se excluyen las las Consultas realizadas por los Establecimientos del Seguro Social: Propios, Anexos y Seguro Social Campesino
2/ Corresponde a los Establecimientos que solo tienen el total de Consultas Subsecuentes de Prevención y no disponen datos desagregados por Grupos Programáticos
</t>
  </si>
  <si>
    <t xml:space="preserve">1/ Se excluyen las Consultas realizadas por los Establecimientos del Seguro Social: Propios, Anexos y Seguro Social Campesino
</t>
  </si>
  <si>
    <t>Sellentes</t>
  </si>
  <si>
    <t>Aplicación de Fluor</t>
  </si>
  <si>
    <t>Profilaxis</t>
  </si>
  <si>
    <t>Ortodoncia / Ortopedia</t>
  </si>
  <si>
    <t>Cirugía Menor</t>
  </si>
  <si>
    <t>Periodoncias</t>
  </si>
  <si>
    <t>Exodoncias</t>
  </si>
  <si>
    <t>Endodoncias</t>
  </si>
  <si>
    <t>Restauración</t>
  </si>
  <si>
    <t>Obturación</t>
  </si>
  <si>
    <t>1/ Excluye: las consultas realizadas en los establecimientos del seguro social: propios, anexos y seguro social campesino
2/ Incluye:  establecimientos de salud de: la policiía nacional, carceles, penitenciarías, centros de detención, etc.
3/ Incluye:  ministerio de inclusión social y económica, ministerio de obras públicas, otros
4/ Incluye:  sociedad protectora de la infancia, instituto nacional de la niñez y la familia (innfa), etc.
5/    Incluye:  ongs, fundaciones y pastorales, aprofe, cemoplaf, universidades y politécnicas sin fines de lucro, etc.
6/    Incluye:  los establecimientos con fines de lucro, además de los establecimientos de universidades y politécnicas con fines de lucro
* Solca</t>
  </si>
  <si>
    <t xml:space="preserve"> Con fines de lucro 6/</t>
  </si>
  <si>
    <t xml:space="preserve"> Sin fines de lucro 5/</t>
  </si>
  <si>
    <t xml:space="preserve">  Fiscomisionales</t>
  </si>
  <si>
    <t xml:space="preserve">  Cruz Roja Ecuatoriana</t>
  </si>
  <si>
    <t xml:space="preserve">  Junta de Beneficiencia de Guayaquil</t>
  </si>
  <si>
    <t xml:space="preserve">  Universidades y Politécnicas Públicas</t>
  </si>
  <si>
    <t xml:space="preserve">  Municipios</t>
  </si>
  <si>
    <t xml:space="preserve">  Consejos Provinciales</t>
  </si>
  <si>
    <t xml:space="preserve">  Otros Públicos 4/</t>
  </si>
  <si>
    <t xml:space="preserve">  Otros Ministerios 3/</t>
  </si>
  <si>
    <t xml:space="preserve">  Ministerio de Educación</t>
  </si>
  <si>
    <t xml:space="preserve">  Ministerio de Defensa Nacional</t>
  </si>
  <si>
    <t xml:space="preserve">  Ministerio de Salud Pública</t>
  </si>
  <si>
    <r>
      <rPr>
        <b/>
        <u/>
        <sz val="10"/>
        <color indexed="8"/>
        <rFont val="Calibri"/>
        <family val="2"/>
      </rPr>
      <t>S</t>
    </r>
    <r>
      <rPr>
        <b/>
        <sz val="10"/>
        <color indexed="8"/>
        <rFont val="Calibri"/>
        <family val="2"/>
      </rPr>
      <t>ellentes</t>
    </r>
  </si>
  <si>
    <t>Consultas  1/</t>
  </si>
  <si>
    <t xml:space="preserve"> Regiones y Provincias   </t>
  </si>
  <si>
    <r>
      <t>Elaboración:</t>
    </r>
    <r>
      <rPr>
        <sz val="8"/>
        <color indexed="10"/>
        <rFont val="Calibri"/>
        <family val="2"/>
      </rPr>
      <t xml:space="preserve"> </t>
    </r>
    <r>
      <rPr>
        <sz val="8"/>
        <rFont val="Calibri"/>
        <family val="2"/>
      </rPr>
      <t>INEC</t>
    </r>
  </si>
  <si>
    <t>2/ Incluye: Exámenes Histopatológicos y Medicina Oral</t>
  </si>
  <si>
    <t>1/ Incluye: Obturación Provisional,  No. de Ionómeros y No. de Piezas Restauradas</t>
  </si>
  <si>
    <t>Otros
2/</t>
  </si>
  <si>
    <t>Rehabi-litación</t>
  </si>
  <si>
    <t>Endo-doncias</t>
  </si>
  <si>
    <t>Perio-doncias</t>
  </si>
  <si>
    <t>Otros
1/</t>
  </si>
  <si>
    <t>Amal-gamas</t>
  </si>
  <si>
    <t>Resinas</t>
  </si>
  <si>
    <t>Sellantes</t>
  </si>
  <si>
    <t>Aplicación
de
Flúor</t>
  </si>
  <si>
    <t>Cirugía</t>
  </si>
  <si>
    <t>Exodon-cias</t>
  </si>
  <si>
    <t>Establecimientos    Anexos</t>
  </si>
  <si>
    <t>Establecimientos   Propios</t>
  </si>
  <si>
    <t>Región  Sierra:</t>
  </si>
  <si>
    <t>Total República :</t>
  </si>
  <si>
    <t>Definitiva</t>
  </si>
  <si>
    <t>Temporal</t>
  </si>
  <si>
    <t>Amalgama</t>
  </si>
  <si>
    <t>Silicato
Resina</t>
  </si>
  <si>
    <t>Curación 
Provicional</t>
  </si>
  <si>
    <t>Topificación Fluor</t>
  </si>
  <si>
    <t>Exámen 
Bucal</t>
  </si>
  <si>
    <t>Operatoria Dental</t>
  </si>
  <si>
    <t>Prevención</t>
  </si>
  <si>
    <t>Tratamiento</t>
  </si>
  <si>
    <t>Equipos</t>
  </si>
  <si>
    <t>Clínica</t>
  </si>
  <si>
    <t>Consultas</t>
  </si>
  <si>
    <t xml:space="preserve">1/Incluye:  Especial de Orina, Pruebas Reumáticas, Reacciones de Aglutinación, Factor de Coagulación, Cristalografía, etc.
2/Incluye:  Coagulaciones, Formolizaciones, Piocia , Genetica, Inmunofluorecencia
</t>
  </si>
  <si>
    <t>Autopsias</t>
  </si>
  <si>
    <t>Citológicos</t>
  </si>
  <si>
    <t>Hispatológicos</t>
  </si>
  <si>
    <t>Inmunológicos</t>
  </si>
  <si>
    <t>Gravidez</t>
  </si>
  <si>
    <t>Espermatogramas</t>
  </si>
  <si>
    <t>Hormonales</t>
  </si>
  <si>
    <t>Gasometrías</t>
  </si>
  <si>
    <t>Tipificaciones</t>
  </si>
  <si>
    <t>Serológicos</t>
  </si>
  <si>
    <t>Elemental y Microscópico de Orina</t>
  </si>
  <si>
    <t>Coproparasitarios</t>
  </si>
  <si>
    <t>Bacterológicos</t>
  </si>
  <si>
    <t>Microbiológicos</t>
  </si>
  <si>
    <t>Química Sanguínea</t>
  </si>
  <si>
    <t>Hematológicos</t>
  </si>
  <si>
    <t>Anatomía Patológica</t>
  </si>
  <si>
    <t>Exámenes de Laboratorio</t>
  </si>
  <si>
    <t>Mamografías</t>
  </si>
  <si>
    <t>Ecografías</t>
  </si>
  <si>
    <t>Tomografías</t>
  </si>
  <si>
    <t>Fluoroscopías</t>
  </si>
  <si>
    <t>Radiografías</t>
  </si>
  <si>
    <t>Exámenes de Imagenología</t>
  </si>
  <si>
    <t xml:space="preserve"> Regiones y Provincias  </t>
  </si>
  <si>
    <t>Electromi-ogramas</t>
  </si>
  <si>
    <t>Audiometrías</t>
  </si>
  <si>
    <t>Ecografía Doppler Color</t>
  </si>
  <si>
    <t>Colonscopías</t>
  </si>
  <si>
    <t>Endoscopías</t>
  </si>
  <si>
    <t>Ergonometrías</t>
  </si>
  <si>
    <t>Espirometrías</t>
  </si>
  <si>
    <t>Angiografías</t>
  </si>
  <si>
    <t>Ecocardiog-ramas</t>
  </si>
  <si>
    <t>Eléctrocardi-ogramas</t>
  </si>
  <si>
    <t>Eléctroence-falogramas</t>
  </si>
  <si>
    <t>Pruebas de Diagnóstico</t>
  </si>
  <si>
    <t xml:space="preserve">1/ Incluye:  Ultrasonoterapia, Onda Corta, Infrarojos, etc.
2/ Incluye:  Tratamientos a Base de Hierro, Sodio, Fósforo.
</t>
  </si>
  <si>
    <t>Terapia Ocupacional</t>
  </si>
  <si>
    <t>Terapia Respiratoria</t>
  </si>
  <si>
    <t>Terapia de Lenguaje</t>
  </si>
  <si>
    <t>Gammagrafía otros Órganos 2/</t>
  </si>
  <si>
    <t>Gammagrafía Renal</t>
  </si>
  <si>
    <t>Gammagrafía Ósea</t>
  </si>
  <si>
    <t>Gammagrafía Tiroidea</t>
  </si>
  <si>
    <t>Tratamientos de Diálisis</t>
  </si>
  <si>
    <t>Termoterapia</t>
  </si>
  <si>
    <t>Compresas Químicas</t>
  </si>
  <si>
    <t>Parafina</t>
  </si>
  <si>
    <t>Ejercicio Terapéuticos</t>
  </si>
  <si>
    <t>Hidroterapia</t>
  </si>
  <si>
    <t>Electroterapia</t>
  </si>
  <si>
    <t>Inefectivas</t>
  </si>
  <si>
    <t>Efectivas</t>
  </si>
  <si>
    <t>Visitas Domiciliarias</t>
  </si>
  <si>
    <t>Entrevistas</t>
  </si>
  <si>
    <t>Otras</t>
  </si>
  <si>
    <t>Viviendas</t>
  </si>
  <si>
    <t xml:space="preserve">1/ Proyecciones de Población 2001 - 2010, INEC - CELADE.                                                                                                                                                                                                                                                                                                                                                                                                                                                                               2/ Tasas por 10.000 habitantes                                                                                                                                                                                                                                                                                                                                                                                                                                                                                                                                          3/ Incluye médicos a tiempo ocasional o de llamada.                                                                                                                                                                                                                                                                                                                                                                                                                         </t>
  </si>
  <si>
    <t xml:space="preserve">                                                                                                                                                                                                                                                                                                                                                          Número de Médicos, Odontólogos, Enfermeras, Obstetrices, Auxiliares de Enfermería, que trabajan en Establecimientos de Salud                                                                           y Tasas según Regiones y Provincias Año 2001.</t>
  </si>
  <si>
    <t>0,7</t>
  </si>
  <si>
    <t>Años</t>
  </si>
  <si>
    <t>Zonas
No Delimitadas</t>
  </si>
  <si>
    <t>Insular</t>
  </si>
  <si>
    <t>Amazónica</t>
  </si>
  <si>
    <t>Costa</t>
  </si>
  <si>
    <t>Sierra</t>
  </si>
  <si>
    <t>Total País</t>
  </si>
  <si>
    <t>4/</t>
  </si>
  <si>
    <t>3/</t>
  </si>
  <si>
    <t>2/</t>
  </si>
  <si>
    <t>1/</t>
  </si>
  <si>
    <t>Sin fines de Lucro  4/</t>
  </si>
  <si>
    <r>
      <t>Con fines de Lucro 3</t>
    </r>
    <r>
      <rPr>
        <b/>
        <sz val="10"/>
        <rFont val="Calibri"/>
        <family val="2"/>
        <scheme val="minor"/>
      </rPr>
      <t>/</t>
    </r>
  </si>
  <si>
    <t>Otros Públicos 2/</t>
  </si>
  <si>
    <t>Anexos al IESS</t>
  </si>
  <si>
    <t>Otros Ministerios 1/</t>
  </si>
  <si>
    <t>Municipio</t>
  </si>
  <si>
    <t>Seguro Social (IESS)</t>
  </si>
  <si>
    <t>TOTAL:</t>
  </si>
  <si>
    <t>%</t>
  </si>
  <si>
    <t xml:space="preserve">    Total</t>
  </si>
  <si>
    <t>Entidad</t>
  </si>
  <si>
    <t xml:space="preserve"> Gráfico No. 3</t>
  </si>
  <si>
    <t>Crónico</t>
  </si>
  <si>
    <t>Agudo</t>
  </si>
  <si>
    <t>Hospital Especializado:</t>
  </si>
  <si>
    <t>Crónica</t>
  </si>
  <si>
    <t>Aguda</t>
  </si>
  <si>
    <t>Clínica Especializada:</t>
  </si>
  <si>
    <t xml:space="preserve"> Crónico</t>
  </si>
  <si>
    <t xml:space="preserve"> Agudo</t>
  </si>
  <si>
    <t xml:space="preserve">%  </t>
  </si>
  <si>
    <t>Sector y Clase</t>
  </si>
  <si>
    <t>Rural</t>
  </si>
  <si>
    <t>Urbana</t>
  </si>
  <si>
    <t>Zonas No Delimitadas</t>
  </si>
  <si>
    <t>Clase  y Área</t>
  </si>
  <si>
    <t>Santo Domingo de Los Tsáchilas</t>
  </si>
  <si>
    <t xml:space="preserve">  %</t>
  </si>
  <si>
    <t>No.</t>
  </si>
  <si>
    <t>Año 2011</t>
  </si>
  <si>
    <t>Número de Establecimientos de Salud Con Internación y Sin Internación Hospitalaria, según Provincias</t>
  </si>
  <si>
    <t>Con respecto a la distribución política administrativa del país, las provincias de Pichincha y Guayas, contienen al 29,72% de unidades de salud del país, le siguen Manabí con el 10,04% y Azuay con el 7,29%.                                                                                                                                                                                                                                                                                                                                                                                       De los 712 establecimientos con internación hospitalaria, las provincias de Pichincha  y Guayas tienen en conjunto el 37,92%, le siguen en importancia Los Ríos con el 12,22% y Manabí con 8,71% de las unidades de salud del país.                                                                                                                                                                                                                                                                                                                                Igual comportamiento se observa con los establecimientos Sin Internación Hospitalaria, Pichincha y Guayas concentra el mayor número, con un porcentaje de 27,84%; continúan Manabí y Azuay con el 10,34% y 7,60%, respectivamente.</t>
  </si>
  <si>
    <t xml:space="preserve"> Gráfico No. 6</t>
  </si>
  <si>
    <t>y  Actividades de Enfermería.</t>
  </si>
  <si>
    <t>1/ Excepto las consultas del Seguro Social (IESS)</t>
  </si>
  <si>
    <t>Porcentaje</t>
  </si>
  <si>
    <t>Seguro
Social
Campesino</t>
  </si>
  <si>
    <t>Anexos</t>
  </si>
  <si>
    <t>Propios</t>
  </si>
  <si>
    <t>Instituto Ecuatoriano
de Seguridad Social</t>
  </si>
  <si>
    <t>Total
IESS</t>
  </si>
  <si>
    <t>Regiones</t>
  </si>
  <si>
    <t>Regiín Insular</t>
  </si>
  <si>
    <t>Clase</t>
  </si>
  <si>
    <t>Sector 3/</t>
  </si>
  <si>
    <t xml:space="preserve"> </t>
  </si>
  <si>
    <t>Sector</t>
  </si>
  <si>
    <t>Post-
Gradistas</t>
  </si>
  <si>
    <t>Rurales</t>
  </si>
  <si>
    <t>Residentes</t>
  </si>
  <si>
    <t>Especia-
lizados y Generales</t>
  </si>
  <si>
    <t>Personal
de
Servicio</t>
  </si>
  <si>
    <t>Personal
Adminis-
trativo</t>
  </si>
  <si>
    <t>Estadís-
tica  y 
Registros
Médicos</t>
  </si>
  <si>
    <t>Auxi-
liares
Servicio
Técnico
2/</t>
  </si>
  <si>
    <t>Auxiliares
de
Enfermería</t>
  </si>
  <si>
    <t>Estu-
diantes
Internos</t>
  </si>
  <si>
    <t>Otros
Profe-
sionales
1/</t>
  </si>
  <si>
    <t>Licenciados
y/o
Tecnólogos</t>
  </si>
  <si>
    <t>Trabaja-
doras
Sociales</t>
  </si>
  <si>
    <t>Enfer-
meras</t>
  </si>
  <si>
    <t>Obste-
trices</t>
  </si>
  <si>
    <t>Bioquímicos
y Químico
Farma-
céuticos</t>
  </si>
  <si>
    <t>Odontó-
logos</t>
  </si>
  <si>
    <t>Médicos</t>
  </si>
  <si>
    <t>Sector
Clase y Regiones</t>
  </si>
  <si>
    <t>Gráfico No.  8</t>
  </si>
  <si>
    <t>Desde el año 2005, se excluye a Médicos Residentes y Rurales, por cuanto no son especialistas</t>
  </si>
  <si>
    <t>5/</t>
  </si>
  <si>
    <t>Años 2009, incluye:  Patólogo Clínico, Anatómo Patólogo y Citólogo</t>
  </si>
  <si>
    <t>Año 2000, incluye:  Neumología, Gastroenterología, Urología, Dermatología, Patología, Venereología.</t>
  </si>
  <si>
    <t>Año 2009, incluye:  Venerólogos,  Acupunturistas,  Deportólogos,  Proctólogos, Genetistas, Terapistas del dolor, etc.</t>
  </si>
  <si>
    <t>Medicina Interna (Internista)</t>
  </si>
  <si>
    <t>Geriátras</t>
  </si>
  <si>
    <t>Otros  1/</t>
  </si>
  <si>
    <t>Laboratorio  2/</t>
  </si>
  <si>
    <t>Ginecólogos y Obstétras</t>
  </si>
  <si>
    <t>Pediatras</t>
  </si>
  <si>
    <t xml:space="preserve">Oftalmólogos y Otorrinolaringólogos  3/ </t>
  </si>
  <si>
    <t>Psiquiátras</t>
  </si>
  <si>
    <t>Cirujano General</t>
  </si>
  <si>
    <t>Médico General</t>
  </si>
  <si>
    <t>Número 
5/</t>
  </si>
  <si>
    <t>Especialidades</t>
  </si>
  <si>
    <t>Gráfico No.- 9</t>
  </si>
  <si>
    <t>La disponibilidad de médicos por habitante, que laboran en los establecimientos de salud, presenta un ligero incremento en estos últimos diez años, pasando de 16,26 médicos por cada 10.000 habitantes en el año 2002 a 15,88 médicos en el 2011.                                                                                                                                                                                                                                                                                                                                                            Las provincias que poseen las tasas más altas, llegando incluso a superar ampliamente a la tasa nacional, son en su orden: Pichincha 24,97, Azuay 23,49, Loja 20,22 y Tungurahua 19,41; en tanto que Sucumbíos con 6,40, Orellana 5,97 y Galápagos con   6,77   médicos por cada 10.000 habitantes obtienen las tasas mas bajas del país.</t>
  </si>
  <si>
    <t>Población 1/</t>
  </si>
  <si>
    <t>Zonas
No
Delimi-
tadas</t>
  </si>
  <si>
    <r>
      <t>Gal</t>
    </r>
    <r>
      <rPr>
        <b/>
        <u/>
        <sz val="10"/>
        <rFont val="Calibri"/>
        <family val="2"/>
      </rPr>
      <t>á</t>
    </r>
    <r>
      <rPr>
        <b/>
        <sz val="10"/>
        <rFont val="Calibri"/>
        <family val="2"/>
      </rPr>
      <t xml:space="preserve">
pagos</t>
    </r>
  </si>
  <si>
    <t>Sucum-
bíos</t>
  </si>
  <si>
    <t>Zamora
Chin-
chipe</t>
  </si>
  <si>
    <t>Pas-
taza</t>
  </si>
  <si>
    <t>Morona
San-
tiago</t>
  </si>
  <si>
    <t>Los
Ríos</t>
  </si>
  <si>
    <r>
      <t>Esm</t>
    </r>
    <r>
      <rPr>
        <b/>
        <u/>
        <sz val="10"/>
        <rFont val="Calibri"/>
        <family val="2"/>
      </rPr>
      <t>e</t>
    </r>
    <r>
      <rPr>
        <b/>
        <sz val="10"/>
        <rFont val="Calibri"/>
        <family val="2"/>
      </rPr>
      <t xml:space="preserve">
raldas</t>
    </r>
  </si>
  <si>
    <r>
      <t>Tung</t>
    </r>
    <r>
      <rPr>
        <b/>
        <u/>
        <sz val="10"/>
        <rFont val="Calibri"/>
        <family val="2"/>
      </rPr>
      <t xml:space="preserve">u
</t>
    </r>
    <r>
      <rPr>
        <b/>
        <sz val="10"/>
        <rFont val="Calibri"/>
        <family val="2"/>
      </rPr>
      <t>rahua</t>
    </r>
  </si>
  <si>
    <r>
      <t>Chimb</t>
    </r>
    <r>
      <rPr>
        <b/>
        <u/>
        <sz val="10"/>
        <rFont val="Calibri"/>
        <family val="2"/>
      </rPr>
      <t>o</t>
    </r>
    <r>
      <rPr>
        <b/>
        <sz val="10"/>
        <rFont val="Calibri"/>
        <family val="2"/>
      </rPr>
      <t xml:space="preserve">
razo</t>
    </r>
  </si>
  <si>
    <t>Total
País</t>
  </si>
  <si>
    <t>Zonas No
Delimi-
tadas</t>
  </si>
  <si>
    <t>Galá-
pagos</t>
  </si>
  <si>
    <t>Zamora
Chin- chipe</t>
  </si>
  <si>
    <t>Morona
Santiago</t>
  </si>
  <si>
    <t>Esme-
raldas</t>
  </si>
  <si>
    <t>Tungu- rahua</t>
  </si>
  <si>
    <t>Imba-
bura</t>
  </si>
  <si>
    <t>Chimbo-
razo</t>
  </si>
  <si>
    <t>Total 
País</t>
  </si>
  <si>
    <r>
      <t>Tung</t>
    </r>
    <r>
      <rPr>
        <b/>
        <u/>
        <sz val="10"/>
        <rFont val="Calibri"/>
        <family val="2"/>
      </rPr>
      <t>u</t>
    </r>
    <r>
      <rPr>
        <b/>
        <sz val="10"/>
        <rFont val="Calibri"/>
        <family val="2"/>
      </rPr>
      <t xml:space="preserve">
rahua</t>
    </r>
  </si>
  <si>
    <t>Auxiliares
Enfermería</t>
  </si>
  <si>
    <t>ANEXOS</t>
  </si>
  <si>
    <t>CUADROS</t>
  </si>
  <si>
    <t xml:space="preserve">GRÁFICOS </t>
  </si>
  <si>
    <t>INDICE</t>
  </si>
  <si>
    <t xml:space="preserve"> Sociedad de Lucha contra el Cáncer (Solca)</t>
  </si>
  <si>
    <t>Sociedad de Lucha contra el Cáncer *</t>
  </si>
  <si>
    <t>MAPAS TEMÁTICOS</t>
  </si>
  <si>
    <t>Gráfico No. 1</t>
  </si>
  <si>
    <t>Gráfico No. 2</t>
  </si>
  <si>
    <t>Gráfico No. 4</t>
  </si>
  <si>
    <t>Gráfico No.  5</t>
  </si>
  <si>
    <t>Especializados y Generales</t>
  </si>
  <si>
    <t>Personal Administrativo</t>
  </si>
  <si>
    <t>Auxiliares Servico Técnico 2/</t>
  </si>
  <si>
    <t>Otros Profecionales 1/</t>
  </si>
  <si>
    <t>Bioquímicos y Quimicos Farmacéuticos</t>
  </si>
  <si>
    <t>Post-Gradistas</t>
  </si>
  <si>
    <t>Estudiantes Internos</t>
  </si>
  <si>
    <t>Gráfico No. 6</t>
  </si>
  <si>
    <t xml:space="preserve"> Gráfico No. 7</t>
  </si>
  <si>
    <t>Gráfico No. 10</t>
  </si>
  <si>
    <t>Gráfico No. 11</t>
  </si>
  <si>
    <t>Gráfico No. 12</t>
  </si>
  <si>
    <t>Gráfico No. 13</t>
  </si>
  <si>
    <t>Gráfico No. 14</t>
  </si>
  <si>
    <t>Regiones 
y 
Provincias</t>
  </si>
  <si>
    <t>Tabla No. 1</t>
  </si>
  <si>
    <t>Tabla No.  2</t>
  </si>
  <si>
    <t>Tabla No.- 3</t>
  </si>
  <si>
    <t>Pediatría</t>
  </si>
  <si>
    <t>Hospital básico</t>
  </si>
  <si>
    <t>Establecimientos con internación</t>
  </si>
  <si>
    <t>Establecimientos sin internación</t>
  </si>
  <si>
    <t>Chambo</t>
  </si>
  <si>
    <t>Adolecentes</t>
  </si>
  <si>
    <t>La tasa de odontólogos, a nivel nacional, pasa de 1,70 odontólogos por cada 10.000 habitantes en el año 2002 a 2,70 en el 2011.  Las provincias que presentan las tasas más altas son: Pastaza con 7,19, Napo con 6,03 y Galápagos con 6,02.  Por el contrario la tasa más baja corresponde a Zonas No Delimitadas con  0,29 odontólogos por cada 10.000 habitantes.</t>
  </si>
  <si>
    <t>Para el caso de las enfermeras, el comportamiento en estos diez años demuestra un incremento de la tasa a nivel nacional de 5,25 en el año 2002 a 8,14 enfermeras por cada 10.000 habitantes en el 2011.  Pichincha y Napo tienen las tasa más altas, siendo éstas de 13,79 y 12,60, respectivamente; las tasas más bajas corresponden a Loa Ríos con 3,47, Santa Elena con 2,08  y Zonas No Delimitadas con 0,29 enfermeras por cada 10.000 habitantes.</t>
  </si>
  <si>
    <t>Las obstetrices alcanzan un  crecimiento en la tasa nacional de  0,83 en 2002 a 1,38 obstetrices por cada 10.000 habitantes en el año 2011.  Las provincias con tasas altas son: Pastaza con 4,94, seguido de Carchi con 2,77 y Pichincha con 2,11. En tanto que Loja con 0,37, Orellana con 0,32, Azuay con 0,22, presentan a las más bajas.</t>
  </si>
  <si>
    <t>Finalmente,   la tasa de auxiliares de enfermería presenta un crecimiento en el periodo de análisis, ya que en el 2002 es de 10,25 pasando a 10,86 auxiliares de enfermería por cada 10.000 habitantes en 2011. Guayas con 14,57, Morona Santiago con 14,09, y Pichincha con 13,74  son las provincias que obtienen las mayores tasas; en tanto que Zonas No Delimitadas con 0,29, Cotopaxi con 3,64, Santa Elena con 5,21 obtienen la tasas más bajas del país.</t>
  </si>
  <si>
    <t xml:space="preserve">1/ Las poblaciones estimadas de los años 1990 al 2001 son realizadas con la población del Censo 2001, y la población estimada del 2002 al 2011, son a partir de la población del Censo 2010.  </t>
  </si>
  <si>
    <t xml:space="preserve">2/ Tasas por 10.000 habitantes   </t>
  </si>
  <si>
    <t xml:space="preserve">                                                                                                                                                                                                                                                                                                                                                                                                                                                                                                                                                                                                                                                                                                     .                                                                                                                                                                                                                                                                                                                                                                                                                          </t>
  </si>
  <si>
    <t xml:space="preserve"> 3/ Incluye médicos  que trabajan en tiempo ocasional o de llamada</t>
  </si>
  <si>
    <t xml:space="preserve">1/ Las poblaciones estimadas de los años 1990 al 2001 son realizadas con la población del Censo 2001, y la población estimada del 2002 al 2011, son a partir de la población del Censo 2010. </t>
  </si>
  <si>
    <t>2/ Tasas por 10.000 habitantes</t>
  </si>
  <si>
    <t xml:space="preserve">3/ Incluye médicos  que trabajan en tiempo ocasional o de llamada.   </t>
  </si>
  <si>
    <t xml:space="preserve">                                                                                                                                                                                                                                                                                                                                                                                                                                                                                                                                                                                                                                                                                                                                                                                                                                                                                                                                                                       </t>
  </si>
  <si>
    <t>Excluye, desde el año 2005, a médicos residentes y  rurales, por cuanto no son de especialistas.</t>
  </si>
  <si>
    <t>3/ Incluye médicos a tiempo ocasional o de llamada</t>
  </si>
  <si>
    <t xml:space="preserve">                                                                                                                                                                                                                                                                                                                                                                                                                                                                                                                                                                                                                                                                                                                                                                  .                                                                                                                                                                                                                                                                                                                                                                                                                                                                                                                         .                       </t>
  </si>
  <si>
    <t>Excluye, desde el año 2005, a médicos residentes y rurales, por cuanto no son de especialistas</t>
  </si>
  <si>
    <t xml:space="preserve">1/ Las poblaciones estimadas de los años 1990 al 2001 son realizadas con la población del Censo 2001, y la población estimada del 2002 al 2011, son a partir de la población del Censo 2010..   </t>
  </si>
  <si>
    <t xml:space="preserve">                                                                                                                                                                                                                                                                                                                                                                                                                                                                                                                                                                                                                                                                                                                                                                                                                                                                                                                                                                                                                      </t>
  </si>
  <si>
    <t>3/ Incluye médicos  que trabajan en tiempo ocasional o de llamada.</t>
  </si>
  <si>
    <t xml:space="preserve">1/ Las poblaciones estimadas de los años 1990 al 2001 son realizadas con la población del Censo 2001, y la población estimada del 2002 al 2011, son a partir de la población del Censo 2010.   </t>
  </si>
  <si>
    <t xml:space="preserve"> 3/ Incluye médicos  que trabajan en tiempo ocasional o de llamada. </t>
  </si>
  <si>
    <t xml:space="preserve">                                                                                                                                                                                                                                                                                                                                                                                                                                                                                                                                                                                                                                                                                                                                                                                                                                                                                                                                                                                                                                                                                                                                                                                                                                                                                                                                                                                                                                                                                                                                                                                                                                                                                                                                                                                                                                             </t>
  </si>
  <si>
    <t xml:space="preserve"> Excluye, desde el año 2005 a médicos residentes y rurales, por cuanto no son de especialidades.</t>
  </si>
  <si>
    <t xml:space="preserve">2/ Tasas por 10.000 habitantes  </t>
  </si>
  <si>
    <t>3/ Incluye médicos  que trabajan en tiempo ocasional o de llamada</t>
  </si>
  <si>
    <t xml:space="preserve">                                                                                                                                                                                                                                                                                                                                                                                                                                                                                                                                                                                                                                                                                                                                                                                                                                                                                                                                                                                                                                                                                                       .                                                                                                                                                                                                                                                                                                                                                                                                                                                                                                                            </t>
  </si>
  <si>
    <t xml:space="preserve"> Excluye, desde el año 2005, a médicos residentes y rurales, por cuanto no son de especialidades.</t>
  </si>
  <si>
    <t>1/ Las poblaciones estimadas de los años 1990 al 2001 son realizadas con la población del Censo 2001, y la población estimada del 2002 al 2011, son a partir de la población del Censo 2010.</t>
  </si>
  <si>
    <t xml:space="preserve">                                                                                                                                                                                                                                                                                                                                                                                                                                                                                                                                                                                                                                                                                                                                                                                                                                                                                                                                                                                                                                                                                                                                                                                                                                                                                                                                                                                                                                                                                                                                                                                                                                                          </t>
  </si>
  <si>
    <t>Excluye, desde el año 2005,  a médicos residentes y rurales, por cuanto no son de especialidades.</t>
  </si>
  <si>
    <t>1/ Las poblaciones estimadas de los años 1990 al 2001 son realizadas con la población del Censo 2001, y la población estimada del 2002 al 2011, son a partir de la población del Censo 2010</t>
  </si>
  <si>
    <t xml:space="preserve"> 2/ Tasas por 10.000 habitantes</t>
  </si>
  <si>
    <t xml:space="preserve">.                                                                                                                                                                                                                                                                                                                                                                                                                                                                                                                                                                                                                                                                                                                                                                                                                                                                                                                                                                                                                                                                                                                                                                                                                                                                                                                                                                                                                                                                                                                                                                        </t>
  </si>
  <si>
    <t>Excluye, desde el año 2005 a médicos residentes y rurales, por cuanto no son de especialidades.</t>
  </si>
  <si>
    <t xml:space="preserve">                                                                                                                                                                                                                                                                                                                                                                                                                                                                                                                                                                                                                                                                                                                                                                                                                                                                                                                                                                                                                                                                                                                                                                                                                                                                                                                                                                                                                                                                                                                                                                                                           </t>
  </si>
  <si>
    <t>Excluye  a médicos residentes,  rurales y Posgradistas por cuanto no son de especialidades.</t>
  </si>
  <si>
    <t>1/  Las poblaciones estimadas de los años 1990 al 2001 son realizadas con la población del Censo 2001, y la población estimada del 2002 al 2011, son a partir de la población del Censo 2010.</t>
  </si>
  <si>
    <t>3/ Incluye Médicos  que trabajan en tiempo ocasional o de llamada.</t>
  </si>
  <si>
    <t xml:space="preserve">                                                                                                                                                                                                                                                                                                                                                                                                                                                                                                                                                                                                                                                                                                                                                                                                                                                                                                                                                                                                                                                                                                                                                                                                                                                                           </t>
  </si>
  <si>
    <t>Excluye  a Médicos Residentes,  Rurales y Posgradistas por cuanto no son de especialidades.</t>
  </si>
  <si>
    <t xml:space="preserve">                                                      Número de Médicos, Odontólogos, Enfermeras, Obstetrices, Auxiliares de Enfermería, que trabajan en Establecimientos de Salud                                                                  y Tasas según Regiones y Provincias Año 2002.</t>
  </si>
  <si>
    <t>Período 2003 -  2012</t>
  </si>
  <si>
    <t>Años 2003, 2007 y 2012</t>
  </si>
  <si>
    <t>Años 2003 y 2012</t>
  </si>
  <si>
    <t xml:space="preserve"> Año  2012</t>
  </si>
  <si>
    <t>Año 2012</t>
  </si>
  <si>
    <t>Año 2003</t>
  </si>
  <si>
    <t>Años 2003  y  2012</t>
  </si>
  <si>
    <t xml:space="preserve">Olemedo </t>
  </si>
  <si>
    <t>Con internación</t>
  </si>
  <si>
    <t>Sin internación</t>
  </si>
  <si>
    <t xml:space="preserve">Para el año 2000, consta como un solo dato.  Para el 2009 estan desglosados en: 455 Oftalmólogos y 505 Otorrinolaringólogos </t>
  </si>
  <si>
    <t>De las 735 unidades de salud Con Internación Hospitalaria, el 25,71% (189) pertenecen al Sector Público y el 74,29% (546)al Sector Privado.                                                                                                                                                                                                                                                               El Sector Público está conformado en su mayoría por Hospitales Básicos 51,32% (97), seguido de Hospitales Generales con el 30,16% (57); los Hospitales Especializados corresponden al 15,34% (29) y los de Especialidades al 3,17% (6).                                                                                                                                                     En el Sector Privado, la mayor participación porcentual corresponde a las Clínica Generales con el 88,46% (483), siguiendo en importancia las Clínicas Especializadas con el 6,78% (37).</t>
  </si>
  <si>
    <t>Lincenciados y/o Tecnólogos /5</t>
  </si>
  <si>
    <t>Auxiliares de Servicio Técnico /6</t>
  </si>
  <si>
    <t xml:space="preserve">1/ Incluye: Odontólogos Generales, Especialistas y Rurales
2/ Incluye: Bioquímicos, Químico Farmacéuticos, Nutricionistas, Psicólogos, Educadores para la Salud, Ingenieros Sanitarios, Trabajadora Social, Ingenieros Ambientales y otros(Psicólogos Industriales, Relacionadores Públicos, etc.)
3/ Incluye: Inspector Sanitario, Empleado Sanitario y Promotores de la Salud en la Comunidad.
4/ Incluye: Personal de alimentación y dietética, de lavandería, ropería y costura, de limpieza, conserjes, chóferes y guardias, de mantenimiento, camilleros y otros.
5/ Incluye: Mecanico Dental.
6/ Incluye: Otros auxiliares, Asistentes Dentales, Auxiliar de Odontología.
</t>
  </si>
  <si>
    <t>Años  2003 Y  2012</t>
  </si>
  <si>
    <t>Años 2003 y  2012</t>
  </si>
  <si>
    <r>
      <t>1/ </t>
    </r>
    <r>
      <rPr>
        <sz val="9"/>
        <color theme="1"/>
        <rFont val="Calibri"/>
        <family val="2"/>
        <scheme val="minor"/>
      </rPr>
      <t>Las poblaciones estimadas de los años 1990 al 2001 son realizadas con la población del Censo 2001, y la población estimada del 2003 al 2012, son a partir de la población del Censo 2010.</t>
    </r>
  </si>
  <si>
    <r>
      <t xml:space="preserve">1/  </t>
    </r>
    <r>
      <rPr>
        <sz val="8"/>
        <color theme="1"/>
        <rFont val="Calibri"/>
        <family val="2"/>
        <scheme val="minor"/>
      </rPr>
      <t>Las poblaciones estimadas de los años 1990 al 2001 son realizadas con la población del Censo 2001, y la población estimada del 2003 al 2012, son a partir de la población del Censo 2010.</t>
    </r>
  </si>
  <si>
    <t>Población1/</t>
  </si>
  <si>
    <r>
      <t xml:space="preserve">2/ </t>
    </r>
    <r>
      <rPr>
        <sz val="9"/>
        <rFont val="Calibri"/>
        <family val="2"/>
      </rPr>
      <t>Tasas por 10.000 habitantes</t>
    </r>
  </si>
  <si>
    <r>
      <t xml:space="preserve">3/ </t>
    </r>
    <r>
      <rPr>
        <sz val="9"/>
        <rFont val="Calibri"/>
        <family val="2"/>
      </rPr>
      <t>En el total de médicos del año 2003, constan los Médicos Rurales y Residentes.  Desde el año 2005, se excluyen por cuanto no son especialistas.
      Además; incluye a médicos que trabajan en los establecimientos de salud, en tiempo ocasional o de llamada</t>
    </r>
  </si>
  <si>
    <t>Médicos 3/</t>
  </si>
  <si>
    <r>
      <t xml:space="preserve">4/ </t>
    </r>
    <r>
      <rPr>
        <sz val="9"/>
        <rFont val="Calibri"/>
        <family val="2"/>
      </rPr>
      <t>Creación de provincias en el año 2008</t>
    </r>
  </si>
  <si>
    <r>
      <t>Santo Domingo
de los
Tsáchilas
4</t>
    </r>
    <r>
      <rPr>
        <b/>
        <sz val="10"/>
        <rFont val="Calibri"/>
        <family val="2"/>
      </rPr>
      <t>/</t>
    </r>
  </si>
  <si>
    <r>
      <t>Santa
Elena
4</t>
    </r>
    <r>
      <rPr>
        <b/>
        <sz val="10"/>
        <rFont val="Calibri"/>
        <family val="2"/>
      </rPr>
      <t>/</t>
    </r>
  </si>
  <si>
    <r>
      <t xml:space="preserve">3/ </t>
    </r>
    <r>
      <rPr>
        <sz val="9"/>
        <rFont val="Calibri"/>
        <family val="2"/>
      </rPr>
      <t>Creación de provincias en el año 2008</t>
    </r>
  </si>
  <si>
    <t>Santo Domingo de los Tsáchilas
3/</t>
  </si>
  <si>
    <t>Santa
Elena
3/</t>
  </si>
  <si>
    <r>
      <t>Santo Domingo de los Tsáchilas
3</t>
    </r>
    <r>
      <rPr>
        <b/>
        <sz val="10"/>
        <rFont val="Calibri"/>
        <family val="2"/>
      </rPr>
      <t>/</t>
    </r>
  </si>
  <si>
    <r>
      <t>Santa
Elena
3</t>
    </r>
    <r>
      <rPr>
        <b/>
        <sz val="10"/>
        <rFont val="Calibri"/>
        <family val="2"/>
      </rPr>
      <t>/</t>
    </r>
  </si>
  <si>
    <r>
      <t xml:space="preserve">2/   </t>
    </r>
    <r>
      <rPr>
        <sz val="8"/>
        <rFont val="Calibri"/>
        <family val="2"/>
      </rPr>
      <t>Tasas por 10.000 habitantes</t>
    </r>
  </si>
  <si>
    <r>
      <t xml:space="preserve">3/   </t>
    </r>
    <r>
      <rPr>
        <sz val="8"/>
        <rFont val="Calibri"/>
        <family val="2"/>
      </rPr>
      <t>Creación de provincias en el año 2008</t>
    </r>
  </si>
  <si>
    <t>Médicos Generales y Especialistas</t>
  </si>
  <si>
    <t>Equipo de esterilización</t>
  </si>
  <si>
    <t>Otros equipos</t>
  </si>
  <si>
    <t>Total Concultas de Morbilidad2/</t>
  </si>
  <si>
    <t>Total Prevención 2/</t>
  </si>
  <si>
    <r>
      <t xml:space="preserve">Fuentes:  </t>
    </r>
    <r>
      <rPr>
        <b/>
        <sz val="8"/>
        <rFont val="Calibri"/>
        <family val="2"/>
      </rPr>
      <t>1/</t>
    </r>
    <r>
      <rPr>
        <sz val="8"/>
        <rFont val="Calibri"/>
        <family val="2"/>
      </rPr>
      <t xml:space="preserve"> Dirección de Aseguramiento y Control de Prestaciones - IESS;  </t>
    </r>
    <r>
      <rPr>
        <b/>
        <sz val="8"/>
        <rFont val="Calibri"/>
        <family val="2"/>
      </rPr>
      <t xml:space="preserve">2/ </t>
    </r>
    <r>
      <rPr>
        <sz val="8"/>
        <rFont val="Calibri"/>
        <family val="2"/>
      </rPr>
      <t>Base de Datos de Recursos y Actividades de Salud- INEC</t>
    </r>
  </si>
  <si>
    <r>
      <t>Elaboración:</t>
    </r>
    <r>
      <rPr>
        <sz val="8"/>
        <color indexed="10"/>
        <rFont val="Calibri"/>
        <family val="2"/>
      </rPr>
      <t xml:space="preserve"> </t>
    </r>
    <r>
      <rPr>
        <sz val="8"/>
        <rFont val="Calibri"/>
        <family val="2"/>
      </rPr>
      <t xml:space="preserve"> Inec</t>
    </r>
  </si>
  <si>
    <t>Número de establecimientos de salud con internación y sin internación hospitalaria</t>
  </si>
  <si>
    <t xml:space="preserve">En el año 2012 se registraron 4.015 unidades de salud que entregaron su información, de las cuales, el 18,31% (735) corresponden a  establecimientos con internación hospitalaria y el 81,69% (3.280) sin internación hospitalaria.  En el 2003, 3.501 unidades proporcionaron información, siendo el 17,93% (628) establecimientos con internación y el 82,28% (2.873) establecimientos sin internación hospitalaria.                                                                                                                                                                                                                                                                                                                                                                                         </t>
  </si>
  <si>
    <t xml:space="preserve">Los establecimientos con internación hospitalaria, al comparar los años 2003 y 2012, los resultados a nivel de país reflejan un incremento del 17,04% (107), al pasar de 628 establecimientos en 2003 a 735 en el 2012.                                                                                                          </t>
  </si>
  <si>
    <t>Los establecimientos sin internación hospitalaria tuvieron un aumento de 14,17% (407) entre estos dos años, pasando de 2.873 en el año 2003 a 3.280 en el 2012.</t>
  </si>
  <si>
    <t>según regiones geográficas</t>
  </si>
  <si>
    <t>Regiones naturales</t>
  </si>
  <si>
    <t>Con respecto a las regiones naturales del país se puede apreciar que en la Sierra y Costa se concentra el mayor porcentaje de establecimientos de salud del país. En el año 2012, el 89,34% (3.587) se ubicó en estas dos regiones. La Amazonía tuvo el 10,41% (418), y las Regiones Insular y Zonas No Delimitadas tuvieron el 0,25% (10) Establecimientos que reportaron información.</t>
  </si>
  <si>
    <t>Número de establecimientos de salud con internación y sin internación hospitalaria según entidad a la que pertenecen</t>
  </si>
  <si>
    <t>Con  internación</t>
  </si>
  <si>
    <r>
      <t>Incluye:</t>
    </r>
    <r>
      <rPr>
        <sz val="8"/>
        <rFont val="Calibri"/>
        <family val="2"/>
        <scheme val="minor"/>
      </rPr>
      <t xml:space="preserve"> Ministerios de Inclusión Económica y Social (MIES), Educación, Obras Públicas y otros.  (MIES en  el 2000 corresponde al Ministerio de Bienestar Social).  </t>
    </r>
  </si>
  <si>
    <r>
      <t xml:space="preserve">Año 2012 </t>
    </r>
    <r>
      <rPr>
        <sz val="8"/>
        <rFont val="Calibri"/>
        <family val="2"/>
        <scheme val="minor"/>
      </rPr>
      <t xml:space="preserve">incluye: los establecimientos con fines de lucro, además de un establecimientos de universidades y escuelas politécnicas privadas con fines de lucro.                                                                                                                                                                                             </t>
    </r>
    <r>
      <rPr>
        <b/>
        <sz val="8"/>
        <rFont val="Calibri"/>
        <family val="2"/>
        <scheme val="minor"/>
      </rPr>
      <t>Año 2003</t>
    </r>
    <r>
      <rPr>
        <sz val="8"/>
        <rFont val="Calibri"/>
        <family val="2"/>
        <scheme val="minor"/>
      </rPr>
      <t>, incluye: clínicas y hospitales particulares.</t>
    </r>
  </si>
  <si>
    <r>
      <t>Año 2012,</t>
    </r>
    <r>
      <rPr>
        <sz val="8"/>
        <rFont val="Calibri"/>
        <family val="2"/>
        <scheme val="minor"/>
      </rPr>
      <t xml:space="preserve"> incluye: ONG`S, fundaciones y pastorales, Aprofe, Cemoplaf, etc. Además 2 establecimientos de universidades y escuelas politécnicas privadas sin fines de lucro. </t>
    </r>
    <r>
      <rPr>
        <b/>
        <sz val="8"/>
        <rFont val="Calibri"/>
        <family val="2"/>
        <scheme val="minor"/>
      </rPr>
      <t xml:space="preserve">                                                                                                                                                                   Año 2003</t>
    </r>
    <r>
      <rPr>
        <sz val="8"/>
        <rFont val="Calibri"/>
        <family val="2"/>
        <scheme val="minor"/>
      </rPr>
      <t xml:space="preserve">, incluye: instituciones religiosas y particulares .  </t>
    </r>
  </si>
  <si>
    <t xml:space="preserve">En cuanto a la clasificación de los establecimientos de salud de acuerdo a la entidad a la que pertenecen el Ministerio de Salud Pública, con el 49,44%, es el que agrupa al mayor porcentaje de establecimientos. le siguen en importancia  el Seguro Social  Campesino con el 15,29% y las privadas con fines de lucro con el 14,07%.                                                                                                                                                                                                                                                                                                                                   </t>
  </si>
  <si>
    <t>Número de establecimientos de salud con internación hospitalaria, según sector al que pertenece y clase de establecimiento</t>
  </si>
  <si>
    <t>Número de establecimientos de salud sin internación hospitalaria, por regiones,</t>
  </si>
  <si>
    <t>según clase de establecimiento y área - año  2012</t>
  </si>
  <si>
    <t>Centro de salud</t>
  </si>
  <si>
    <t>Subcentro de salud</t>
  </si>
  <si>
    <t>Puesto de salud</t>
  </si>
  <si>
    <t>Dispensarios médicos</t>
  </si>
  <si>
    <r>
      <t>1/</t>
    </r>
    <r>
      <rPr>
        <sz val="8"/>
        <rFont val="Calibri"/>
        <family val="2"/>
        <scheme val="minor"/>
      </rPr>
      <t xml:space="preserve"> Incluye: Cruz Roja, planificación familiar, Instituto Nacional del Niñez y la Familia (INFA), clínicas y brigadas móviles, etc.</t>
    </r>
  </si>
  <si>
    <t>El mayor número de establecimientos de salud sin internación hospitalaria, según la clase, corresponde a subcentros de salud con 1.387 unidades, seguido por dispensarios médicos con 1.248. El 55,21% (1.811) de establecimientos de salud sin internación pertenecen al área urbana y el 44,79% (1.469) pertenecen al área rural.  El mayor número de establecimientos sin internación dentro del área urbana son los dispensarios médicos con el 44,89% (813)del total, seguido de los subcentros de salud con el 32,91% (596).  En el área rural el mayor número de establecimientos son los subcentros de salud con el 53,85% (791) seguido de los dispensarios médicos con el 29,61% (435).</t>
  </si>
  <si>
    <t>Número de establecimientos de salud con internación y sin internación hospitalaria, según provincias</t>
  </si>
  <si>
    <t>Con respecto a la distribución política administrativa del país, las provincias de Pichincha y Guayas, contienen al 27,82% (1.117) de unidades de salud del país, le siguen Manabí con el 9,41% (378) y Azuay con el 6,80% (273).</t>
  </si>
  <si>
    <t xml:space="preserve"> De los 735 establecimientos con internación hospitalaria, las provincias de Pichincha  y Guayas tienen en conjunto el 35,37% (260), le siguen en importancia Los Ríos con el 9,93% (73) y Manabí con 8,71% (64) de las unidades de salud del país. </t>
  </si>
  <si>
    <t>Igual comportamiento se observa con los establecimientos sin internación hospitalaria, Pichincha y Guayas concentra el mayor número, con un porcentaje de 26,13% (857); continúan Manabí y Azuay con el 9,57% (314) y 7,01% (230), respectivamente.</t>
  </si>
  <si>
    <t>Consultas de morbilidad, prevención y estomatología realizadas</t>
  </si>
  <si>
    <t>En los establecimientos de salud, según regiones geográficas</t>
  </si>
  <si>
    <t>Concultas de morbilidad</t>
  </si>
  <si>
    <r>
      <t>Consultas de morbilidad:</t>
    </r>
    <r>
      <rPr>
        <sz val="8"/>
        <rFont val="Calibri"/>
        <family val="2"/>
        <scheme val="minor"/>
      </rPr>
      <t xml:space="preserve"> Son las brindadas por médico, obstetriz, psicólogo y actividades de enfermería.</t>
    </r>
  </si>
  <si>
    <r>
      <t>Consultas de prevención:</t>
    </r>
    <r>
      <rPr>
        <sz val="8"/>
        <rFont val="Calibri"/>
        <family val="2"/>
        <scheme val="minor"/>
      </rPr>
      <t xml:space="preserve"> Consultas de prevención y gineco-obstétricas, brindadas por médico, obstetriz, Psicólogo -</t>
    </r>
  </si>
  <si>
    <t>En lo referente a consultas de morbilidad, prevención y estomatología, los establecimientos de salud tanto públicos como privados y seguro social (iess), informaron en total, 44’821.058 consultas de morbilidad, 14’041.610 consultas de prevención y 9’081.373 consultas de estomatología.</t>
  </si>
  <si>
    <t>Las consultas de morbilidad y prevención en su conjunto alcanzan un total de  58'862.668, siendo las de morbilidad con un porcentaje de 76,15% (44'821.058) a las que más ha acudido la población. A nivel de Regiones Naturales, la Sierra y Costa con el 94,56% (42'382.277), entre las dos, realizan el mayor número de consultas de morbilidad. La Amazonía alcanza un 5,23% (2'344.539) y a las regiones Insular y Zonas no delimitadas les corresponde  el 0,21% (94.242) de atenciones en morbilidad realizadas a nivel nacional.  Las consultas de prevención, por su parte, a nivel de país tienen un porcentaje de 31,33% (14'041.610) del total consultas de morbilidad y prevención; el  93,67% (13'153.350) de ellas, son realizadas en la Sierra y Costa,  el  6,13% (860.374) en la Amazonía y, en las regiones Insular y Zonas no delimitadas el 0,20% (27.886) de atenciones de prevención efectuadas a nivel nacional.</t>
  </si>
  <si>
    <t>Igual comportamiento se observa con las consultas de estomatología. A nivel de regiones geográficas, la Sierra y la Costa con el 90,68% (8'234.597) concentran el mayor número de atenciones; la Amazonía ha realizado el 8,91% (808.679) y las regiones Insular y Zonas no delimitadas el 0,42% (38.097) del total de consultas de estomatología a nivel nacional.</t>
  </si>
  <si>
    <t>Consultas estomatología</t>
  </si>
  <si>
    <t>Total
establecimientos públicos y
privados
1/</t>
  </si>
  <si>
    <t>Número de personal que trabaja en establecimientos de salud, según sector al que pertenecen,</t>
  </si>
  <si>
    <t>clase de establecimiento y regiones geográficas</t>
  </si>
  <si>
    <t>Sector público</t>
  </si>
  <si>
    <t>Sector privado</t>
  </si>
  <si>
    <r>
      <t>1/</t>
    </r>
    <r>
      <rPr>
        <sz val="8"/>
        <rFont val="Calibri"/>
        <family val="2"/>
      </rPr>
      <t xml:space="preserve"> Incluye: nutricionistas, psicólogos, educadores para la salud, ingenieros sanitarios, ingenieros ambientales y otros: psicólogos industriales y relacionadores públicos, etc.</t>
    </r>
  </si>
  <si>
    <r>
      <t xml:space="preserve">2/ </t>
    </r>
    <r>
      <rPr>
        <sz val="8"/>
        <rFont val="Calibri"/>
        <family val="2"/>
      </rPr>
      <t xml:space="preserve">Incluye: auxiliares de: fisioterapia, radiología, farmacia, laboratorio, odontología, asistentes dentales, inspector sanitario, empleado sanitario, promotores de la salud en la comunidad y otros.
</t>
    </r>
    <r>
      <rPr>
        <b/>
        <sz val="8"/>
        <rFont val="Calibri"/>
        <family val="2"/>
      </rPr>
      <t>3/</t>
    </r>
    <r>
      <rPr>
        <sz val="8"/>
        <rFont val="Calibri"/>
        <family val="2"/>
      </rPr>
      <t xml:space="preserve"> Para 2003, se presenta desglose de médicos a nivel de país y no de sector por cuanto no se cuenta con esta desagregación.</t>
    </r>
  </si>
  <si>
    <t>Número de personal que trabaja en establecimientos de salud,</t>
  </si>
  <si>
    <t>En referencia al personal que durante el año 2012 prestó sus servicios en establecimientos de salud, del total de 118.636, entre los de mayor relevancia constan en su orden, los médicos ( médicos especializados y generales, residentes, rurales post-gradistas) con el 28,78% (34.141), auxiliares de enfermería 14,88% (17.648),  personal de servicio 15,91% (18.871) y enfermeras 11,86% (14.071).</t>
  </si>
  <si>
    <t>Si consideramos el personal que trabajó en el año 2003, el mayor porcentaje corresponde a los médicos (médicos especializados y generales,residentes, rurales) con el 29,72% (20.020), le siguen auxiliares de enfermería con el 18,68% (12.581), personal de servicio 13,77% (9.278) y enfermeras con el 10,05% (6.767).</t>
  </si>
  <si>
    <t>Al analizar estos dos años, se  aprecia un incremento considerable tanto en el número de médicos especialistas y médicos generales, que prestan servicio en los establecimientos de salud del país, pasando de 16.667 en el 2003 a 26.530 en el año 2012.</t>
  </si>
  <si>
    <t>Médicos que trabajan en establecimientos de salud, según especialidades</t>
  </si>
  <si>
    <t>La distribución de médicos, considerando su especialidad, evidencia un predominio de médicos generales, mismos que corresponden al 26,83% (16.667) del total de médicos en el año 2003 y  26,26% (6.968) en el 2012..  Al analizar estos dos años, se  aprecia un incremento considerable tanto en el número de médicos especialistas y médicos generales, que prestan servicio en los establecimientos de salud del país, pasando de 16.667 en el 2002 a 26.539 en el año 2012.</t>
  </si>
  <si>
    <t>Tasa de Médicos según provincias</t>
  </si>
  <si>
    <t>Tasa de Odontólogos según  provincias</t>
  </si>
  <si>
    <t>Tasa de Enfermeras  según provincias</t>
  </si>
  <si>
    <t>Tasa de Obstetrices según provincias</t>
  </si>
  <si>
    <t>Tasa de Auxiliares de Enfermería según provincias</t>
  </si>
  <si>
    <t xml:space="preserve">1/ Incluye: Cruz Roja, Planificación Familiar, Instituto Nacional de la Niñez y la Familia (INNFA), clínicas y brigadas móviles, etc.
2/ Incluye: establecimientos de salud de: la Policía Nacional, carceles, penitenciarías, centros de detención, etc.
3/ Incluye: Ministerio de Inclusión Social y Económica, Ministerio de Obras Públicas y otros.
4/ Incluye: Sociedad Protectora de la Infancia, Instituto Nacional de la Niñez y la Familia (INNFA), etc.
5/ Incluye: Ongs, Fundaciones y Pastorales, Aprofe, Cemoplaf, universidades y escuelas politécnicas privadas sin fines de lucro, etc.
6/ Incluye: Los establecimientos con fines de lucro, además de las universidades y escuelas politécnicas privadas con fines de lucro.
</t>
  </si>
  <si>
    <t>Ministerio de Justicia, Derechos Humanos y Cultos 2/</t>
  </si>
  <si>
    <t>Ministerio de Justicia, Derechos Humanos y Cultos</t>
  </si>
  <si>
    <r>
      <t>Año 2012</t>
    </r>
    <r>
      <rPr>
        <sz val="8"/>
        <rFont val="Calibri"/>
        <family val="2"/>
        <scheme val="minor"/>
      </rPr>
      <t xml:space="preserve">, incluye: Junta de Beneficencia de Guayaquil, Sociedad Protectora de la Infancia,  Fisco-Misionales, Universidades y Politécnicas Públicas, Cruz Roja Ecuatoriana, etc.                                                                                                             </t>
    </r>
    <r>
      <rPr>
        <b/>
        <sz val="8"/>
        <rFont val="Calibri"/>
        <family val="2"/>
        <scheme val="minor"/>
      </rPr>
      <t>Año 2003,</t>
    </r>
    <r>
      <rPr>
        <sz val="8"/>
        <rFont val="Calibri"/>
        <family val="2"/>
        <scheme val="minor"/>
      </rPr>
      <t xml:space="preserve"> corresponde al grupo Otras Entidades incluye: Junta de Beneficencia de Guayaquil, Sociedad Protectora de la Infancia,  Fisco-Misionales, Mixtos, Misionales, universidades, politécnicas e INFA.</t>
    </r>
  </si>
  <si>
    <t>Otros públicos 4/</t>
  </si>
  <si>
    <t>Consejos provinciales</t>
  </si>
  <si>
    <t>Universidades y politécnicas públicas</t>
  </si>
  <si>
    <t>Junta de Beneficencia de Guayaquil</t>
  </si>
  <si>
    <t>Otros ministerios 3/</t>
  </si>
  <si>
    <t>Universidades y politécnicas</t>
  </si>
  <si>
    <t xml:space="preserve">1/ Incluye: Cruz Roja, planificación familiar, Instituto Nacional de la Niñez y la Familia (INNFA), clínicas y brigadas móviles, etc.
2/ Incluye: establecimientos de salud de: la Policía Nacional, carceles, penitenciarías, centros de detención, etc.
3/ Incluye: Ministerio de Inclusión Social y Económica, Ministerio de Obras Públicas y otros.
4/ Incluye: Sociedad Protectora de la Infancia, Instituto Nacional de la Niñez y la Familia (INNFA), etc.
</t>
  </si>
  <si>
    <t xml:space="preserve"> Establecimientos con internación</t>
  </si>
  <si>
    <t xml:space="preserve"> Establecimientos sin internación</t>
  </si>
  <si>
    <t xml:space="preserve">1/ Incluye: establecimientos de salud de: la Policía Nacional, cárceles, penitenciarías, centros de detención, etc.
2/ Incluye: Sociedad Protectora de la Infancia, Instituto Nacional de la Niñez y la Familia (INNFA), etc.
3/ Incluye: Ongs, Funciones y Pastorales, Aprofe, Cemoplaf, universidades y politécnicas privadas sin fines de lucro, etc.
4/ Incluye: Los establecimientos con fines de lucro, además de las universidades y politécnicas privadas con fines de lucro.
</t>
  </si>
  <si>
    <t xml:space="preserve">1/ Incluye: establecimientos de salud de: la Policía Nacional, cárceles, penitenciarías, centros de detención, etc.
2/ Incluye: Ministerio de Inclusión Social y Económica, Ministerio de Obras úblicas y otros
3/ Incluye: Sociedad Protectora de la Infancia, Instituto Nacional de la Niñez y la Familia (INNFA), etc.
4/ Incluye: Ongs, Funciones y Pastorales, Aprofe, Cemoplaf, universidades y politécnicas privadas sin fines de lucro, etc.
5/ Incluye: Los establecimientos con fines de lucro, además de las universidades y politécnicas privadas con fines de lucro.
</t>
  </si>
  <si>
    <t>1/ Incluye: Los establecimientos del Seguro Social: Propios, Anexos y Seguro Social Campesino
2/ Incluye: Cruz Roja, Planificación Familiar, Instituto Nacional de la Niñez y la Familia (INNFA), Clínicas y Brigadas Móviles, etc.</t>
  </si>
  <si>
    <t xml:space="preserve"> Junta de Beneficencia de Guayaquil</t>
  </si>
  <si>
    <t>5/ Incluye: Ongs, Fundaciones y Pastorales, Aprofe, Cemoplaf, universidades y escuelas politécnicas privadas sin fines de lucro</t>
  </si>
  <si>
    <t>1/ Incluye: personal a tiempo eventual o de llamada y menos de 4 horas diarias se considera a los Profesionales que prestan sus servicios eventualmente o de llamada y menos de 4 horas diarias en diferentes Establecimientos de Salud, que puedan constar en otros Establecimientos a tiempo completo.</t>
  </si>
  <si>
    <t>2/ Incluye: personal que trabaja en los estableciomientos de salud: La Policía Nacional, cárceles, penitenciarías, centros de detención, Etc.</t>
  </si>
  <si>
    <t>6/ Incluye: los establecimientos con fines de lucro, además de los establecimiento de universidades y escuelas politécnicas privadas con fines de lucro</t>
  </si>
  <si>
    <t>7/ Incluye: Nutricionistas, Psicólogos, Educadores para la Salud, Ingenieros Sanitarios, Ingenieros Ambientales y otros (Psicólogos Industriales y Relacionadores Públicos)</t>
  </si>
  <si>
    <t>8/ Incluye: Fisioterapia, Radiología, Farmacia, Laboratorio, Auxiliares de Odontología, Asistentes Dentales, otros.</t>
  </si>
  <si>
    <t xml:space="preserve">1/ Incluye: personal a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2/ Incluye: Cruz Roja, Planificación Familiar, Instituto Nacional de la Niñez y la Familia (INNFA), clínicas y brigadas móviles, etc
3/ Incluye: Nutricionistas, Psicólogos, Educadores para la Salud, Ingenieros Sanitarios, Ingenieros Ambientales y otros (Psicólogos Industriales y Relacionadores Públicos)
4/  Incluye: Fisioterapia, Radiología, Farmacia, Laboratorio, Auxiliares de Odontología, Asistentes Dentales, otros.
5/ Incluye: Inspector Sanitario, Empleado Sanitario y Promotores de la Salud en la Comunidad.
</t>
  </si>
  <si>
    <t>8 horas diarias</t>
  </si>
  <si>
    <t>6 horas diarias</t>
  </si>
  <si>
    <t>4 horas diarias</t>
  </si>
  <si>
    <t>Otros ministerios 4/</t>
  </si>
  <si>
    <t>Ministerio de Justicia, Derechos Humanos y Cultos 3/</t>
  </si>
  <si>
    <t xml:space="preserve">1/ Excluye: Médicos que no son especialistas
2/ En tiempo eventual o de llamada y menos de 4 horas diarias se considera a los profesionales que prestan sus servicios eventualmente o de llamada
y menos de 4 horas diarias en diferentes establecimientos de salud, que puedan constar en otros establecimientos a tiempo completo o parcial
3/ Establecimientos de salud de: La policía nacional, carceles, penitenciarías, centros de detención, etc.
4/ Incluye: Ministerio de Inclusión Social y Económica, Ministerio de Obras Públicas y otros
5/ Incluye: Sociedad Protectora de la Infancia, Instituto Nacional de la Niñez y la Familia (INNFA), etc.
6/ Incluye: Ongs, Fundaciones y Pastorales, Aprofe, Cemoplaf, universidades y escuelas politécnicas privadas sin fines de lucro, etc.
7/ Incluye: Los establecimientos con fines de lucro, además los establecimiento de universidades y escuelas politécnicas privadas con fines de lucro
</t>
  </si>
  <si>
    <t>Generales y por especialidades</t>
  </si>
  <si>
    <t>Esterilizador en seco</t>
  </si>
  <si>
    <t>Vehículos de transporte</t>
  </si>
  <si>
    <t>Equipos odontológicos</t>
  </si>
  <si>
    <t xml:space="preserve"> Emergencia (número de ingresos 2/)</t>
  </si>
  <si>
    <t xml:space="preserve"> Emergencia (número de intervenciones quirúrgicas 2/)</t>
  </si>
  <si>
    <t xml:space="preserve"> Emergencia (número de ingresos 1/)</t>
  </si>
  <si>
    <t>Consultas de morbilidad:</t>
  </si>
  <si>
    <t xml:space="preserve"> Establecimientos sin nternación</t>
  </si>
  <si>
    <t>Número de intervenciones quirúrgicas por emergencia)</t>
  </si>
  <si>
    <t xml:space="preserve"> Grupos de edad </t>
  </si>
  <si>
    <t xml:space="preserve"> Emergencia (número de ingresos) 2/</t>
  </si>
  <si>
    <t xml:space="preserve"> Emergencia (número de intervenciones quirúrgicas) 2/</t>
  </si>
  <si>
    <t>Total consultas 1/</t>
  </si>
  <si>
    <t>Actividades de enfermería</t>
  </si>
  <si>
    <t>Establecimientos propios</t>
  </si>
  <si>
    <t>Establecimientos anexos</t>
  </si>
  <si>
    <t xml:space="preserve">Consultas de morbilidad </t>
  </si>
  <si>
    <t>Actividades de morbilidad 1/</t>
  </si>
  <si>
    <t>Actividades de prevención 1/</t>
  </si>
  <si>
    <t>Número de radiografías dentales</t>
  </si>
  <si>
    <t>Número de certificados odontológicos</t>
  </si>
  <si>
    <t>Ministerio de Justicia, Derechos Humanos y Cultos  2/</t>
  </si>
  <si>
    <t xml:space="preserve">  Sociedad de Lucha Contra el Cáncer *</t>
  </si>
  <si>
    <t>Número de radiografías dentales
2/</t>
  </si>
  <si>
    <t>Número de certificados odontológicos
2/</t>
  </si>
  <si>
    <t>Tratamiento básico</t>
  </si>
  <si>
    <t>Tratamiento especializado</t>
  </si>
  <si>
    <t>Consultas y actividades de estomatología realizadas por los establecimientos del Seguro Social Campesino</t>
  </si>
  <si>
    <t>según  regiones y provincias  2012</t>
  </si>
  <si>
    <t>Recetas despachadas en farmacia</t>
  </si>
  <si>
    <t>Gestiones intra institucionales</t>
  </si>
  <si>
    <t>Gestiones extra institucionales</t>
  </si>
  <si>
    <t>Servicio social en la comunidad</t>
  </si>
  <si>
    <t>Establecimientos públicos en general</t>
  </si>
  <si>
    <t>Establecimientos de expendio de alimentos</t>
  </si>
  <si>
    <t>Establecimientos educacionales</t>
  </si>
  <si>
    <t xml:space="preserve">                                                                                                                                                                                                                                                                                                                                                                                                                                                                                                          Número de Médicos, Odontólogos, Enfermeras, Obstetrices, Psicólogos, Auxiliares de Enfermería, que trabajan en establecimientos de salud                                                                                                                                y tasas según regiones y provincias año 2006.</t>
  </si>
  <si>
    <t xml:space="preserve">Gráfico N. 1: número de establecimientos de salud con internación y sin internación hospitalaria, período 2003 - 2012. </t>
  </si>
  <si>
    <t>Gráfico N. 2: número de establecimientos de salud con internación y sin internación hospitalaria, según regiones geográficas. Años 2003, 2007 y 2012.</t>
  </si>
  <si>
    <t>Tabla N. 1: número de establecimientos de salud con internación y sin internación hospitalaria, según entidad a la que pertenecen. Años 2003 y 2012.</t>
  </si>
  <si>
    <t>Gráfico N. 3: número de establecimientos de salud con internación y sin internación hospitalaria, según entidad a la que pertenecen. Años 2003 y 2012.</t>
  </si>
  <si>
    <t>Gráfico N. 4: número de establecimientos de salud con internación hospitalaria, según sector al que pertenece y clase de establecimiento. Año 2012.</t>
  </si>
  <si>
    <t>Gráfico N. 5: número de establecimientos de salud sin internación hospitalaria, por regiones, según clase de establecimiento y área. Año 2012.</t>
  </si>
  <si>
    <t>Gráfico N. 6: número de establecimientos de salud con internación y sin internación hospitalaria, según provincias. Año 2012.</t>
  </si>
  <si>
    <t>Gráfico N. 7: consultas de morbilidad, prevención y estomatología, realizadas en los establecimientos de salud, según  región geográficas. Año 2012.</t>
  </si>
  <si>
    <t>Tabla N. 2: número de personal que trabaja  en establecimientos de salud, según sector al que pertenecen, clase de establecimiento y regiones geográficas. Años 2003 y 2012.</t>
  </si>
  <si>
    <t>Gráfico N. 8: número de personal que trabaja  en establecimientos de salud, según sector al que pertenecen, clase de establecimiento y regiones geográficas. Años 2003 y 2012.</t>
  </si>
  <si>
    <t>Tabla N. 3: número médicos que trabajan en establecimientos de salud, según especialidades. Años 2003 y 2012.</t>
  </si>
  <si>
    <t>Gráfico N. 9: número médicos que trabajan en establecimientos de salud, según especialidades. Años 2003 y 2012.</t>
  </si>
  <si>
    <t>Gráfico N. 10: tasa de médicos, según provincias. Años 2003 y 2012.</t>
  </si>
  <si>
    <t>Gráfico N. 11: tasa de odontólogos, según provincias. Años  2003 y 2012.</t>
  </si>
  <si>
    <t>Gráfico N. 12: tasa de enfermeras, según provincias. Años 2003 y 2012.</t>
  </si>
  <si>
    <t>Gráfico N. 13: tasa de obstetrices, según provincias. Año 2003 y 2012.</t>
  </si>
  <si>
    <t>Gráfico N. 14: tasa de auxiliares de enfermería, según provincias. Año 2003 y 2012.</t>
  </si>
  <si>
    <t>Cuadro N. 1: número de médicos especialistas y generales, odontólogos, enfermeras, obstetrices, psicólogos y auxiliares de enfermería, que trabajan en establecimientos de salud y tasas según regiones y provincias año 2012.</t>
  </si>
  <si>
    <t>Cuadro N. 2: número de establecimientos de salud, con internación y sin internación hospitalaria, según sector y entidad a la que  pertenecen año 2012.</t>
  </si>
  <si>
    <t>Cuadro N. 3: número de establecimientos de salud, con internación y sin internación hospitalaria, que pertenecen al sector  público, por clase  de establecimiento, según entidad año 2012.</t>
  </si>
  <si>
    <t>Cuadro N. 4: número de establecimientos de salud, con internación y sin internación hospitalaria, que pertenecen al sector  privado, por clase  de establecimiento, según regiones y provincias año 2012.</t>
  </si>
  <si>
    <t>Cuadro N. 5: número de establecimientos de salud con internación hospitalaria, por sector y entidad a la que pertenecen, según regiones y provincias año 2012.</t>
  </si>
  <si>
    <t>Cuadro N. 6: número de establecimientos de salud sin internación hospitalaria, por sector y entidad a la que pertenecen, según regiones y provincias año 2012.</t>
  </si>
  <si>
    <t>Cuadro N. 7: número de establecimientos de salud, con internación y sin internación  hospitalaria, por clase, según regiones, provincias y cantones año 2012.</t>
  </si>
  <si>
    <t>Cuadro N. 8: número de establecimientos de salud, sin internación  hospitalaria, por clase, según regiones, provincias y área año 2012.</t>
  </si>
  <si>
    <t>Cuadro N. 9: personal que trabaja en establecimientos de salud, según regiones, provincias y área año 2012.</t>
  </si>
  <si>
    <t>Cuadro N. 10: personal que trabaja en establecimientos de salud, por sector y entidad a la que pertenecen año 2012.</t>
  </si>
  <si>
    <t>Cuadro N. 11: personal que trabaja en establecimientos de salud, por clase de establecimientos año 2012.</t>
  </si>
  <si>
    <t>Cuadro N. 12: personal médico que trabajan en establecimientos de salud, por tiempo, según sector y entidad a la que pertenecen año 2012.</t>
  </si>
  <si>
    <t>Cuadro N. 13: odontólogos que trabajan en establecimientos de salud, por tiempo, según sector y entidad a la que pertenecen año 2012.</t>
  </si>
  <si>
    <t>Cuadro N. 14: otros profesionales que trabajan en establecimientos de salud, por tiempo, según sector y entidad a la que pertenecen año 2012.</t>
  </si>
  <si>
    <t>Cuadro N. 15: personal médico que trabajan en establecimientos de salud, por tiempo, según regiones y provincias año 2012.</t>
  </si>
  <si>
    <t>Cuadro N. 16: odontólogos  que trabajan en establecimientos de salud, por tiempo, según regiones y provincias año 2012.</t>
  </si>
  <si>
    <t>Cuadro N. 17: otros profesionales  que trabajan en establecimientos de salud, por tiempo, según regiones y provincias año 2012.</t>
  </si>
  <si>
    <t>Cuadro N. 18: médicos generales y por especialidades, que trabajan en establecimientos de salud, según regiones y provincias año 2012.</t>
  </si>
  <si>
    <t>Cuadro N. 19: odontólogos que trabajan en establecimientos de salud, por especialización, según regiones y provincias año 2012.</t>
  </si>
  <si>
    <t>Cuadro N. 20: otros profesionales  de la salud que trabajan en establecimientos de salud, por especialización, según regiones y provincias año 2012.</t>
  </si>
  <si>
    <t>Cuadro N. 21: licenciados y/o tecnólogos que trabajan en establecimientos de salud, según regiones y provincias año 2012.</t>
  </si>
  <si>
    <t>Cuadro N. 22: auxiliares de: enfermería, personal de servicio técnicos y personal sanitario de apoyo, que trabajan en los establecimientos de salud, según regiones y provincias año 2012.</t>
  </si>
  <si>
    <t>Cuadro N. 23: personal de estadística, administrativo y de servicio, que trabaja en establecimientos de salud, según regiones y provincias año 2012.</t>
  </si>
  <si>
    <t>Cuadro N. 24: ambientes físicos y equipos de cirugía, obstetricia y cuidados especiales, que disponen los establecimientos de salud según regiones y provincias año 2012.</t>
  </si>
  <si>
    <t>Cuadro N. 25: equipos de diagnóstico y tratamiento que disponen los establecimientos de salud, según regiones y provincias año 2012.</t>
  </si>
  <si>
    <t>Cuadro N. 26: farmacia, botiquín, laboratorios, equipos de esterilización y otros equipos, que disponen los establecimientos de salud, según regiones y provincias año 2012.</t>
  </si>
  <si>
    <t>Cuadro N. 27: ambiente físicos y equipos que disponen los servicios estomatología de los establecimientos de salud, según regiones y provincias año 2012.</t>
  </si>
  <si>
    <t>Cuadro N. 28: consultas de morbilidad primeras y subsecuentes, de emergencia, realizadas en los establecimientos de salud, por grupos de edad, según regiones y provincias año 2012.</t>
  </si>
  <si>
    <t>Cuadro N. 29: consultas de morbilidad, primeras y subsecuentes, de emergencia, realizadas en los establecimientos de salud que no pertenecen al ministerios de salud pública, por grupos de edad, según regiones y provincias año 2012.</t>
  </si>
  <si>
    <t>Cuadro N. 30:consultas de morbilidad, primeras y subsecuentes, de emergencia, realizadas en los establecimientos del ministerio de salud pública, por grupos de edad, según regiones y provincias año 2012.</t>
  </si>
  <si>
    <t>Cuadro N. 31: consultas de morbilidad, primeras y subsecuentes, realizadas en los establecimientos de salud, por sector y entidad, según regiones y provincias año 2012.</t>
  </si>
  <si>
    <t>Cuadro N. 32: consultas de emergencia, realizadas en los establecimientos de salud,  por sector y entidad,  según regiones y provincias año 2012.</t>
  </si>
  <si>
    <t>Cuadro N. 33: consultas de morbilidad, primeras y subsecuentes, de emergencia, realizadas en los establecimientos de salud, por clase de establecimiento, según grupos de edad año 2012.</t>
  </si>
  <si>
    <t>Cuadro N. 34: consultas de morbilidad, primeras y subsecuentes, de emergencia, realizadas en los establecimientos de salud, que no pertenecen al ministerio de salud pública, por clase de establecimiento, según grupos de edad año 2012.</t>
  </si>
  <si>
    <t>Cuadro N. 35: consultas de morbilidad, primeras y subsecuentes, de emergencia, realizadas en los establecimientos del ministerio de salud pública, por clase de establecimiento, según grupos de edad año 2012.</t>
  </si>
  <si>
    <t>Cuadro N. 36: consultas de morbilidad, primeras y subsecuentes, de emergencia, realizadas en los establecimientos de salud, por sector y entidad, según grupos de edad año 2012.</t>
  </si>
  <si>
    <t>Cuadro N. 37: consultas de morbilidad, primeras y subsecuentes, de emergencia, realizadas por médico, en los establecimientos de salud, por clase de establecimiento, según grupos de edad año 2012.</t>
  </si>
  <si>
    <t>Cuadro N. 38: consultas de morbilidad, primeras y subsecuentes, de emergencia, realizadas por médico, en los establecimientos de salud, que no pertenecen al ministerio de salud pública, por clase de establecimiento, según grupos de edad año 2012.</t>
  </si>
  <si>
    <t>Cuadro N. 39: consultas de morbilidad, primeras y subsecuentes, de emergencia, realizadas por médico, en los establecimientos del ministerio de salud pública, por clase de establecimiento, según grupos de edad año 2012.</t>
  </si>
  <si>
    <t>Cuadro N. 40: consultas de morbilidad, primeras y subsecuentes, de emergencia, realizadas por médico, en los establecimientos de salud, por grupos de edad, según regiones y provincias año 2012.</t>
  </si>
  <si>
    <t>Cuadro N. 41: consultas de morbilidad, primeras y subsecuentes, de emergencia, realizadas por médico, obstetriz, psicólogo y, actividades de enfermería, en los establecimientos de salud, según regiones, provincias y áreas año 2012.</t>
  </si>
  <si>
    <t>Cuadro N. 44: consultas primeras y subsecuentes, de prevención y gineco-obstétricas, realizadas en los establecimientos de salud, por clase de establecimiento, según regiones y provincias año 2012.</t>
  </si>
  <si>
    <t>Cuadro N. 45: primeras consultas de prevención y gineco-obstétricas, certificados médicos, realizadas en los establecimientos de salud, por grupos programáticos, según regiones y provincias año 2012.</t>
  </si>
  <si>
    <t>Cuadro N. 46: consultas subsecuentes de prevención y gineco-obstétricas, realizadas en los establecimientos de salud, por grupos programáticos, según regiones y provincias año 2012.</t>
  </si>
  <si>
    <t>Cuadro N. 47: primeras consultas de prevención y gineco-obstétricas, certificados médicos, realizadas en los establecimientos de salud, por clase de establecimiento, según grupos programáticos año 2012.</t>
  </si>
  <si>
    <t>Cuadro N. 48: consultas subsecuentes de prevención y gineco-obstétricas, realizadas en los establecimientos de salud, por clase de establecimiento, según grupos programáticos año 2012.</t>
  </si>
  <si>
    <t>Cuadro N. 49: primeras consultas de prevención y gineco-obstétricas, certificados médicos, realizadas en los establecimientos de salud, por sector y entidad, según grupos programáticos año 2012.</t>
  </si>
  <si>
    <t>Cuadro N. 50: consultas subsecuentes de prevención y gineco-obstétricas, realizadas en los establecimientos de salud, por sector y entidad, según grupos programáticos año 2012.</t>
  </si>
  <si>
    <t>Cuadro N. 51: consultas primeras y subsecuentes, de prevención y gineco-obstétricas, realizadas por médico en los establecimientos de salud, por clase de establecimiento, según regiones y provincias año 2012.</t>
  </si>
  <si>
    <t>Cuadro N. 52: primeras consultas de prevención y gineco-obstétricas,  certificados médicos, realizadas por médico en los establecimientos de salud, por grupos programáticos, según regiones y provincias año 2012.</t>
  </si>
  <si>
    <t>Cuadro N. 53: consultas subsecuentes de prevención y gineco-obstétricas, realizadas por médicos en los establecimientos de salud, por grupos programáticos, según regiones y provincias año 2012.</t>
  </si>
  <si>
    <t>Cuadro N. 54: primeras consultas de prevención y gineco-obstétricas, certificados médicos, realizadas por médico en los establecimientos de salud, por clase de establecimiento, según grupos programáticos año 2012.</t>
  </si>
  <si>
    <t>Cuadro N. 55: consultas subsecuentes de prevención y gineco-obstétricas, realizadas por médico en los establecimientos de salud, por clase de establecimiento, según grupos programáticos año 2012.</t>
  </si>
  <si>
    <t>Cuadro N. 56: consultas de prevención y gineco-obstétricas, certificados médicos, realizadas por médico, obstetriz, psicólogo y actividades de enfermería, en los establecimientos de salud, según regiones, provincias y área año 2012.</t>
  </si>
  <si>
    <t>Cuadro N. 57: consultas médicas de morbilidad y prevención, realizadas en los establecimientos del seguro social (iess): propios y anexos, según regiones y provincias año 2012.</t>
  </si>
  <si>
    <t>Cuadro N. 58: consultas de morbilidad, primeras y subsecuentes, realizadas en los establecimientos de salud del seguro social campesino,  por grupos de edad, según regiones y provincias año 2012.</t>
  </si>
  <si>
    <t>Cuadro N. 59: consultas de prevención y gineco-obstétricas, realizadas en los establecimientos de salud del seguro social campesino, por grupos de edad, según regiones y provincias año 2012.</t>
  </si>
  <si>
    <t>Cuadro N. 60: visitas domiciliarias de médico, obstetriz y enfermera, realizadas por  los establecimientos de salud, por sector y entidad a la que pertenecen, según regiones y provincias año 2012.</t>
  </si>
  <si>
    <t>Cuadro N. 61: visitas domiciliarias de médico, obstetriz y enfermera, realizadas por  los establecimientos de salud, por clase de establecimiento, según regiones y provincias año 2012.</t>
  </si>
  <si>
    <t>Cuadro N. 62: consultas de morbilidad y prevención de estomatología, realizadas en los establecimientos de salud, por sector y entidad, según grupos programáticos año 2012.</t>
  </si>
  <si>
    <t>Cuadro N. 63: consultas de morbilidad de estomatología, realizadas en los establecimientos de salud, por grupos programáticos, según regiones y provincias año 2012.</t>
  </si>
  <si>
    <t>Cuadro N. 64: primeras consultas de prevención de estomatología, realizadas en los establecimientos de salud, por grupos programáticos, según regiones y provincias año 2012.</t>
  </si>
  <si>
    <t>Cuadro N. 65: consultas subsecuentes de prevención de estomatología, realizadas en los establecimientos de salud, por grupos programáticos, según regiones y provincias año 2012.</t>
  </si>
  <si>
    <t>Cuadro N. 66: actividades de estomatología, radiografías dentales y certificados odontológicos, realizadas en los establecimientos de salud, según regiones y provincias año 2012.</t>
  </si>
  <si>
    <t>Cuadro N. 67: actividades de estomatología, radiografías dentales y certificados odontológicos, realizadas en los establecimientos de salud, según sector y entidad año 2012.</t>
  </si>
  <si>
    <t>Cuadro N. 68: consultas y actividades de estomatología, radiografías dentales y certificados odontológicos, realizadas por los establecimientos del seguro social: propios y anexos,  según regiones y provincias año 2012.</t>
  </si>
  <si>
    <t>Cuadro N. 69: consultas y actividades de estomatología, realizadas por los establecimientos del seguro social campesino, según regiones y provincias año 2012.</t>
  </si>
  <si>
    <t>Cuadro N. 70: determinaciones de laboratorio, exámenes de anatomía patológica y recetas despachadas en las farmacias, de los establecimientos de salud, según regiones y provincias año 2012.</t>
  </si>
  <si>
    <t>Cuadro N. 71: exámenes de imagenología, realizados en los establecimientos de salud, según regiones y provincias año 2012.</t>
  </si>
  <si>
    <t>Cuadro N. 72: pruebas de diagnóstico, realizadas en los establecimientos de salud, según regiones y provincias año 2012.</t>
  </si>
  <si>
    <t>Cuadro N. 73: tratamientos de fisioterapia, diálisis, radioisótopos y otros tratamientos, realizados en los establecimientos de salud, según regiones y provincias año 2012.</t>
  </si>
  <si>
    <t>Cuadro N. 74: actividades de trabajo social, realizadas por los establecimientos de salud según regiones y provincias año 2012.</t>
  </si>
  <si>
    <t>Cuadro N. 75: actividades de vigilancia sanitarias, realizadas por los establecimientos de salud, según regiones y provincias año 2012.</t>
  </si>
  <si>
    <t>Anexo N. 1: número de médicos, odontólogos, enfermeras, obstetrices, auxiliares de enfermería, que trabajan en establecimientos de salud y tasas según regiones y   provincias año 2003.</t>
  </si>
  <si>
    <t xml:space="preserve">Anexo N. 2: número de médicos, odontólogos, enfermeras, obstetrices, auxiliares de enfermería, que trabajan en establecimientos de salud y tasas según regiones y  provincias año 2004. </t>
  </si>
  <si>
    <t>Anexo N. 3: número de médicos, odontólogos, enfermeras, obstetrices, auxiliares de enfermería, que trabajan en establecimientos de salud y tasas según regiones y provincias  año 2005.</t>
  </si>
  <si>
    <t>Anexo N. 4: número de médicos, odontólogos, enfermeras, obstetrices, auxiliares de enfermería, que trabajan en establecimientos de salud y tasas según regiones y provincias año 2006.</t>
  </si>
  <si>
    <t>Anexo N. 5: número de médicos, odontólogos, enfermeras, obstetrices, psicólogos, auxiliares de enfermería, que trabajan en establecimientos de salud y tasas según regiones y provincias año 2007.</t>
  </si>
  <si>
    <t>Anexo N. 6: número de médicos, odontólogos, enfermeras, obstetrices, psicólogos, auxiliares de enfermería, que trabajan en establecimientos de salud y tasas según regiones y provincias año 2008.</t>
  </si>
  <si>
    <t>Anexo N. 7: número de médicos, odontólogos, enfermeras, obstetrices, psicólogos, auxiliares de enfermería, que trabajan en establecimientos de salud y tasas según regiones y provincias año 2009.</t>
  </si>
  <si>
    <t>Anexo N. 8: número de médicos, odontólogos, enfermeras, obstetrices, psicólogos, auxiliares de enfermería, que trabajan en establecimientos de salud y tasas según regiones y provincias año 2010.</t>
  </si>
  <si>
    <t>Anexo N. 9: número de médicos, odontólogos, enfermeras, obstetrices, psicólogos, auxiliares de enfermería, que trabajan en establecimientos de salud y tasas según regiones y provincias año 2011.</t>
  </si>
  <si>
    <t>Anexo N. 10: número de médicos, odontólogos, enfermeras, obstetrices, psicólogos, auxiliares de enfermería, que trabajan en establecimientos de salud y tasas según regiones y provincias año 2012.</t>
  </si>
  <si>
    <t>Mapa N. 1: número de establecimientos de salud con y sin internación por provincia.</t>
  </si>
  <si>
    <t>Mapa N. 2: tasa de médicos por provincia.</t>
  </si>
  <si>
    <t>Mapa N. 3: tasa de odontólogos por provincia.</t>
  </si>
  <si>
    <t>Mapa N. 4: tasa de obstetrices por provincia.</t>
  </si>
  <si>
    <t>Mapa N. 5: tasa de auxiliares de enfermeria por provincia.</t>
  </si>
  <si>
    <t>Mapa N. 6: número de establecimientos de salud por sector a nivel provincial.</t>
  </si>
  <si>
    <t>Mapa N. 7: número de establecimientos de salud del sector privado a nivel provincial.</t>
  </si>
  <si>
    <t>Con fines de lucro 3/</t>
  </si>
  <si>
    <t>Sin fines de lucro  4/</t>
  </si>
  <si>
    <t>En relación a los establecimientos con internación hospitalaria, las privadas con fines de lucro tienen la mayor participación porcentual con el 69,93%. Le sigue el Ministerio de Salud Pública con el 17,01%. Si se compara con el año 2003, el Ministerio de Salud Pública concentraba al 18,15% de unidades de Salud en ese año, en tanto que las privadas con fines de lucro pasaron de 70,86% de participación en 2003 al 69,93% en el año 2012. En el caso de los establecimientos sin internación hospitalaria, el 56,71% pertenecen al Ministerio de Salud Pública, le sigue el Seguro Social Campesino con el 18,72%. En comparación con el año 2003, el Ministerio de Salud Publica tenía el 52,21% de unidades de salud del país y el Seguro Social Campesino 20,01%.</t>
  </si>
  <si>
    <t xml:space="preserve">                                                                                                                                                                                                                                                                                                                                                                                                                                                                                                          Número de Médicos, Odontólogos, Enfermeras, Obstetrices, Psicólogos, Auxiliares de Enfermería, que trabajan en establecimientos de salud 
y tasas según regiones y provincias año 2006.</t>
  </si>
  <si>
    <t xml:space="preserve">                                                                                                                                                                                                                                                                                                                                                                                                                                                                                                          Número de Médicos, Odontólogos, Enfermeras, Obstetrices, Psicólogos, Auxiliares de Enfermería, que trabajan en establecimientos de salud 
y tasas según regiones y provincias año 2003.</t>
  </si>
  <si>
    <t xml:space="preserve">                                                                                                                                                                                                                                                                                                                                                                                                                                                                                                          Número de Médicos, Odontólogos, Enfermeras, Obstetrices, Psicólogos, Auxiliares de Enfermería, que trabajan en establecimientos de salud 
y tasas según regiones y provincias año 2004.</t>
  </si>
  <si>
    <t xml:space="preserve">                                                                                                                                                                                                                                                                                                                                                                                                                                                                                                          Número de Médicos, Odontólogos, Enfermeras, Obstetrices, Psicólogos, Auxiliares de Enfermería, que trabajan en establecimientos de salud 
y tasas según regiones y provincias año 2005.</t>
  </si>
  <si>
    <t xml:space="preserve">                                                                                                                                                                                                                                                                                                                                                                                                                                                                                                          Número de Médicos, Odontólogos, Enfermeras, Obstetrices, Psicólogos, Auxiliares de Enfermería, que trabajan en establecimientos de salud 
y tasas según regiones y provincias año 2007.</t>
  </si>
  <si>
    <t xml:space="preserve">                                                                                                                                                                                                                                                                                                                                                                                                                                                                                                          Número de Médicos, Odontólogos, Enfermeras, Obstetrices, Psicólogos, Auxiliares de Enfermería, que trabajan en establecimientos de salud 
y tasas según regiones y provincias año 2008.</t>
  </si>
  <si>
    <t xml:space="preserve">                                                                                                                                                                                                                                                                                                                                                                                                                                                                                                          Número de Médicos, Odontólogos, Enfermeras, Obstetrices, Psicólogos, Auxiliares de Enfermería, que trabajan en establecimientos de salud 
y tasas según regiones y provincias año 2009.</t>
  </si>
  <si>
    <t xml:space="preserve">                                                                                                                                                                                                                                                                                                                                                                                                                                                                                                          Número de Médicos, Odontólogos, Enfermeras, Obstetrices, Psicólogos, Auxiliares de Enfermería, que trabajan en establecimientos de salud 
y tasas según regiones y provincias año 2010.</t>
  </si>
  <si>
    <t xml:space="preserve">                                                                                                                                                                                                                                                                                                                                                                                                                                                                                                          Número de Médicos, Odontólogos, Enfermeras, Obstetrices, Psicólogos, Auxiliares de Enfermería, que trabajan en establecimientos de salud 
y tasas según regiones y provincias año 2011.</t>
  </si>
  <si>
    <t xml:space="preserve">                                                                                                                                                                                                                                                                                                                                                                                                                                                                                                          Número de Médicos, Odontólogos, Enfermeras, Obstetrices, Psicólogos, Auxiliares de Enfermería, que trabajan en establecimientos de salud 
y tasas según regiones y provincias año 2012.</t>
  </si>
  <si>
    <t xml:space="preserve"> Cuadro No. 1 
Número de Médicos, Odontólogos, Enfermeras, Obstetrices, Psicólogos, Auxiliares de Enfermería, que trabajan en establecimientos de salud 
y tasas según regiones y provincias Año 2012.                                                                                                                                                                                                                                                                                                                                       </t>
  </si>
  <si>
    <t>Cuadro No. 2
Número de establecimientos de salud, con internación y sin internación hospitalaria según sector 
y entidad a la que  pertenecen  2012</t>
  </si>
  <si>
    <t xml:space="preserve">Cuadro No. 3
Número de establecimientos de salud, con internación y sin internación hospitalaria, que pertenecen al sector público, por clase de establecimiento según entidad  2012
</t>
  </si>
  <si>
    <t>Cuadro No. 4
Número de establecimientos de salud, con internación y sin internación hospitalaria, que pertenecen al sector privado, 
por clase de establecimiento, según regiones y provincias  2012</t>
  </si>
  <si>
    <t>Cuadro No. 5
Número de establecimientos de salud con internación hospitalaria, por sector y entidad a la que pertenecen, según regiones y provincias 2012</t>
  </si>
  <si>
    <t xml:space="preserve">Cuadro No. 6
Número de  establecimientos de salud sin internación hospitalaria, por sector y entidad a la que pertenecen, 
según regiones y provincias 2012.
</t>
  </si>
  <si>
    <t>Cuadro No. 7
Número de establecimientos de salud, con internación y sin internación  hospitalaria,  por clase, según regiones y provincias  2012</t>
  </si>
  <si>
    <t>Cuadro No. 8
Número de establecimientos de salud sin internación hospitalaria, por clase, según regiones, provincias y áreas 2012</t>
  </si>
  <si>
    <t>Cuadro No. 9
Personal que trabaja en establecimientos de salud, según regiones y provincias y área 2012</t>
  </si>
  <si>
    <t>Cuadro No. 10
Personal que trabaja en establecimientos de salud, por sector y entidad a la que pertenecen 2012</t>
  </si>
  <si>
    <t>Cuadro No. 11
Personal que trabaja en establecimientos de salud, por clase de establecimientos 2012</t>
  </si>
  <si>
    <t>Cuadro No. 12
Personal médico que trabaja en establecimientos de salud, por tiempo, según sector y entidad a la que pertenecen 2012</t>
  </si>
  <si>
    <t>Cuadro No. 13
Odontólogos que trabajan en establecimientos de salud, por tiempo, según sector y entidad a la que pertenecen 2012</t>
  </si>
  <si>
    <t>Cuadro No. 14
Otros profesionales que trabajan en establecimientos de salud, por tiempo, según sector y entidad a la que pertenecen 2012</t>
  </si>
  <si>
    <t>Cuadro No. 15
Personal médico que trabajan en establecimientos de salud, por tiempo, según regiones y provincias 2012</t>
  </si>
  <si>
    <t>Cuadro No. 16
Odontólogos  que trabajan en establecimientos de salud, por tiempo, según regiones y provincias 2012</t>
  </si>
  <si>
    <t>Cuadro No. 17
Otros profesionales  que trabajan en establecimientos de salud, por tiempo, según regiones y provincias 2012</t>
  </si>
  <si>
    <t>Cuadro No. 18
Médicos generales y por especialidades, que trabajan en establecimientos de salud, según regiones y provincias 2012</t>
  </si>
  <si>
    <t>Cuadro No. 19
Odontólogos que trabajan en establecimientos de salud, por especialización, según regiones y provincias 2012</t>
  </si>
  <si>
    <t>Cuadro No. 20
Otros profesionales que trabajan en establecimientos de salud, por especialización, según regiones y provincias 2012</t>
  </si>
  <si>
    <t>Cuadro No. 21
Licenciados y/o tecnólogos que trabajan en establecimientos de salud, según regiones y provincias 2012</t>
  </si>
  <si>
    <t>Cuadro No. 22
Auxiliares de: enfermería, personal de servicio técnico y personal sanitario de apoyo que trabajan en los establecimientos de salud, según regiones y provincias 2012</t>
  </si>
  <si>
    <t>Cuadro No. 23
Personal de estadística, administrativo y de servicio, que trabaja en establecimientos de salud, según regiones y provincias 2012</t>
  </si>
  <si>
    <t>Cuadro No. 24
Ambientes físicos y equipos de cirugía, obstetricia y cuidados especiales que disponen los establecimientos de salud, según regiones y provincias 2012</t>
  </si>
  <si>
    <t>Cuadro No. 25
Equipo de diagnóstico y tratamiento que disponen los establecimientos de salud, según regiones y provincias 2012</t>
  </si>
  <si>
    <t>Cuadro No. 25 
Equipo de diagnóstico y tratamiento que disponen los establecimientos de salud, según regiones y provincias 2012</t>
  </si>
  <si>
    <t>Cuadro No. 26
Farmacia, botiquín, laboratorio, equipos de esterilización y otros equipos que disponen los establecimientos de salud, según regiones y provincias 2012</t>
  </si>
  <si>
    <t>Cuadro No. 27
Ambiente físico y equipos, que disponen los servicios de estomatología de los establecimientos de salud, según regiones y provincias 2012</t>
  </si>
  <si>
    <t>Cuadro No. 28
Consultas de morbilidad, primeras y subsecuentes, de emergencia, realizadas en los establecimientos de salud, por grupos de edad, según regiones y provincias 2012</t>
  </si>
  <si>
    <t>Cuadro No. 29
Consultas de morbilidad, primeras y subsecuentes, de emergencia, realizadas en los establecimientos de salud que no pertenecen al ministerio de salud pública, 
por grupos de edad, según regiones y provincias 2012</t>
  </si>
  <si>
    <t>Cuadro No. 30
Consultas de morbilidad, primeras y subsecuentes, de emergencia, realizadas en los establecimientos del ministerio de salud pública, 
por grupos de edad, según regiones y provincias 2012</t>
  </si>
  <si>
    <t>Cuadro No. 31
Consultas de morbilidad primeras y subsecuentes, realizadas en los establecimientos de salud por sector y entidad, según regiones y provincias 2012</t>
  </si>
  <si>
    <t xml:space="preserve">Cuadro No. 32
Consultas de emergencia, realizadas en los establecimientos de salud por sector y entidad, según regiones y provincias 2012
</t>
  </si>
  <si>
    <t>Cuadro No. 33
Consultas de morbilidad primeras y subsecuentes, de emergencia, realizadas en los establecimientos de salud, 
por clase de establecimiento, según grupos de edad 2012</t>
  </si>
  <si>
    <t>Cuadro No. 34
Consultas de morbilidad primeras y subsecuentes, de emergencia, realizadas en los establecimientos de salud que no pernecen al ministerio de salud pública, 
por clase de establecimiento, según grupos de edad 2012</t>
  </si>
  <si>
    <t>Cuadro No. 35
Consultas de morbilidad primeras y subsecuentes, de emergencia, realizadas en los establecimientos del ministerio de salud pública, 
por clase de establecimiento, según grupos de edad 2012</t>
  </si>
  <si>
    <t>Cuadro No. 36
Consultas de morbilidad, primeras y subsecuentes, de emergencia, realizadas en los establecimientos de salud, por sector y entidad, según grupos de edad 2012</t>
  </si>
  <si>
    <t>Cuadro No. 37
Consultas de morbilidad, primeras y subsecuentes, de emergencia, realizadas por médico en los establecimientos de salud, 
por clase de establecimiento, según grupos de edad 2012</t>
  </si>
  <si>
    <t>Cuadro No. 38
Consultas de morbilidad, primeras y subsecuentes, de emergencia, realizadas por médico en los establecimientos de salud que no pertenecen al ministerio de salud pública, 
por clase de establecimiento, según grupos de edad 2012</t>
  </si>
  <si>
    <t>Cuadro No. 39
Consultas de morbilidad, primeras y subsecuentes, de emergencia, realizadas por médico en los establecimientos del ministerio de salud pública, 
por clase de establecimiento, según grupos de edad 2012</t>
  </si>
  <si>
    <t>Cuadro No. 40
Consultas de morbilidad, primeras y subsecuentes, de emergencia, realizadas por médico en los establecimientos de salud, 
por grupos de edad, según regiones y provincias 2012</t>
  </si>
  <si>
    <t>Cuadro No. 41
Consultas de morbilidad, primeras y subsecuentes, de emergencia, realizadas por médico, obstetriz, psicólogo y actividades de enfermería,  
en los establecimientos de salud, según regiones, provincias y área 2012</t>
  </si>
  <si>
    <t>Cuadro No. 42
Consultas de morbilidad, primeras y subsecuentes, de emergencia, realizadas por médico, obstetriz, psicólogo y actividades de enfermería, 
en los establecimientos de salud, que no pertenecen al ministerio de salud pública, según regiones, provincias y área 2012</t>
  </si>
  <si>
    <t>Cuadro No. 43
Consultas de morbilidad, primeras y subsecuentes, de emergencia, realizadas por médico, obstetriz, psicólogo y actividades de enfermería, 
en los establecimientos de salud del ministerio de salud pública, según regiones, provincias y área 2012</t>
  </si>
  <si>
    <t>Cuadro No. 44
Consultas primeras y subsecuentes, de prevención y gineco-obstétricas, realizadas en los establecimientos de salud, 
por clase de establecimiento, según regiones y provincias 2012</t>
  </si>
  <si>
    <t>Cuadro No. 45
Primeras consultas de prevención y gineco-obstétricas, certificados médicos, realizadas en los establecimientos de salud, 
por grupos programáticos, según regiones y provincias 2012</t>
  </si>
  <si>
    <t>Cuadro No. 46
Consultas subsecuentes de prevención y gineco-obstétricas, realizadas en los establecimientos de salud, 
por grupos programáticos, según regiones y provincias 2012</t>
  </si>
  <si>
    <t>Cuadro No. 47
Primeras consultas de prevención y gineco-obstétricas, certificados médicos, realizadas en los establecimientos de salud, 
por clase de establecimiento, según grupos programáticos 2012</t>
  </si>
  <si>
    <t>Cuadro No. 48
Consultas subsecuentes de prevención y gineco-obstétricas, realizadas en los establecimientos de salud, 
por clase de establecimiento, según grupos programáticos 2012</t>
  </si>
  <si>
    <t>Cuadro No. 49
Primeras consultas de prevención y gineco-obstétricas, certificados médicos, realizadas en los establecimientos de salud, 
por sector y entidad, según grupos programáticos 2012</t>
  </si>
  <si>
    <t>Cuadro No. 50
Consultas subsecuentes de prevención y gineco-obstétricas, realizadas en los establecimientos de salud, 
por sector y entidad, según grupos programáticos 2012</t>
  </si>
  <si>
    <t>Cuadro No. 51
Consultas primeras y subsecuentes, de prevención y gineco-obstétricas, realizadas por médico en los establecimientos de salud, 
por clase de establecimiento, según regiones y provincias 2012</t>
  </si>
  <si>
    <t>Cuadro No. 52
Primeras consultas de prevención y gineco-obstétricas,  certificados médicos, realizadas por médico en los establecimientos de salud, 
por grupos programáticos, según regiones y provincias 2012</t>
  </si>
  <si>
    <t>Cuadro No. 52 
Primeras consultas de prevención y gineco-obstétricas,  certificados médicos, realizadas por médico en los establecimientos de salud, 
por grupos programáticos, según regiones y provincias 2012</t>
  </si>
  <si>
    <t>Cuadro No. 53
Consultas subsecuentes de prevención y gineco-obstétricas, realizadas por médico en los establecimientos de salud, 
por grupos programáticos, según regiones y provincias 2012</t>
  </si>
  <si>
    <t>Cuadro No. 54
Primeras consultas de prevención y gineco-obstétricas,  certificados médicos, realizadas por médico en los establecimientos de salud, 
por clase de establecimiento, según grupos programáticos 2012</t>
  </si>
  <si>
    <t>Cuadro No. 55
consultas subsecuentes de prevención y gineco-obstétricas, realizadas por médico en los establecimientos de salud, 
por clase de establecimiento, según grupos programáticos 2012</t>
  </si>
  <si>
    <t>Cuadro No. 56
Consultas de prevención y gineco-obstétricas, certificados médicos, realizadas por médico, obstetriz, psicólogo y actividades de enfermería, 
en los establecimientos de salud, según regiones provincias y área 2012</t>
  </si>
  <si>
    <t>Cuadro No. 58
Consultas de morbilidad, primeras y subsecuentes, realizadas en los establecimientos de salud del seguro social campesino, 
por grupos de edad, según regiones y provincias 2012</t>
  </si>
  <si>
    <t>Cuadro No. 59
Consultas de prevención y gineco-obstétricas, realizadas en los establecimientos de salud  del seguro social campesino, 
por grupos de edad, según regiones y provincias 2012</t>
  </si>
  <si>
    <t>Cuadro No. 60
Visitas domiciliarias , de médico, obstetriz y enfermera, realizadas por los establecimientos de salud, por grupos de edad, 
por sector y entidad a la que  pertenecen, según regiones y provincias  2012</t>
  </si>
  <si>
    <t>Cuadro No. 62
Consultas de morbilidad y prevención de estomatología, realizadas en los establecimientos de salud, 
por sector y entidad, según grupos programáticos 2012</t>
  </si>
  <si>
    <t>Cuadro No. 61
Visitas domiciliarias , de médico, obstetriz y enfermera, realizadas por los establecimientos de salud, por clase de establecimiento, según regiones y provincias 2012</t>
  </si>
  <si>
    <t>Cuadro No. 63
Consultas de morbilidad de estomatología, realizadas por los establecimientos de salud, 
por grupos programáticos, según regiones, provincias  2012</t>
  </si>
  <si>
    <t>Cuadro No. 64
Primeras consultas de prevención de estomatología, realizadas por los establecimientos de salud, 
por grupos programáticos, según regiones, provincias  2012</t>
  </si>
  <si>
    <t>Cuadro No. 65
Consultas subsecuentes de prevención de estomatología, realizadas por los establecimientos de salud, 
por grupos programáticos, según regiones, provincias  2012</t>
  </si>
  <si>
    <t>Cuadro No. 66
Actividades de estomatología, radiografías dentales y certificados odontológicos, realizadas por los establecimientos de salud, 
según regiones, provincias  2012</t>
  </si>
  <si>
    <t>Cuadro No. 67
Actividades de estomatología, radiografías dentales y certificados odontológicos, realizadas por los establecimientos de salud, 
según sector y entidad 2012</t>
  </si>
  <si>
    <t>Cuadro No. 70
Determinaciones de laboratorio, exámenes anatomía patológica y recetas despachadas en las farmacias de los establecimientos de salud, 
según regiones y provincias 2012</t>
  </si>
  <si>
    <t>Cuadro No. 71
Exámenes de imagenología, realizados en los establecimientos de salud, según regiones y provincias 2012</t>
  </si>
  <si>
    <t>Cuadro No. 72
Pruebas de diagnóstico, realizadas en los establecimientos de salud, según regiones y provincias 2012</t>
  </si>
  <si>
    <t>Cuadro No. 73
Tratamientos de: fisioterapia, diálisis, radioisótopos y otros tratamientos, realizados en los establecimientos de salud, 
según regiones y provincias 2012</t>
  </si>
  <si>
    <t>Cuadro No. 74
Actividades de trabajo social, realizadas por los establecimientos de salud, según regiones y provincias 2012</t>
  </si>
  <si>
    <t>Cuadro No. 75
Actividades de vigilancia sanitaria, realizadas por los establecimientos de salud, según regiones y provincias 2012</t>
  </si>
  <si>
    <t xml:space="preserve">Cuadro No. 68
Consultas de estomatología, radiografías dentales y certificados odontológicos, realizadas por los establecimientos
del seguro social: propios y anexos, según regiones y  provincias  2012
</t>
  </si>
  <si>
    <t xml:space="preserve">Cuadro No. 68
Consultas y actividades de estomatología, radiografías dentales y certificados odontológicos, realizadas por los establecimientos
del seguro social: propios y anexos, según regiones y provincias 2012
</t>
  </si>
  <si>
    <t>Cuadro  No. 69                                                                                                                                                                                                                                                                                                                                                                                                                                                                                                          Número de Médicos, Odontólogos, Enfermeras, Obstetrices, Psicólogos, Auxiliares de Enfermería, que trabajan en establecimientos de salud                                                                                                                                y tasas según regiones y provincias año 2006.</t>
  </si>
  <si>
    <t xml:space="preserve">Cuadro No. 57
Consultas médicas de morbilidad y prevención, realizadas en los establecimientos
del seguro social (iess): propios y anexos, según regiones y provincias 2012
</t>
  </si>
  <si>
    <t>Cuadro N. 42: consultas de morbilidad, primeras y subsecuentes, de emergencia, realizadas por médico, obstetriz, psicólogo y, actividades de enfermería, en los establecimientos de salud que no pertenecen al ministerio de salud pública, según regiones, pro</t>
  </si>
  <si>
    <t>Cuadro N. 43: consultas de morbilidad, primeras y subsecuentes, de emergencia, realizadas por médico, obstetriz, psicólogo y, actividades de enfermería, en los establecimientos de salud del ministerio de salud pública, según regiones, provincias y áreas a</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</si>
</sst>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_(* \(#,##0\);_(* &quot;-&quot;_);_(@_)"/>
    <numFmt numFmtId="43" formatCode="_(* #,##0.00_);_(* \(#,##0.00\);_(* &quot;-&quot;??_);_(@_)"/>
    <numFmt numFmtId="164" formatCode="#,##0.0"/>
    <numFmt numFmtId="165" formatCode="_(* #,##0_);_(* \(#,##0\);_(* &quot;-&quot;??_);_(@_)"/>
    <numFmt numFmtId="166" formatCode="###0"/>
    <numFmt numFmtId="167" formatCode="_ * #,##0.00_ ;_ * \-#,##0.00_ ;_ * &quot;-&quot;??_ ;_ @_ "/>
    <numFmt numFmtId="168" formatCode="0.0"/>
    <numFmt numFmtId="169" formatCode="_(* #,##0.0_);_(* \(#,##0.0\);_(* &quot;-&quot;?_);_(@_)"/>
    <numFmt numFmtId="170" formatCode="0.0_)"/>
    <numFmt numFmtId="171" formatCode="0.00000"/>
    <numFmt numFmtId="172" formatCode="#,##0.0;\-#,##0.0"/>
    <numFmt numFmtId="173" formatCode="0.000"/>
    <numFmt numFmtId="174" formatCode="_(* #,##0.00_);_(* \(#,##0.00\);_(* &quot;-&quot;?_);_(@_)"/>
    <numFmt numFmtId="175" formatCode="#,##0.000"/>
    <numFmt numFmtId="176" formatCode="_-* #,##0.00\ _€_-;\-* #,##0.00\ _€_-;_-* &quot;-&quot;??\ _€_-;_-@_-"/>
    <numFmt numFmtId="177" formatCode="_ * #,##0_ ;_ * \-#,##0_ ;_ * &quot;-&quot;??_ ;_ @_ "/>
    <numFmt numFmtId="178" formatCode="_ * #,##0.0_ ;_ * \-#,##0.0_ ;_ * &quot;-&quot;??_ ;_ @_ "/>
    <numFmt numFmtId="179" formatCode="General_)"/>
    <numFmt numFmtId="180" formatCode="#,##0;[Red]#,##0"/>
  </numFmts>
  <fonts count="72">
    <font>
      <sz val="11"/>
      <color theme="1"/>
      <name val="Calibri"/>
      <family val="2"/>
      <scheme val="minor"/>
    </font>
    <font>
      <sz val="11"/>
      <color theme="1"/>
      <name val="Calibri"/>
      <family val="2"/>
      <scheme val="minor"/>
    </font>
    <font>
      <sz val="10"/>
      <name val="Arial"/>
      <family val="2"/>
    </font>
    <font>
      <sz val="10"/>
      <name val="Calibri"/>
      <family val="2"/>
    </font>
    <font>
      <b/>
      <sz val="11"/>
      <color rgb="FFFFFFFF"/>
      <name val="Calibri"/>
      <family val="2"/>
    </font>
    <font>
      <b/>
      <sz val="10"/>
      <name val="Calibri"/>
      <family val="2"/>
    </font>
    <font>
      <b/>
      <sz val="10"/>
      <color rgb="FF000000"/>
      <name val="Calibri"/>
      <family val="2"/>
    </font>
    <font>
      <sz val="9"/>
      <color rgb="FF000000"/>
      <name val="Calibri"/>
      <family val="2"/>
    </font>
    <font>
      <sz val="10"/>
      <color rgb="FF000000"/>
      <name val="Calibri"/>
      <family val="2"/>
    </font>
    <font>
      <b/>
      <sz val="11"/>
      <color rgb="FF000000"/>
      <name val="Calibri"/>
      <family val="2"/>
    </font>
    <font>
      <b/>
      <sz val="11"/>
      <name val="Calibri"/>
      <family val="2"/>
    </font>
    <font>
      <sz val="10"/>
      <name val="Arial"/>
      <family val="2"/>
    </font>
    <font>
      <sz val="10"/>
      <name val="Calibri"/>
      <family val="2"/>
      <scheme val="minor"/>
    </font>
    <font>
      <sz val="8"/>
      <name val="Calibri"/>
      <family val="2"/>
      <scheme val="minor"/>
    </font>
    <font>
      <sz val="8"/>
      <color indexed="8"/>
      <name val="Calibri"/>
      <family val="2"/>
      <scheme val="minor"/>
    </font>
    <font>
      <sz val="9"/>
      <color indexed="8"/>
      <name val="Calibri"/>
      <family val="2"/>
      <scheme val="minor"/>
    </font>
    <font>
      <sz val="10"/>
      <color indexed="8"/>
      <name val="Calibri"/>
      <family val="2"/>
      <scheme val="minor"/>
    </font>
    <font>
      <b/>
      <sz val="10"/>
      <color indexed="8"/>
      <name val="Calibri"/>
      <family val="2"/>
      <scheme val="minor"/>
    </font>
    <font>
      <sz val="10"/>
      <color theme="1"/>
      <name val="Calibri"/>
      <family val="2"/>
      <scheme val="minor"/>
    </font>
    <font>
      <b/>
      <sz val="9"/>
      <color indexed="8"/>
      <name val="Calibri"/>
      <family val="2"/>
      <scheme val="minor"/>
    </font>
    <font>
      <b/>
      <sz val="10"/>
      <name val="Calibri"/>
      <family val="2"/>
      <scheme val="minor"/>
    </font>
    <font>
      <b/>
      <sz val="11"/>
      <color indexed="9"/>
      <name val="Calibri"/>
      <family val="2"/>
      <scheme val="minor"/>
    </font>
    <font>
      <b/>
      <sz val="11"/>
      <color rgb="FFFF0000"/>
      <name val="Calibri"/>
      <family val="2"/>
      <scheme val="minor"/>
    </font>
    <font>
      <sz val="9"/>
      <name val="Calibri"/>
      <family val="2"/>
      <scheme val="minor"/>
    </font>
    <font>
      <b/>
      <sz val="9"/>
      <name val="Calibri"/>
      <family val="2"/>
      <scheme val="minor"/>
    </font>
    <font>
      <b/>
      <sz val="11"/>
      <name val="Calibri"/>
      <family val="2"/>
      <scheme val="minor"/>
    </font>
    <font>
      <b/>
      <sz val="11"/>
      <color indexed="8"/>
      <name val="Calibri"/>
      <family val="2"/>
      <scheme val="minor"/>
    </font>
    <font>
      <sz val="11"/>
      <name val="Calibri"/>
      <family val="2"/>
      <scheme val="minor"/>
    </font>
    <font>
      <sz val="12"/>
      <name val="Arial"/>
      <family val="2"/>
    </font>
    <font>
      <b/>
      <sz val="12"/>
      <color indexed="9"/>
      <name val="Calibri"/>
      <family val="2"/>
      <scheme val="minor"/>
    </font>
    <font>
      <b/>
      <sz val="8"/>
      <name val="Calibri"/>
      <family val="2"/>
      <scheme val="minor"/>
    </font>
    <font>
      <sz val="9"/>
      <color rgb="FF000000"/>
      <name val="Calibri"/>
      <family val="2"/>
      <scheme val="minor"/>
    </font>
    <font>
      <sz val="8"/>
      <color rgb="FF000000"/>
      <name val="Calibri"/>
      <family val="2"/>
      <scheme val="minor"/>
    </font>
    <font>
      <b/>
      <sz val="12"/>
      <name val="Calibri"/>
      <family val="2"/>
      <scheme val="minor"/>
    </font>
    <font>
      <b/>
      <sz val="12"/>
      <color indexed="8"/>
      <name val="Calibri"/>
      <family val="2"/>
      <scheme val="minor"/>
    </font>
    <font>
      <b/>
      <sz val="14"/>
      <color indexed="9"/>
      <name val="Calibri"/>
      <family val="2"/>
      <scheme val="minor"/>
    </font>
    <font>
      <sz val="8"/>
      <name val="Arial"/>
      <family val="2"/>
    </font>
    <font>
      <b/>
      <sz val="9"/>
      <color indexed="8"/>
      <name val="Arial"/>
      <family val="2"/>
    </font>
    <font>
      <u/>
      <sz val="10"/>
      <name val="Calibri"/>
      <family val="2"/>
      <scheme val="minor"/>
    </font>
    <font>
      <sz val="8"/>
      <name val="Calibri"/>
      <family val="2"/>
    </font>
    <font>
      <sz val="8"/>
      <color indexed="10"/>
      <name val="Calibri"/>
      <family val="2"/>
    </font>
    <font>
      <b/>
      <u/>
      <sz val="10"/>
      <color indexed="8"/>
      <name val="Calibri"/>
      <family val="2"/>
    </font>
    <font>
      <b/>
      <sz val="10"/>
      <color indexed="8"/>
      <name val="Calibri"/>
      <family val="2"/>
    </font>
    <font>
      <sz val="8"/>
      <color theme="1"/>
      <name val="Calibri"/>
      <family val="2"/>
      <scheme val="minor"/>
    </font>
    <font>
      <sz val="10"/>
      <color indexed="43"/>
      <name val="Calibri"/>
      <family val="2"/>
      <scheme val="minor"/>
    </font>
    <font>
      <sz val="11"/>
      <name val="Calibri"/>
      <family val="2"/>
    </font>
    <font>
      <i/>
      <sz val="10"/>
      <name val="Calibri"/>
      <family val="2"/>
      <scheme val="minor"/>
    </font>
    <font>
      <sz val="9"/>
      <color theme="1"/>
      <name val="Calibri"/>
      <family val="2"/>
      <scheme val="minor"/>
    </font>
    <font>
      <b/>
      <sz val="9"/>
      <color theme="1"/>
      <name val="Calibri"/>
      <family val="2"/>
      <scheme val="minor"/>
    </font>
    <font>
      <b/>
      <i/>
      <sz val="10"/>
      <name val="Calibri"/>
      <family val="2"/>
      <scheme val="minor"/>
    </font>
    <font>
      <i/>
      <sz val="9"/>
      <name val="Calibri"/>
      <family val="2"/>
      <scheme val="minor"/>
    </font>
    <font>
      <b/>
      <i/>
      <sz val="9"/>
      <name val="Calibri"/>
      <family val="2"/>
      <scheme val="minor"/>
    </font>
    <font>
      <b/>
      <sz val="8"/>
      <name val="Calibri"/>
      <family val="2"/>
    </font>
    <font>
      <b/>
      <sz val="10"/>
      <color theme="1"/>
      <name val="Calibri"/>
      <family val="2"/>
      <scheme val="minor"/>
    </font>
    <font>
      <b/>
      <sz val="12"/>
      <color theme="1"/>
      <name val="Calibri"/>
      <family val="2"/>
      <scheme val="minor"/>
    </font>
    <font>
      <b/>
      <sz val="14"/>
      <color theme="1"/>
      <name val="Calibri"/>
      <family val="2"/>
      <scheme val="minor"/>
    </font>
    <font>
      <sz val="9"/>
      <name val="Calibri"/>
      <family val="2"/>
    </font>
    <font>
      <b/>
      <u/>
      <sz val="10"/>
      <name val="Calibri"/>
      <family val="2"/>
    </font>
    <font>
      <b/>
      <sz val="11"/>
      <color theme="1"/>
      <name val="Calibri"/>
      <family val="2"/>
      <scheme val="minor"/>
    </font>
    <font>
      <u/>
      <sz val="11"/>
      <color theme="10"/>
      <name val="Calibri"/>
      <family val="2"/>
    </font>
    <font>
      <b/>
      <u/>
      <sz val="11"/>
      <color theme="10"/>
      <name val="Calibri"/>
      <family val="2"/>
    </font>
    <font>
      <sz val="12"/>
      <color theme="1"/>
      <name val="Arial"/>
      <family val="2"/>
    </font>
    <font>
      <sz val="10"/>
      <name val="Courier"/>
      <family val="3"/>
    </font>
    <font>
      <sz val="10"/>
      <name val="Times New Roman"/>
      <family val="1"/>
    </font>
    <font>
      <sz val="11"/>
      <color theme="1"/>
      <name val="Aharoni"/>
      <family val="2"/>
    </font>
    <font>
      <b/>
      <sz val="8"/>
      <color theme="1"/>
      <name val="Calibri"/>
      <family val="2"/>
      <scheme val="minor"/>
    </font>
    <font>
      <b/>
      <sz val="11"/>
      <color theme="1"/>
      <name val="Calibri"/>
      <family val="2"/>
    </font>
    <font>
      <sz val="10"/>
      <name val="Arial"/>
      <family val="2"/>
    </font>
    <font>
      <sz val="9"/>
      <color indexed="8"/>
      <name val="Arial"/>
      <family val="2"/>
    </font>
    <font>
      <sz val="9"/>
      <color rgb="FF000000"/>
      <name val="Arial"/>
      <family val="2"/>
    </font>
    <font>
      <sz val="10"/>
      <name val="Times New Roman"/>
      <family val="1"/>
    </font>
    <font>
      <sz val="10"/>
      <name val="Arial"/>
      <family val="2"/>
    </font>
  </fonts>
  <fills count="17">
    <fill>
      <patternFill patternType="none"/>
    </fill>
    <fill>
      <patternFill patternType="gray125"/>
    </fill>
    <fill>
      <patternFill patternType="solid">
        <fgColor rgb="FF538ED5"/>
        <bgColor rgb="FF000000"/>
      </patternFill>
    </fill>
    <fill>
      <patternFill patternType="solid">
        <fgColor rgb="FFC0504D"/>
        <bgColor rgb="FF000000"/>
      </patternFill>
    </fill>
    <fill>
      <patternFill patternType="solid">
        <fgColor rgb="FF8DB4E3"/>
        <bgColor rgb="FF000000"/>
      </patternFill>
    </fill>
    <fill>
      <patternFill patternType="solid">
        <fgColor theme="3"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5"/>
        <bgColor indexed="64"/>
      </patternFill>
    </fill>
    <fill>
      <patternFill patternType="solid">
        <fgColor indexed="41"/>
        <bgColor indexed="64"/>
      </patternFill>
    </fill>
    <fill>
      <patternFill patternType="solid">
        <fgColor theme="3" tint="0.59999389629810485"/>
        <bgColor rgb="FF000000"/>
      </patternFill>
    </fill>
    <fill>
      <patternFill patternType="solid">
        <fgColor indexed="42"/>
        <bgColor indexed="64"/>
      </patternFill>
    </fill>
    <fill>
      <patternFill patternType="solid">
        <fgColor theme="8" tint="0.39997558519241921"/>
        <bgColor rgb="FF000000"/>
      </patternFill>
    </fill>
    <fill>
      <patternFill patternType="solid">
        <fgColor theme="8" tint="0.39997558519241921"/>
        <bgColor indexed="64"/>
      </patternFill>
    </fill>
    <fill>
      <patternFill patternType="solid">
        <fgColor theme="4" tint="0.79998168889431442"/>
        <bgColor indexed="64"/>
      </patternFill>
    </fill>
    <fill>
      <patternFill patternType="solid">
        <fgColor rgb="FF99CCFF"/>
        <bgColor indexed="64"/>
      </patternFill>
    </fill>
    <fill>
      <patternFill patternType="solid">
        <fgColor rgb="FFDBE5F1"/>
        <bgColor indexed="64"/>
      </patternFill>
    </fill>
  </fills>
  <borders count="1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s>
  <cellStyleXfs count="26">
    <xf numFmtId="0" fontId="0" fillId="0" borderId="0"/>
    <xf numFmtId="43" fontId="1" fillId="0" borderId="0" applyFont="0" applyFill="0" applyBorder="0" applyAlignment="0" applyProtection="0"/>
    <xf numFmtId="0" fontId="2" fillId="0" borderId="0"/>
    <xf numFmtId="0" fontId="11" fillId="0" borderId="0"/>
    <xf numFmtId="0" fontId="2" fillId="0" borderId="0"/>
    <xf numFmtId="167" fontId="2" fillId="0" borderId="0" applyFont="0" applyFill="0" applyBorder="0" applyAlignment="0" applyProtection="0"/>
    <xf numFmtId="0" fontId="2" fillId="0" borderId="0" applyNumberFormat="0" applyFill="0" applyBorder="0" applyAlignment="0" applyProtection="0"/>
    <xf numFmtId="0" fontId="2" fillId="0" borderId="0"/>
    <xf numFmtId="0" fontId="1" fillId="0" borderId="0"/>
    <xf numFmtId="176" fontId="2" fillId="0" borderId="0" applyFont="0" applyFill="0" applyBorder="0" applyAlignment="0" applyProtection="0"/>
    <xf numFmtId="0" fontId="2" fillId="0" borderId="0"/>
    <xf numFmtId="0" fontId="1" fillId="0" borderId="0"/>
    <xf numFmtId="0" fontId="59" fillId="0" borderId="0" applyNumberFormat="0" applyFill="0" applyBorder="0" applyAlignment="0" applyProtection="0">
      <alignment vertical="top"/>
      <protection locked="0"/>
    </xf>
    <xf numFmtId="0" fontId="61" fillId="0" borderId="0"/>
    <xf numFmtId="43" fontId="2" fillId="0" borderId="0" applyFont="0" applyFill="0" applyBorder="0" applyAlignment="0" applyProtection="0"/>
    <xf numFmtId="179" fontId="62" fillId="0" borderId="0"/>
    <xf numFmtId="0" fontId="63" fillId="0" borderId="0"/>
    <xf numFmtId="0" fontId="2" fillId="0" borderId="0"/>
    <xf numFmtId="0" fontId="1" fillId="0" borderId="0"/>
    <xf numFmtId="0" fontId="64" fillId="0" borderId="0"/>
    <xf numFmtId="0" fontId="2" fillId="0" borderId="0"/>
    <xf numFmtId="0" fontId="1" fillId="0" borderId="0"/>
    <xf numFmtId="13" fontId="2" fillId="0" borderId="0" applyFont="0" applyFill="0" applyProtection="0"/>
    <xf numFmtId="0" fontId="67" fillId="0" borderId="0"/>
    <xf numFmtId="0" fontId="70" fillId="0" borderId="0"/>
    <xf numFmtId="0" fontId="71" fillId="0" borderId="0"/>
  </cellStyleXfs>
  <cellXfs count="1244">
    <xf numFmtId="0" fontId="0" fillId="0" borderId="0" xfId="0"/>
    <xf numFmtId="0" fontId="4" fillId="3" borderId="0" xfId="0" applyFont="1" applyFill="1" applyBorder="1" applyAlignment="1">
      <alignment vertical="center" wrapText="1"/>
    </xf>
    <xf numFmtId="0" fontId="3" fillId="0" borderId="0" xfId="0" applyFont="1" applyBorder="1"/>
    <xf numFmtId="0" fontId="5" fillId="0" borderId="1" xfId="2" applyFont="1" applyFill="1" applyBorder="1" applyAlignment="1"/>
    <xf numFmtId="41" fontId="6" fillId="4" borderId="0" xfId="0" applyNumberFormat="1" applyFont="1" applyFill="1" applyBorder="1" applyAlignment="1">
      <alignment vertical="center" wrapText="1"/>
    </xf>
    <xf numFmtId="0" fontId="3" fillId="0" borderId="0" xfId="2" applyFont="1" applyFill="1" applyBorder="1" applyAlignment="1">
      <alignment horizontal="left"/>
    </xf>
    <xf numFmtId="3" fontId="3" fillId="0" borderId="0" xfId="2" applyNumberFormat="1" applyFont="1" applyFill="1" applyBorder="1" applyAlignment="1">
      <alignment horizontal="right"/>
    </xf>
    <xf numFmtId="0" fontId="6" fillId="4" borderId="0" xfId="0" applyFont="1" applyFill="1" applyBorder="1" applyAlignment="1">
      <alignment vertical="center" wrapText="1"/>
    </xf>
    <xf numFmtId="164" fontId="3" fillId="0" borderId="0" xfId="2" applyNumberFormat="1" applyFont="1" applyFill="1" applyBorder="1" applyAlignment="1">
      <alignment horizontal="right"/>
    </xf>
    <xf numFmtId="0" fontId="7" fillId="0" borderId="0" xfId="0" applyFont="1" applyBorder="1" applyAlignment="1">
      <alignment horizontal="left" vertical="top" wrapText="1"/>
    </xf>
    <xf numFmtId="165" fontId="8" fillId="0" borderId="0" xfId="1" applyNumberFormat="1" applyFont="1" applyFill="1" applyBorder="1" applyAlignment="1" applyProtection="1">
      <alignment horizontal="right" vertical="center"/>
    </xf>
    <xf numFmtId="165" fontId="3" fillId="0" borderId="0" xfId="1" applyNumberFormat="1" applyFont="1" applyFill="1" applyBorder="1" applyAlignment="1" applyProtection="1">
      <alignment horizontal="right" vertical="center"/>
    </xf>
    <xf numFmtId="0" fontId="3" fillId="4" borderId="0" xfId="2" applyFont="1" applyFill="1" applyBorder="1" applyAlignment="1">
      <alignment horizontal="left"/>
    </xf>
    <xf numFmtId="49" fontId="3" fillId="0" borderId="0" xfId="2" applyNumberFormat="1" applyFont="1" applyBorder="1" applyAlignment="1">
      <alignment horizontal="left"/>
    </xf>
    <xf numFmtId="165" fontId="3" fillId="0" borderId="0" xfId="1" applyNumberFormat="1" applyFont="1" applyFill="1" applyBorder="1" applyAlignment="1">
      <alignment horizontal="right"/>
    </xf>
    <xf numFmtId="49" fontId="5" fillId="4" borderId="0" xfId="2" applyNumberFormat="1" applyFont="1" applyFill="1" applyBorder="1" applyAlignment="1">
      <alignment horizontal="left"/>
    </xf>
    <xf numFmtId="49" fontId="3" fillId="4" borderId="0" xfId="2" applyNumberFormat="1" applyFont="1" applyFill="1" applyBorder="1" applyAlignment="1">
      <alignment horizontal="left"/>
    </xf>
    <xf numFmtId="0" fontId="3" fillId="0" borderId="0" xfId="2" applyFont="1" applyBorder="1" applyAlignment="1">
      <alignment horizontal="left" vertical="center"/>
    </xf>
    <xf numFmtId="0" fontId="3" fillId="0" borderId="0" xfId="2" applyFont="1" applyBorder="1" applyAlignment="1">
      <alignment horizontal="right" vertical="center"/>
    </xf>
    <xf numFmtId="4" fontId="5" fillId="0" borderId="0" xfId="2" applyNumberFormat="1" applyFont="1" applyFill="1" applyBorder="1" applyAlignment="1">
      <alignment horizontal="right"/>
    </xf>
    <xf numFmtId="4" fontId="3" fillId="0" borderId="0" xfId="2" applyNumberFormat="1" applyFont="1" applyFill="1" applyBorder="1" applyAlignment="1">
      <alignment horizontal="right"/>
    </xf>
    <xf numFmtId="0" fontId="3" fillId="0" borderId="0" xfId="0" applyFont="1" applyBorder="1" applyAlignment="1">
      <alignment vertical="top" wrapText="1"/>
    </xf>
    <xf numFmtId="0" fontId="12" fillId="0" borderId="0" xfId="3" applyFont="1"/>
    <xf numFmtId="0" fontId="12" fillId="0" borderId="0" xfId="3" applyFont="1" applyBorder="1" applyAlignment="1">
      <alignment horizontal="center" vertical="center"/>
    </xf>
    <xf numFmtId="0" fontId="12" fillId="0" borderId="0" xfId="3" applyFont="1" applyFill="1"/>
    <xf numFmtId="41" fontId="17" fillId="0" borderId="0" xfId="3" applyNumberFormat="1" applyFont="1" applyFill="1" applyBorder="1" applyAlignment="1">
      <alignment vertical="center" wrapText="1"/>
    </xf>
    <xf numFmtId="0" fontId="12" fillId="0" borderId="0" xfId="3" applyFont="1" applyAlignment="1">
      <alignment vertical="center"/>
    </xf>
    <xf numFmtId="0" fontId="12" fillId="6" borderId="0" xfId="3" applyFont="1" applyFill="1"/>
    <xf numFmtId="0" fontId="21" fillId="6" borderId="0" xfId="3" applyFont="1" applyFill="1" applyBorder="1" applyAlignment="1">
      <alignment vertical="center" wrapText="1"/>
    </xf>
    <xf numFmtId="0" fontId="21" fillId="6" borderId="0" xfId="3" applyFont="1" applyFill="1" applyBorder="1" applyAlignment="1">
      <alignment horizontal="center" vertical="center" wrapText="1"/>
    </xf>
    <xf numFmtId="0" fontId="22" fillId="6" borderId="0" xfId="3" applyFont="1" applyFill="1" applyBorder="1" applyAlignment="1">
      <alignment vertical="center" wrapText="1"/>
    </xf>
    <xf numFmtId="0" fontId="21" fillId="0" borderId="0" xfId="3" applyFont="1" applyFill="1" applyBorder="1" applyAlignment="1">
      <alignment vertical="center" wrapText="1"/>
    </xf>
    <xf numFmtId="41" fontId="17" fillId="0" borderId="0" xfId="3" applyNumberFormat="1" applyFont="1" applyFill="1" applyBorder="1" applyAlignment="1">
      <alignment horizontal="right" vertical="top"/>
    </xf>
    <xf numFmtId="0" fontId="20" fillId="0" borderId="0" xfId="3" applyFont="1" applyAlignment="1">
      <alignment vertical="center"/>
    </xf>
    <xf numFmtId="0" fontId="20" fillId="0" borderId="0" xfId="3" applyFont="1"/>
    <xf numFmtId="0" fontId="21" fillId="0" borderId="1" xfId="3" applyFont="1" applyFill="1" applyBorder="1" applyAlignment="1">
      <alignment horizontal="center" vertical="center" wrapText="1"/>
    </xf>
    <xf numFmtId="0" fontId="22" fillId="0" borderId="0" xfId="3" applyFont="1" applyFill="1" applyBorder="1" applyAlignment="1">
      <alignment vertical="center" wrapText="1"/>
    </xf>
    <xf numFmtId="0" fontId="12" fillId="0" borderId="0" xfId="3" applyFont="1" applyBorder="1"/>
    <xf numFmtId="0" fontId="12" fillId="0" borderId="0" xfId="3" applyFont="1" applyFill="1" applyBorder="1"/>
    <xf numFmtId="0" fontId="17" fillId="0" borderId="0" xfId="3" applyFont="1" applyFill="1" applyBorder="1" applyAlignment="1">
      <alignment vertical="center" wrapText="1"/>
    </xf>
    <xf numFmtId="0" fontId="19" fillId="0" borderId="0" xfId="3" applyFont="1" applyBorder="1" applyAlignment="1">
      <alignment horizontal="center" vertical="center" wrapText="1"/>
    </xf>
    <xf numFmtId="0" fontId="12" fillId="0" borderId="0" xfId="3" applyFont="1" applyFill="1" applyAlignment="1">
      <alignment vertical="center"/>
    </xf>
    <xf numFmtId="0" fontId="12" fillId="0" borderId="0" xfId="4" applyFont="1"/>
    <xf numFmtId="0" fontId="12" fillId="0" borderId="0" xfId="4" applyFont="1" applyAlignment="1">
      <alignment vertical="center"/>
    </xf>
    <xf numFmtId="41" fontId="15" fillId="0" borderId="0" xfId="4" applyNumberFormat="1" applyFont="1" applyBorder="1" applyAlignment="1">
      <alignment horizontal="right" vertical="center"/>
    </xf>
    <xf numFmtId="41" fontId="19" fillId="0" borderId="0" xfId="4" applyNumberFormat="1" applyFont="1" applyFill="1" applyBorder="1" applyAlignment="1">
      <alignment vertical="center" wrapText="1"/>
    </xf>
    <xf numFmtId="41" fontId="19" fillId="0" borderId="0" xfId="4" applyNumberFormat="1" applyFont="1" applyFill="1" applyBorder="1" applyAlignment="1">
      <alignment horizontal="right" vertical="center"/>
    </xf>
    <xf numFmtId="0" fontId="19" fillId="0" borderId="0" xfId="4" applyFont="1" applyFill="1" applyBorder="1" applyAlignment="1">
      <alignment vertical="center" wrapText="1"/>
    </xf>
    <xf numFmtId="0" fontId="20" fillId="0" borderId="0" xfId="4" applyFont="1"/>
    <xf numFmtId="0" fontId="20" fillId="0" borderId="0" xfId="4" applyFont="1" applyAlignment="1">
      <alignment vertical="center"/>
    </xf>
    <xf numFmtId="0" fontId="19" fillId="0" borderId="0" xfId="4" applyFont="1" applyFill="1" applyBorder="1" applyAlignment="1">
      <alignment horizontal="left" vertical="center" wrapText="1"/>
    </xf>
    <xf numFmtId="0" fontId="12" fillId="0" borderId="0" xfId="4" applyFont="1" applyFill="1" applyAlignment="1">
      <alignment vertical="center"/>
    </xf>
    <xf numFmtId="0" fontId="19" fillId="0" borderId="0" xfId="4" applyFont="1" applyFill="1" applyBorder="1" applyAlignment="1">
      <alignment horizontal="center" vertical="center" wrapText="1"/>
    </xf>
    <xf numFmtId="0" fontId="20" fillId="0" borderId="0" xfId="4" applyFont="1" applyFill="1" applyBorder="1" applyAlignment="1">
      <alignment horizontal="center" vertical="center"/>
    </xf>
    <xf numFmtId="0" fontId="12" fillId="6" borderId="0" xfId="4" applyFont="1" applyFill="1"/>
    <xf numFmtId="0" fontId="2" fillId="6" borderId="0" xfId="4" applyFill="1" applyAlignment="1">
      <alignment vertical="center"/>
    </xf>
    <xf numFmtId="0" fontId="21" fillId="6" borderId="0" xfId="4" applyFont="1" applyFill="1" applyBorder="1" applyAlignment="1">
      <alignment horizontal="center" vertical="center" wrapText="1"/>
    </xf>
    <xf numFmtId="0" fontId="12" fillId="0" borderId="0" xfId="4" applyFont="1" applyBorder="1"/>
    <xf numFmtId="0" fontId="12" fillId="0" borderId="0" xfId="4" applyFont="1" applyBorder="1" applyAlignment="1">
      <alignment vertical="center"/>
    </xf>
    <xf numFmtId="0" fontId="23" fillId="0" borderId="0" xfId="4" applyFont="1" applyBorder="1"/>
    <xf numFmtId="0" fontId="20" fillId="0" borderId="0" xfId="4" applyFont="1" applyBorder="1"/>
    <xf numFmtId="41" fontId="16" fillId="0" borderId="0" xfId="4" applyNumberFormat="1" applyFont="1" applyBorder="1" applyAlignment="1">
      <alignment horizontal="right" vertical="top"/>
    </xf>
    <xf numFmtId="0" fontId="19" fillId="0" borderId="0" xfId="4" applyFont="1" applyBorder="1" applyAlignment="1">
      <alignment horizontal="center" vertical="center" wrapText="1"/>
    </xf>
    <xf numFmtId="0" fontId="25" fillId="0" borderId="0" xfId="4" applyFont="1" applyBorder="1"/>
    <xf numFmtId="0" fontId="27" fillId="0" borderId="0" xfId="4" applyFont="1" applyBorder="1"/>
    <xf numFmtId="0" fontId="12" fillId="0" borderId="0" xfId="4" applyFont="1" applyFill="1" applyBorder="1"/>
    <xf numFmtId="0" fontId="21" fillId="0" borderId="0" xfId="4" applyFont="1" applyFill="1" applyBorder="1" applyAlignment="1">
      <alignment vertical="center" wrapText="1"/>
    </xf>
    <xf numFmtId="0" fontId="28" fillId="0" borderId="0" xfId="4" applyFont="1" applyFill="1" applyAlignment="1">
      <alignment vertical="center"/>
    </xf>
    <xf numFmtId="0" fontId="29" fillId="0" borderId="1" xfId="4" applyFont="1" applyFill="1" applyBorder="1" applyAlignment="1">
      <alignment horizontal="center" vertical="center" wrapText="1"/>
    </xf>
    <xf numFmtId="0" fontId="29" fillId="0" borderId="0" xfId="4" applyFont="1" applyFill="1" applyBorder="1" applyAlignment="1">
      <alignment horizontal="center" vertical="center" wrapText="1"/>
    </xf>
    <xf numFmtId="0" fontId="21" fillId="6" borderId="0" xfId="4" applyFont="1" applyFill="1" applyBorder="1" applyAlignment="1">
      <alignment vertical="center" wrapText="1"/>
    </xf>
    <xf numFmtId="0" fontId="13" fillId="0" borderId="0" xfId="4" applyFont="1"/>
    <xf numFmtId="0" fontId="30" fillId="0" borderId="0" xfId="4" applyFont="1"/>
    <xf numFmtId="0" fontId="17" fillId="0" borderId="0" xfId="4" applyFont="1" applyFill="1" applyBorder="1" applyAlignment="1">
      <alignment vertical="center" wrapText="1"/>
    </xf>
    <xf numFmtId="0" fontId="12" fillId="0" borderId="0" xfId="4" applyFont="1" applyFill="1"/>
    <xf numFmtId="0" fontId="21" fillId="0" borderId="1" xfId="4" applyFont="1" applyFill="1" applyBorder="1" applyAlignment="1">
      <alignment horizontal="center" vertical="center" wrapText="1"/>
    </xf>
    <xf numFmtId="0" fontId="31" fillId="0" borderId="0" xfId="4" applyFont="1" applyBorder="1" applyAlignment="1">
      <alignment vertical="center"/>
    </xf>
    <xf numFmtId="0" fontId="13" fillId="0" borderId="0" xfId="4" applyFont="1" applyAlignment="1">
      <alignment vertical="center"/>
    </xf>
    <xf numFmtId="0" fontId="12" fillId="0" borderId="0" xfId="4" applyFont="1" applyFill="1" applyBorder="1" applyAlignment="1">
      <alignment vertical="center"/>
    </xf>
    <xf numFmtId="166" fontId="16" fillId="0" borderId="0" xfId="4" applyNumberFormat="1" applyFont="1" applyFill="1" applyBorder="1" applyAlignment="1">
      <alignment horizontal="right" vertical="center"/>
    </xf>
    <xf numFmtId="0" fontId="16" fillId="0" borderId="0" xfId="4" applyFont="1" applyFill="1" applyBorder="1" applyAlignment="1">
      <alignment horizontal="left" vertical="center" wrapText="1"/>
    </xf>
    <xf numFmtId="0" fontId="12" fillId="0" borderId="0" xfId="4" applyFont="1" applyBorder="1" applyAlignment="1">
      <alignment horizontal="center" vertical="center"/>
    </xf>
    <xf numFmtId="0" fontId="17" fillId="0" borderId="0" xfId="4" applyFont="1" applyBorder="1" applyAlignment="1">
      <alignment horizontal="center" vertical="center" wrapText="1"/>
    </xf>
    <xf numFmtId="41" fontId="17" fillId="0" borderId="0" xfId="4" applyNumberFormat="1" applyFont="1" applyFill="1" applyBorder="1" applyAlignment="1">
      <alignment horizontal="right" vertical="center"/>
    </xf>
    <xf numFmtId="0" fontId="17" fillId="0" borderId="0" xfId="4" applyFont="1" applyFill="1" applyBorder="1" applyAlignment="1">
      <alignment horizontal="center" vertical="center" wrapText="1"/>
    </xf>
    <xf numFmtId="41" fontId="17" fillId="0" borderId="0" xfId="4" applyNumberFormat="1" applyFont="1" applyFill="1" applyBorder="1" applyAlignment="1">
      <alignment horizontal="right" vertical="top"/>
    </xf>
    <xf numFmtId="0" fontId="27" fillId="0" borderId="0" xfId="4" applyFont="1" applyAlignment="1">
      <alignment vertical="center"/>
    </xf>
    <xf numFmtId="0" fontId="21" fillId="0" borderId="0" xfId="4" applyFont="1" applyFill="1" applyBorder="1" applyAlignment="1">
      <alignment horizontal="center" vertical="center" wrapText="1"/>
    </xf>
    <xf numFmtId="41" fontId="17" fillId="0" borderId="0" xfId="4" applyNumberFormat="1" applyFont="1" applyFill="1" applyBorder="1" applyAlignment="1">
      <alignment vertical="top" wrapText="1"/>
    </xf>
    <xf numFmtId="0" fontId="33" fillId="0" borderId="0" xfId="4" applyFont="1" applyAlignment="1">
      <alignment vertical="center"/>
    </xf>
    <xf numFmtId="0" fontId="20" fillId="0" borderId="0" xfId="4" applyFont="1" applyBorder="1" applyAlignment="1">
      <alignment vertical="center"/>
    </xf>
    <xf numFmtId="0" fontId="25" fillId="0" borderId="0" xfId="4" applyFont="1" applyAlignment="1">
      <alignment vertical="center"/>
    </xf>
    <xf numFmtId="0" fontId="12" fillId="0" borderId="0" xfId="4" applyFont="1" applyFill="1" applyBorder="1" applyAlignment="1">
      <alignment horizontal="center" vertical="center"/>
    </xf>
    <xf numFmtId="0" fontId="27" fillId="0" borderId="0" xfId="4" applyFont="1" applyFill="1" applyAlignment="1">
      <alignment vertical="center"/>
    </xf>
    <xf numFmtId="41" fontId="15" fillId="0" borderId="0" xfId="4" applyNumberFormat="1" applyFont="1" applyBorder="1" applyAlignment="1">
      <alignment horizontal="right" vertical="top"/>
    </xf>
    <xf numFmtId="0" fontId="15" fillId="0" borderId="0" xfId="4" applyFont="1" applyBorder="1" applyAlignment="1">
      <alignment horizontal="left" vertical="top" wrapText="1"/>
    </xf>
    <xf numFmtId="41" fontId="19" fillId="0" borderId="0" xfId="4" applyNumberFormat="1" applyFont="1" applyFill="1" applyBorder="1" applyAlignment="1">
      <alignment horizontal="right" vertical="top"/>
    </xf>
    <xf numFmtId="0" fontId="16" fillId="0" borderId="0" xfId="4" applyFont="1" applyBorder="1" applyAlignment="1">
      <alignment vertical="top" wrapText="1"/>
    </xf>
    <xf numFmtId="0" fontId="35" fillId="0" borderId="0" xfId="4" applyFont="1" applyFill="1" applyBorder="1" applyAlignment="1">
      <alignment horizontal="center" vertical="center" wrapText="1"/>
    </xf>
    <xf numFmtId="0" fontId="2" fillId="0" borderId="0" xfId="4"/>
    <xf numFmtId="0" fontId="36" fillId="0" borderId="0" xfId="4" applyFont="1"/>
    <xf numFmtId="41" fontId="16" fillId="0" borderId="0" xfId="4" applyNumberFormat="1" applyFont="1" applyFill="1" applyBorder="1" applyAlignment="1">
      <alignment horizontal="right" vertical="center"/>
    </xf>
    <xf numFmtId="0" fontId="12" fillId="0" borderId="0" xfId="4" applyFont="1" applyAlignment="1">
      <alignment horizontal="right"/>
    </xf>
    <xf numFmtId="0" fontId="25" fillId="0" borderId="0" xfId="4" applyFont="1"/>
    <xf numFmtId="0" fontId="27" fillId="0" borderId="0" xfId="4" applyFont="1"/>
    <xf numFmtId="0" fontId="27" fillId="0" borderId="0" xfId="4" applyFont="1" applyBorder="1" applyAlignment="1">
      <alignment horizontal="center" vertical="center"/>
    </xf>
    <xf numFmtId="0" fontId="26" fillId="0" borderId="0" xfId="4" applyFont="1" applyBorder="1" applyAlignment="1">
      <alignment horizontal="center" vertical="center" wrapText="1"/>
    </xf>
    <xf numFmtId="0" fontId="25" fillId="0" borderId="0" xfId="4" applyFont="1" applyBorder="1" applyAlignment="1">
      <alignment vertical="center"/>
    </xf>
    <xf numFmtId="0" fontId="27" fillId="0" borderId="0" xfId="4" applyFont="1" applyFill="1" applyBorder="1" applyAlignment="1">
      <alignment vertical="center"/>
    </xf>
    <xf numFmtId="0" fontId="27" fillId="0" borderId="0" xfId="4" applyFont="1" applyFill="1" applyBorder="1" applyAlignment="1">
      <alignment horizontal="center" vertical="center"/>
    </xf>
    <xf numFmtId="0" fontId="26" fillId="0" borderId="0" xfId="4" applyFont="1" applyFill="1" applyBorder="1" applyAlignment="1">
      <alignment horizontal="center" vertical="center" wrapText="1"/>
    </xf>
    <xf numFmtId="0" fontId="27" fillId="0" borderId="0" xfId="4" applyFont="1" applyBorder="1" applyAlignment="1">
      <alignment vertical="center"/>
    </xf>
    <xf numFmtId="0" fontId="25" fillId="0" borderId="0" xfId="4" applyFont="1" applyBorder="1" applyAlignment="1">
      <alignment horizontal="center" vertical="center"/>
    </xf>
    <xf numFmtId="0" fontId="19" fillId="0" borderId="0" xfId="4" applyFont="1" applyBorder="1" applyAlignment="1">
      <alignment vertical="center" wrapText="1"/>
    </xf>
    <xf numFmtId="0" fontId="25" fillId="0" borderId="0" xfId="4" applyFont="1" applyFill="1" applyBorder="1" applyAlignment="1">
      <alignment horizontal="center" vertical="center"/>
    </xf>
    <xf numFmtId="0" fontId="20" fillId="0" borderId="0" xfId="4" applyFont="1" applyFill="1" applyBorder="1" applyAlignment="1">
      <alignment vertical="center"/>
    </xf>
    <xf numFmtId="0" fontId="20" fillId="0" borderId="0" xfId="4" applyFont="1" applyFill="1" applyBorder="1"/>
    <xf numFmtId="41" fontId="15" fillId="0" borderId="0" xfId="4" applyNumberFormat="1" applyFont="1" applyFill="1" applyBorder="1" applyAlignment="1">
      <alignment horizontal="right" vertical="center"/>
    </xf>
    <xf numFmtId="0" fontId="15" fillId="0" borderId="0" xfId="4" applyFont="1" applyFill="1" applyBorder="1" applyAlignment="1">
      <alignment horizontal="left" vertical="center" wrapText="1"/>
    </xf>
    <xf numFmtId="0" fontId="13" fillId="0" borderId="0" xfId="4" applyFont="1" applyBorder="1"/>
    <xf numFmtId="0" fontId="19" fillId="0" borderId="0" xfId="4" applyFont="1" applyFill="1" applyBorder="1" applyAlignment="1">
      <alignment horizontal="left" vertical="top" wrapText="1"/>
    </xf>
    <xf numFmtId="0" fontId="17" fillId="0" borderId="0" xfId="4" applyFont="1" applyFill="1" applyBorder="1" applyAlignment="1">
      <alignment horizontal="left" vertical="top" wrapText="1"/>
    </xf>
    <xf numFmtId="41" fontId="16" fillId="0" borderId="0" xfId="4" applyNumberFormat="1" applyFont="1" applyFill="1" applyBorder="1" applyAlignment="1">
      <alignment horizontal="right" vertical="top"/>
    </xf>
    <xf numFmtId="41" fontId="17" fillId="0" borderId="0" xfId="4" applyNumberFormat="1" applyFont="1" applyFill="1" applyBorder="1" applyAlignment="1">
      <alignment vertical="center" wrapText="1"/>
    </xf>
    <xf numFmtId="0" fontId="2" fillId="0" borderId="0" xfId="4" applyFill="1" applyBorder="1"/>
    <xf numFmtId="0" fontId="2" fillId="0" borderId="0" xfId="4" applyFont="1" applyFill="1" applyBorder="1" applyAlignment="1">
      <alignment horizontal="center" vertical="center"/>
    </xf>
    <xf numFmtId="3" fontId="12" fillId="0" borderId="0" xfId="4" applyNumberFormat="1" applyFont="1" applyFill="1" applyBorder="1" applyAlignment="1">
      <alignment horizontal="right" vertical="center"/>
    </xf>
    <xf numFmtId="41" fontId="12" fillId="0" borderId="0" xfId="4" quotePrefix="1" applyNumberFormat="1" applyFont="1" applyFill="1" applyBorder="1" applyAlignment="1">
      <alignment horizontal="right" vertical="center"/>
    </xf>
    <xf numFmtId="41" fontId="12" fillId="0" borderId="0" xfId="4" applyNumberFormat="1" applyFont="1" applyFill="1" applyBorder="1" applyAlignment="1">
      <alignment horizontal="right" vertical="center"/>
    </xf>
    <xf numFmtId="41" fontId="12" fillId="0" borderId="0" xfId="4" applyNumberFormat="1" applyFont="1" applyFill="1" applyBorder="1" applyAlignment="1">
      <alignment horizontal="right"/>
    </xf>
    <xf numFmtId="0" fontId="20" fillId="0" borderId="0" xfId="4" applyFont="1" applyFill="1" applyBorder="1" applyAlignment="1">
      <alignment horizontal="center" vertical="center" wrapText="1"/>
    </xf>
    <xf numFmtId="0" fontId="12" fillId="0" borderId="0" xfId="6" applyFont="1" applyFill="1" applyBorder="1"/>
    <xf numFmtId="3" fontId="12" fillId="0" borderId="0" xfId="6" applyNumberFormat="1" applyFont="1" applyFill="1" applyBorder="1"/>
    <xf numFmtId="0" fontId="12" fillId="0" borderId="0" xfId="6" applyFont="1" applyFill="1" applyBorder="1" applyAlignment="1">
      <alignment horizontal="right"/>
    </xf>
    <xf numFmtId="0" fontId="12" fillId="0" borderId="0" xfId="6" applyFont="1" applyFill="1" applyBorder="1" applyAlignment="1"/>
    <xf numFmtId="3" fontId="12" fillId="0" borderId="0" xfId="6" applyNumberFormat="1" applyFont="1" applyFill="1" applyBorder="1" applyAlignment="1">
      <alignment horizontal="left" wrapText="1"/>
    </xf>
    <xf numFmtId="0" fontId="12" fillId="0" borderId="0" xfId="6" applyFont="1" applyFill="1"/>
    <xf numFmtId="0" fontId="12" fillId="0" borderId="0" xfId="6" applyFont="1" applyFill="1" applyBorder="1" applyAlignment="1">
      <alignment vertical="center"/>
    </xf>
    <xf numFmtId="0" fontId="13" fillId="0" borderId="0" xfId="6" applyFont="1" applyFill="1" applyAlignment="1"/>
    <xf numFmtId="0" fontId="13" fillId="0" borderId="0" xfId="6" applyFont="1" applyFill="1" applyBorder="1" applyAlignment="1"/>
    <xf numFmtId="0" fontId="13" fillId="0" borderId="0" xfId="6" applyFont="1" applyFill="1"/>
    <xf numFmtId="0" fontId="13" fillId="0" borderId="0" xfId="6" applyFont="1" applyFill="1" applyBorder="1"/>
    <xf numFmtId="3" fontId="24" fillId="0" borderId="1" xfId="6" applyNumberFormat="1" applyFont="1" applyFill="1" applyBorder="1" applyAlignment="1">
      <alignment horizontal="center" vertical="center" wrapText="1"/>
    </xf>
    <xf numFmtId="0" fontId="12" fillId="0" borderId="0" xfId="4" applyFont="1" applyFill="1" applyBorder="1" applyAlignment="1">
      <alignment horizontal="right" vertical="center"/>
    </xf>
    <xf numFmtId="0" fontId="20" fillId="0" borderId="0" xfId="4" applyFont="1" applyBorder="1" applyAlignment="1"/>
    <xf numFmtId="0" fontId="12" fillId="0" borderId="0" xfId="4" applyFont="1" applyFill="1" applyBorder="1" applyAlignment="1">
      <alignment horizontal="right"/>
    </xf>
    <xf numFmtId="3" fontId="12" fillId="0" borderId="0" xfId="4" applyNumberFormat="1" applyFont="1" applyFill="1" applyBorder="1" applyAlignment="1">
      <alignment horizontal="right"/>
    </xf>
    <xf numFmtId="0" fontId="20" fillId="0" borderId="0" xfId="4" applyFont="1" applyFill="1" applyBorder="1" applyAlignment="1"/>
    <xf numFmtId="0" fontId="12" fillId="0" borderId="0" xfId="4" applyFont="1" applyFill="1" applyBorder="1" applyAlignment="1"/>
    <xf numFmtId="0" fontId="20" fillId="9" borderId="0" xfId="4" applyFont="1" applyFill="1" applyBorder="1" applyAlignment="1">
      <alignment vertical="center"/>
    </xf>
    <xf numFmtId="0" fontId="15" fillId="0" borderId="0" xfId="4" applyFont="1" applyFill="1" applyBorder="1" applyAlignment="1">
      <alignment horizontal="left" vertical="top" wrapText="1"/>
    </xf>
    <xf numFmtId="0" fontId="43" fillId="0" borderId="0" xfId="0" applyFont="1"/>
    <xf numFmtId="0" fontId="0" fillId="0" borderId="0" xfId="0" applyFill="1"/>
    <xf numFmtId="0" fontId="3" fillId="0" borderId="0" xfId="2" applyFont="1" applyFill="1" applyBorder="1" applyAlignment="1">
      <alignment horizontal="right" vertical="center"/>
    </xf>
    <xf numFmtId="0" fontId="3" fillId="0" borderId="0" xfId="2" applyFont="1" applyFill="1" applyBorder="1" applyAlignment="1">
      <alignment horizontal="left" vertical="center"/>
    </xf>
    <xf numFmtId="164" fontId="20" fillId="5" borderId="0" xfId="0" applyNumberFormat="1" applyFont="1" applyFill="1" applyBorder="1" applyAlignment="1">
      <alignment horizontal="right"/>
    </xf>
    <xf numFmtId="41" fontId="20" fillId="5" borderId="0" xfId="0" applyNumberFormat="1" applyFont="1" applyFill="1" applyBorder="1" applyAlignment="1">
      <alignment horizontal="right"/>
    </xf>
    <xf numFmtId="49" fontId="5" fillId="10" borderId="0" xfId="2" applyNumberFormat="1" applyFont="1" applyFill="1" applyBorder="1" applyAlignment="1">
      <alignment horizontal="left" vertical="center"/>
    </xf>
    <xf numFmtId="164" fontId="12" fillId="4" borderId="0" xfId="2" applyNumberFormat="1" applyFont="1" applyFill="1" applyBorder="1" applyAlignment="1">
      <alignment horizontal="right"/>
    </xf>
    <xf numFmtId="41" fontId="12" fillId="4" borderId="0" xfId="2" applyNumberFormat="1" applyFont="1" applyFill="1" applyBorder="1" applyAlignment="1">
      <alignment horizontal="right"/>
    </xf>
    <xf numFmtId="164" fontId="20" fillId="4" borderId="0" xfId="2" applyNumberFormat="1" applyFont="1" applyFill="1" applyBorder="1" applyAlignment="1">
      <alignment horizontal="right"/>
    </xf>
    <xf numFmtId="164" fontId="12" fillId="0" borderId="0" xfId="0" applyNumberFormat="1" applyFont="1" applyFill="1" applyBorder="1" applyAlignment="1">
      <alignment horizontal="right"/>
    </xf>
    <xf numFmtId="41" fontId="12" fillId="0" borderId="0" xfId="0" applyNumberFormat="1" applyFont="1" applyBorder="1" applyAlignment="1">
      <alignment horizontal="right"/>
    </xf>
    <xf numFmtId="41" fontId="20" fillId="4" borderId="0" xfId="2" applyNumberFormat="1" applyFont="1" applyFill="1" applyBorder="1" applyAlignment="1">
      <alignment horizontal="right"/>
    </xf>
    <xf numFmtId="164" fontId="20" fillId="0" borderId="0" xfId="0" applyNumberFormat="1" applyFont="1" applyFill="1" applyBorder="1" applyAlignment="1">
      <alignment horizontal="right"/>
    </xf>
    <xf numFmtId="164" fontId="20" fillId="0" borderId="0" xfId="2" applyNumberFormat="1" applyFont="1" applyFill="1" applyBorder="1" applyAlignment="1">
      <alignment horizontal="right"/>
    </xf>
    <xf numFmtId="41" fontId="12" fillId="0" borderId="0" xfId="2" applyNumberFormat="1" applyFont="1" applyFill="1" applyBorder="1" applyAlignment="1">
      <alignment horizontal="right"/>
    </xf>
    <xf numFmtId="0" fontId="5" fillId="4" borderId="2" xfId="2" applyFont="1" applyFill="1" applyBorder="1" applyAlignment="1">
      <alignment horizontal="center" vertical="center"/>
    </xf>
    <xf numFmtId="41" fontId="0" fillId="0" borderId="0" xfId="0" applyNumberFormat="1"/>
    <xf numFmtId="41" fontId="3" fillId="0" borderId="0" xfId="2" applyNumberFormat="1" applyFont="1" applyBorder="1" applyAlignment="1">
      <alignment horizontal="right" vertical="center"/>
    </xf>
    <xf numFmtId="41" fontId="3" fillId="0" borderId="0" xfId="2" applyNumberFormat="1" applyFont="1" applyFill="1" applyBorder="1" applyAlignment="1">
      <alignment horizontal="right"/>
    </xf>
    <xf numFmtId="41" fontId="5" fillId="0" borderId="1" xfId="2" applyNumberFormat="1" applyFont="1" applyFill="1" applyBorder="1" applyAlignment="1"/>
    <xf numFmtId="41" fontId="5" fillId="0" borderId="0" xfId="2" applyNumberFormat="1" applyFont="1" applyFill="1" applyBorder="1" applyAlignment="1">
      <alignment horizontal="right"/>
    </xf>
    <xf numFmtId="41" fontId="3" fillId="0" borderId="0" xfId="0" applyNumberFormat="1" applyFont="1" applyFill="1" applyBorder="1" applyAlignment="1">
      <alignment horizontal="right"/>
    </xf>
    <xf numFmtId="41" fontId="5" fillId="0" borderId="0" xfId="2" applyNumberFormat="1" applyFont="1" applyFill="1" applyBorder="1" applyAlignment="1">
      <alignment horizontal="right" vertical="center"/>
    </xf>
    <xf numFmtId="0" fontId="12" fillId="6" borderId="0" xfId="4" applyFont="1" applyFill="1" applyBorder="1"/>
    <xf numFmtId="3" fontId="12" fillId="6" borderId="14" xfId="4" applyNumberFormat="1" applyFont="1" applyFill="1" applyBorder="1" applyAlignment="1">
      <alignment horizontal="center" vertical="center" wrapText="1"/>
    </xf>
    <xf numFmtId="0" fontId="12" fillId="6" borderId="0" xfId="4" applyFont="1" applyFill="1" applyBorder="1" applyAlignment="1">
      <alignment horizontal="center" vertical="center" wrapText="1"/>
    </xf>
    <xf numFmtId="3" fontId="12" fillId="6" borderId="0" xfId="4" applyNumberFormat="1" applyFont="1" applyFill="1" applyBorder="1" applyAlignment="1">
      <alignment horizontal="center" vertical="center" wrapText="1"/>
    </xf>
    <xf numFmtId="0" fontId="12" fillId="6" borderId="15" xfId="4" applyFont="1" applyFill="1" applyBorder="1" applyAlignment="1">
      <alignment horizontal="center" vertical="center" wrapText="1"/>
    </xf>
    <xf numFmtId="0" fontId="12" fillId="0" borderId="0" xfId="4" applyFont="1" applyFill="1" applyBorder="1" applyAlignment="1">
      <alignment horizontal="center"/>
    </xf>
    <xf numFmtId="0" fontId="20" fillId="0" borderId="14" xfId="4" applyFont="1" applyFill="1" applyBorder="1" applyAlignment="1">
      <alignment horizontal="center" vertical="center" wrapText="1"/>
    </xf>
    <xf numFmtId="0" fontId="20" fillId="0" borderId="15" xfId="4" applyFont="1" applyFill="1" applyBorder="1" applyAlignment="1">
      <alignment horizontal="center" vertical="center"/>
    </xf>
    <xf numFmtId="0" fontId="12" fillId="6" borderId="0" xfId="4" applyFont="1" applyFill="1" applyBorder="1" applyAlignment="1">
      <alignment horizontal="center"/>
    </xf>
    <xf numFmtId="0" fontId="27" fillId="6" borderId="0" xfId="4" applyFont="1" applyFill="1" applyBorder="1"/>
    <xf numFmtId="0" fontId="27" fillId="6" borderId="0" xfId="4" applyFont="1" applyFill="1" applyBorder="1" applyAlignment="1">
      <alignment horizontal="centerContinuous"/>
    </xf>
    <xf numFmtId="0" fontId="25" fillId="6" borderId="0" xfId="4" applyFont="1" applyFill="1" applyBorder="1" applyAlignment="1">
      <alignment horizontal="centerContinuous"/>
    </xf>
    <xf numFmtId="3" fontId="12" fillId="0" borderId="0" xfId="4" applyNumberFormat="1" applyFont="1" applyFill="1" applyBorder="1"/>
    <xf numFmtId="0" fontId="44" fillId="0" borderId="0" xfId="4" applyFont="1" applyFill="1" applyBorder="1" applyAlignment="1">
      <alignment horizontal="left" vertical="center"/>
    </xf>
    <xf numFmtId="0" fontId="12" fillId="0" borderId="0" xfId="4" applyFont="1" applyBorder="1" applyAlignment="1">
      <alignment horizontal="left" vertical="center"/>
    </xf>
    <xf numFmtId="41" fontId="12" fillId="0" borderId="0" xfId="4" applyNumberFormat="1" applyFont="1" applyFill="1" applyBorder="1" applyAlignment="1">
      <alignment horizontal="center" vertical="center"/>
    </xf>
    <xf numFmtId="41" fontId="12" fillId="0" borderId="0" xfId="4" applyNumberFormat="1" applyFont="1" applyBorder="1" applyAlignment="1">
      <alignment horizontal="center" vertical="center"/>
    </xf>
    <xf numFmtId="0" fontId="12" fillId="0" borderId="0" xfId="4" applyFont="1" applyBorder="1" applyAlignment="1">
      <alignment vertical="center" wrapText="1"/>
    </xf>
    <xf numFmtId="41" fontId="16" fillId="0" borderId="14" xfId="4" applyNumberFormat="1" applyFont="1" applyFill="1" applyBorder="1" applyAlignment="1">
      <alignment horizontal="center" vertical="center"/>
    </xf>
    <xf numFmtId="0" fontId="12" fillId="0" borderId="15" xfId="4" applyFont="1" applyBorder="1" applyAlignment="1">
      <alignment vertical="center"/>
    </xf>
    <xf numFmtId="41" fontId="12" fillId="0" borderId="0" xfId="4" applyNumberFormat="1" applyFont="1" applyFill="1" applyBorder="1" applyAlignment="1">
      <alignment horizontal="center" vertical="center" wrapText="1"/>
    </xf>
    <xf numFmtId="41" fontId="16" fillId="0" borderId="0" xfId="4" applyNumberFormat="1" applyFont="1" applyFill="1" applyBorder="1" applyAlignment="1">
      <alignment horizontal="center" vertical="center"/>
    </xf>
    <xf numFmtId="0" fontId="20" fillId="0" borderId="14" xfId="4" applyFont="1" applyFill="1" applyBorder="1" applyAlignment="1">
      <alignment horizontal="center" vertical="center"/>
    </xf>
    <xf numFmtId="0" fontId="12" fillId="0" borderId="15" xfId="4" applyFont="1" applyFill="1" applyBorder="1" applyAlignment="1">
      <alignment vertical="center"/>
    </xf>
    <xf numFmtId="0" fontId="25" fillId="0" borderId="0" xfId="4" applyFont="1" applyBorder="1" applyAlignment="1">
      <alignment horizontal="center"/>
    </xf>
    <xf numFmtId="0" fontId="25" fillId="0" borderId="0" xfId="4" applyFont="1" applyBorder="1" applyAlignment="1"/>
    <xf numFmtId="168" fontId="12" fillId="0" borderId="0" xfId="4" applyNumberFormat="1" applyFont="1"/>
    <xf numFmtId="0" fontId="20" fillId="0" borderId="0" xfId="4" applyFont="1" applyBorder="1" applyAlignment="1" applyProtection="1">
      <alignment horizontal="left" vertical="center" wrapText="1"/>
    </xf>
    <xf numFmtId="168" fontId="20" fillId="0" borderId="0" xfId="4" applyNumberFormat="1" applyFont="1" applyBorder="1" applyAlignment="1" applyProtection="1">
      <alignment horizontal="left" vertical="center" wrapText="1"/>
    </xf>
    <xf numFmtId="1" fontId="20" fillId="0" borderId="0" xfId="4" applyNumberFormat="1" applyFont="1" applyBorder="1" applyAlignment="1" applyProtection="1">
      <alignment horizontal="left" vertical="center" wrapText="1"/>
    </xf>
    <xf numFmtId="3" fontId="20" fillId="0" borderId="0" xfId="4" applyNumberFormat="1" applyFont="1" applyBorder="1" applyAlignment="1" applyProtection="1">
      <alignment horizontal="left" vertical="center" wrapText="1"/>
    </xf>
    <xf numFmtId="0" fontId="20" fillId="0" borderId="0" xfId="4" applyFont="1" applyBorder="1" applyAlignment="1">
      <alignment vertical="top"/>
    </xf>
    <xf numFmtId="0" fontId="13" fillId="0" borderId="0" xfId="4" applyFont="1" applyFill="1"/>
    <xf numFmtId="0" fontId="13" fillId="0" borderId="0" xfId="4" applyFont="1" applyFill="1" applyBorder="1"/>
    <xf numFmtId="0" fontId="30" fillId="0" borderId="0" xfId="4" applyFont="1" applyFill="1" applyBorder="1" applyAlignment="1">
      <alignment vertical="top"/>
    </xf>
    <xf numFmtId="0" fontId="30" fillId="0" borderId="0" xfId="4" applyFont="1" applyFill="1" applyBorder="1" applyAlignment="1" applyProtection="1">
      <alignment horizontal="left" wrapText="1"/>
    </xf>
    <xf numFmtId="0" fontId="30" fillId="0" borderId="0" xfId="4" applyFont="1" applyFill="1" applyBorder="1" applyAlignment="1">
      <alignment vertical="center"/>
    </xf>
    <xf numFmtId="168" fontId="13" fillId="0" borderId="0" xfId="4" applyNumberFormat="1" applyFont="1" applyFill="1"/>
    <xf numFmtId="2" fontId="13" fillId="0" borderId="0" xfId="4" applyNumberFormat="1" applyFont="1" applyFill="1" applyBorder="1"/>
    <xf numFmtId="1" fontId="13" fillId="0" borderId="0" xfId="4" applyNumberFormat="1" applyFont="1" applyFill="1" applyBorder="1" applyAlignment="1" applyProtection="1">
      <alignment horizontal="right"/>
    </xf>
    <xf numFmtId="1" fontId="13" fillId="0" borderId="0" xfId="4" applyNumberFormat="1" applyFont="1" applyFill="1" applyBorder="1" applyAlignment="1"/>
    <xf numFmtId="0" fontId="30" fillId="0" borderId="0" xfId="4" applyFont="1" applyFill="1" applyBorder="1" applyAlignment="1" applyProtection="1">
      <alignment horizontal="left"/>
    </xf>
    <xf numFmtId="0" fontId="30" fillId="0" borderId="0" xfId="4" applyFont="1" applyFill="1" applyBorder="1" applyAlignment="1"/>
    <xf numFmtId="169" fontId="12" fillId="0" borderId="0" xfId="4" applyNumberFormat="1" applyFont="1" applyFill="1" applyBorder="1" applyAlignment="1" applyProtection="1">
      <alignment horizontal="right" vertical="center"/>
    </xf>
    <xf numFmtId="41" fontId="18" fillId="0" borderId="0" xfId="7" applyNumberFormat="1" applyFont="1" applyFill="1" applyBorder="1" applyAlignment="1" applyProtection="1">
      <alignment horizontal="right" vertical="center"/>
    </xf>
    <xf numFmtId="41" fontId="12" fillId="0" borderId="0" xfId="4" applyNumberFormat="1" applyFont="1" applyFill="1" applyBorder="1" applyAlignment="1" applyProtection="1">
      <alignment horizontal="right" vertical="center"/>
    </xf>
    <xf numFmtId="41" fontId="18" fillId="0" borderId="0" xfId="4" applyNumberFormat="1" applyFont="1" applyBorder="1" applyAlignment="1">
      <alignment horizontal="right"/>
    </xf>
    <xf numFmtId="0" fontId="12" fillId="0" borderId="0" xfId="4" applyFont="1" applyBorder="1" applyAlignment="1" applyProtection="1">
      <alignment horizontal="left" vertical="center"/>
    </xf>
    <xf numFmtId="43" fontId="12" fillId="0" borderId="14" xfId="4" applyNumberFormat="1" applyFont="1" applyFill="1" applyBorder="1" applyAlignment="1" applyProtection="1">
      <alignment vertical="center"/>
    </xf>
    <xf numFmtId="41" fontId="18" fillId="0" borderId="0" xfId="7" applyNumberFormat="1" applyFont="1" applyFill="1" applyBorder="1" applyAlignment="1" applyProtection="1">
      <alignment vertical="center"/>
    </xf>
    <xf numFmtId="43" fontId="12" fillId="0" borderId="0" xfId="4" applyNumberFormat="1" applyFont="1" applyFill="1" applyBorder="1" applyAlignment="1" applyProtection="1">
      <alignment vertical="center"/>
    </xf>
    <xf numFmtId="41" fontId="12" fillId="0" borderId="0" xfId="4" applyNumberFormat="1" applyFont="1" applyFill="1" applyBorder="1" applyAlignment="1" applyProtection="1">
      <alignment vertical="center"/>
    </xf>
    <xf numFmtId="41" fontId="12" fillId="0" borderId="0" xfId="4" applyNumberFormat="1" applyFont="1" applyFill="1" applyBorder="1" applyAlignment="1">
      <alignment vertical="center"/>
    </xf>
    <xf numFmtId="41" fontId="18" fillId="0" borderId="0" xfId="4" applyNumberFormat="1" applyFont="1" applyBorder="1" applyAlignment="1">
      <alignment vertical="center"/>
    </xf>
    <xf numFmtId="0" fontId="12" fillId="0" borderId="15" xfId="4" applyFont="1" applyFill="1" applyBorder="1" applyAlignment="1">
      <alignment horizontal="left" vertical="center"/>
    </xf>
    <xf numFmtId="41" fontId="18" fillId="0" borderId="0" xfId="8" applyNumberFormat="1" applyFont="1" applyBorder="1" applyAlignment="1">
      <alignment vertical="center"/>
    </xf>
    <xf numFmtId="0" fontId="12" fillId="0" borderId="0" xfId="4" applyFont="1" applyFill="1" applyBorder="1" applyAlignment="1" applyProtection="1">
      <alignment horizontal="left" vertical="center"/>
    </xf>
    <xf numFmtId="41" fontId="18" fillId="0" borderId="0" xfId="7" applyNumberFormat="1" applyFont="1" applyFill="1" applyBorder="1" applyAlignment="1">
      <alignment vertical="center"/>
    </xf>
    <xf numFmtId="41" fontId="16" fillId="0" borderId="0" xfId="4" applyNumberFormat="1" applyFont="1" applyFill="1" applyBorder="1" applyAlignment="1">
      <alignment vertical="center"/>
    </xf>
    <xf numFmtId="168" fontId="12" fillId="0" borderId="0" xfId="4" applyNumberFormat="1" applyFont="1" applyFill="1"/>
    <xf numFmtId="3" fontId="12" fillId="0" borderId="0" xfId="4" applyNumberFormat="1" applyFont="1" applyBorder="1"/>
    <xf numFmtId="0" fontId="12" fillId="0" borderId="14" xfId="4" applyFont="1" applyFill="1" applyBorder="1" applyAlignment="1">
      <alignment vertical="center"/>
    </xf>
    <xf numFmtId="0" fontId="12" fillId="0" borderId="15" xfId="4" applyFont="1" applyFill="1" applyBorder="1"/>
    <xf numFmtId="0" fontId="2" fillId="0" borderId="0" xfId="7"/>
    <xf numFmtId="0" fontId="25" fillId="0" borderId="0" xfId="7" applyFont="1" applyBorder="1" applyAlignment="1">
      <alignment vertical="center"/>
    </xf>
    <xf numFmtId="0" fontId="12" fillId="0" borderId="0" xfId="7" applyFont="1"/>
    <xf numFmtId="0" fontId="12" fillId="0" borderId="0" xfId="7" applyFont="1" applyBorder="1"/>
    <xf numFmtId="0" fontId="12" fillId="0" borderId="0" xfId="7" applyFont="1" applyBorder="1" applyAlignment="1">
      <alignment vertical="center"/>
    </xf>
    <xf numFmtId="0" fontId="12" fillId="0" borderId="0" xfId="7" applyFont="1" applyAlignment="1">
      <alignment vertical="center"/>
    </xf>
    <xf numFmtId="168" fontId="12" fillId="0" borderId="0" xfId="7" applyNumberFormat="1" applyFont="1" applyBorder="1" applyAlignment="1">
      <alignment vertical="center"/>
    </xf>
    <xf numFmtId="168" fontId="12" fillId="0" borderId="0" xfId="7" applyNumberFormat="1" applyFont="1" applyFill="1" applyBorder="1" applyAlignment="1">
      <alignment horizontal="center" vertical="center"/>
    </xf>
    <xf numFmtId="0" fontId="12" fillId="0" borderId="0" xfId="7" applyFont="1" applyBorder="1" applyAlignment="1">
      <alignment horizontal="center" vertical="center"/>
    </xf>
    <xf numFmtId="0" fontId="12" fillId="0" borderId="0" xfId="7" applyFont="1" applyBorder="1" applyAlignment="1" applyProtection="1">
      <alignment horizontal="left" vertical="center"/>
    </xf>
    <xf numFmtId="43" fontId="23" fillId="0" borderId="14" xfId="7" applyNumberFormat="1" applyFont="1" applyFill="1" applyBorder="1" applyAlignment="1">
      <alignment horizontal="right" vertical="center"/>
    </xf>
    <xf numFmtId="43" fontId="24" fillId="0" borderId="14" xfId="7" applyNumberFormat="1" applyFont="1" applyFill="1" applyBorder="1" applyAlignment="1">
      <alignment horizontal="right" vertical="center"/>
    </xf>
    <xf numFmtId="37" fontId="12" fillId="0" borderId="0" xfId="7" applyNumberFormat="1" applyFont="1" applyBorder="1" applyAlignment="1">
      <alignment vertical="center"/>
    </xf>
    <xf numFmtId="41" fontId="24" fillId="0" borderId="0" xfId="7" applyNumberFormat="1" applyFont="1" applyFill="1" applyBorder="1" applyAlignment="1">
      <alignment horizontal="right" vertical="center"/>
    </xf>
    <xf numFmtId="0" fontId="23" fillId="0" borderId="15" xfId="7" applyFont="1" applyFill="1" applyBorder="1" applyAlignment="1" applyProtection="1">
      <alignment horizontal="left"/>
    </xf>
    <xf numFmtId="170" fontId="46" fillId="0" borderId="0" xfId="7" applyNumberFormat="1" applyFont="1" applyBorder="1" applyAlignment="1">
      <alignment vertical="center"/>
    </xf>
    <xf numFmtId="0" fontId="46" fillId="0" borderId="0" xfId="7" applyFont="1" applyBorder="1" applyAlignment="1">
      <alignment vertical="center"/>
    </xf>
    <xf numFmtId="37" fontId="12" fillId="0" borderId="0" xfId="7" applyNumberFormat="1" applyFont="1" applyBorder="1" applyAlignment="1" applyProtection="1">
      <alignment vertical="center"/>
    </xf>
    <xf numFmtId="171" fontId="12" fillId="0" borderId="0" xfId="7" applyNumberFormat="1" applyFont="1" applyBorder="1" applyAlignment="1">
      <alignment vertical="center"/>
    </xf>
    <xf numFmtId="170" fontId="46" fillId="0" borderId="0" xfId="7" applyNumberFormat="1" applyFont="1" applyBorder="1" applyAlignment="1" applyProtection="1">
      <alignment horizontal="right" vertical="center"/>
    </xf>
    <xf numFmtId="37" fontId="46" fillId="0" borderId="0" xfId="7" applyNumberFormat="1" applyFont="1" applyBorder="1" applyAlignment="1" applyProtection="1">
      <alignment vertical="center"/>
    </xf>
    <xf numFmtId="0" fontId="46" fillId="0" borderId="0" xfId="7" applyFont="1" applyBorder="1" applyAlignment="1" applyProtection="1">
      <alignment horizontal="left" vertical="center"/>
    </xf>
    <xf numFmtId="172" fontId="46" fillId="0" borderId="0" xfId="7" applyNumberFormat="1" applyFont="1" applyBorder="1" applyAlignment="1" applyProtection="1">
      <alignment vertical="center"/>
    </xf>
    <xf numFmtId="0" fontId="46" fillId="0" borderId="0" xfId="7" applyFont="1" applyBorder="1" applyAlignment="1">
      <alignment horizontal="left" vertical="center"/>
    </xf>
    <xf numFmtId="0" fontId="12" fillId="0" borderId="0" xfId="7" applyFont="1" applyFill="1" applyBorder="1" applyAlignment="1">
      <alignment vertical="center"/>
    </xf>
    <xf numFmtId="0" fontId="23" fillId="0" borderId="15" xfId="7" applyFont="1" applyFill="1" applyBorder="1" applyAlignment="1"/>
    <xf numFmtId="170" fontId="46" fillId="0" borderId="0" xfId="7" applyNumberFormat="1" applyFont="1" applyBorder="1" applyAlignment="1" applyProtection="1">
      <alignment vertical="center"/>
    </xf>
    <xf numFmtId="172" fontId="49" fillId="0" borderId="0" xfId="7" applyNumberFormat="1" applyFont="1" applyFill="1" applyBorder="1" applyAlignment="1" applyProtection="1">
      <alignment horizontal="center" vertical="center"/>
    </xf>
    <xf numFmtId="37" fontId="49" fillId="0" borderId="0" xfId="7" applyNumberFormat="1" applyFont="1" applyFill="1" applyBorder="1" applyAlignment="1" applyProtection="1">
      <alignment vertical="center"/>
    </xf>
    <xf numFmtId="0" fontId="49" fillId="0" borderId="0" xfId="7" applyFont="1" applyFill="1" applyBorder="1" applyAlignment="1">
      <alignment vertical="center"/>
    </xf>
    <xf numFmtId="0" fontId="49" fillId="0" borderId="0" xfId="7" applyFont="1" applyFill="1" applyBorder="1" applyAlignment="1" applyProtection="1">
      <alignment horizontal="left" vertical="center"/>
    </xf>
    <xf numFmtId="0" fontId="49" fillId="0" borderId="0" xfId="7" applyFont="1" applyFill="1" applyBorder="1" applyAlignment="1" applyProtection="1">
      <alignment vertical="center"/>
    </xf>
    <xf numFmtId="0" fontId="49" fillId="0" borderId="0" xfId="7" applyFont="1" applyFill="1" applyBorder="1" applyAlignment="1" applyProtection="1">
      <alignment horizontal="center" vertical="center"/>
    </xf>
    <xf numFmtId="0" fontId="49" fillId="0" borderId="0" xfId="7" applyFont="1" applyFill="1" applyBorder="1" applyAlignment="1">
      <alignment horizontal="center" vertical="center"/>
    </xf>
    <xf numFmtId="41" fontId="23" fillId="0" borderId="0" xfId="7" applyNumberFormat="1" applyFont="1" applyFill="1" applyBorder="1" applyAlignment="1">
      <alignment horizontal="right" vertical="center"/>
    </xf>
    <xf numFmtId="0" fontId="23" fillId="0" borderId="15" xfId="7" applyFont="1" applyBorder="1" applyAlignment="1">
      <alignment vertical="center"/>
    </xf>
    <xf numFmtId="173" fontId="12" fillId="0" borderId="0" xfId="7" applyNumberFormat="1" applyFont="1" applyBorder="1" applyAlignment="1">
      <alignment vertical="center"/>
    </xf>
    <xf numFmtId="0" fontId="23" fillId="0" borderId="14" xfId="7" applyFont="1" applyBorder="1" applyAlignment="1">
      <alignment vertical="center"/>
    </xf>
    <xf numFmtId="0" fontId="23" fillId="0" borderId="0" xfId="7" applyFont="1" applyBorder="1" applyAlignment="1">
      <alignment vertical="center"/>
    </xf>
    <xf numFmtId="0" fontId="25" fillId="0" borderId="0" xfId="7" applyFont="1" applyBorder="1" applyAlignment="1">
      <alignment horizontal="center"/>
    </xf>
    <xf numFmtId="0" fontId="27" fillId="0" borderId="0" xfId="7" applyFont="1" applyBorder="1" applyAlignment="1">
      <alignment vertical="center"/>
    </xf>
    <xf numFmtId="0" fontId="23" fillId="0" borderId="0" xfId="7" applyFont="1" applyBorder="1"/>
    <xf numFmtId="0" fontId="23" fillId="0" borderId="0" xfId="7" applyFont="1" applyFill="1" applyBorder="1"/>
    <xf numFmtId="0" fontId="24" fillId="0" borderId="0" xfId="7" applyFont="1" applyFill="1" applyBorder="1"/>
    <xf numFmtId="0" fontId="30" fillId="0" borderId="0" xfId="7" applyFont="1" applyFill="1" applyBorder="1"/>
    <xf numFmtId="41" fontId="47" fillId="0" borderId="0" xfId="8" applyNumberFormat="1" applyFont="1" applyBorder="1"/>
    <xf numFmtId="0" fontId="23" fillId="0" borderId="0" xfId="7" applyFont="1" applyFill="1" applyBorder="1" applyAlignment="1"/>
    <xf numFmtId="0" fontId="23" fillId="0" borderId="15" xfId="7" applyFont="1" applyFill="1" applyBorder="1" applyAlignment="1">
      <alignment horizontal="left" vertical="center"/>
    </xf>
    <xf numFmtId="0" fontId="24" fillId="0" borderId="0" xfId="7" applyFont="1" applyFill="1" applyBorder="1" applyAlignment="1"/>
    <xf numFmtId="0" fontId="23" fillId="11" borderId="14" xfId="7" applyFont="1" applyFill="1" applyBorder="1"/>
    <xf numFmtId="0" fontId="23" fillId="11" borderId="0" xfId="7" applyFont="1" applyFill="1" applyBorder="1"/>
    <xf numFmtId="0" fontId="23" fillId="11" borderId="15" xfId="7" applyFont="1" applyFill="1" applyBorder="1"/>
    <xf numFmtId="174" fontId="12" fillId="0" borderId="14" xfId="7" applyNumberFormat="1" applyFont="1" applyBorder="1" applyAlignment="1" applyProtection="1"/>
    <xf numFmtId="174" fontId="12" fillId="0" borderId="0" xfId="7" applyNumberFormat="1" applyFont="1" applyBorder="1" applyAlignment="1" applyProtection="1"/>
    <xf numFmtId="41" fontId="12" fillId="0" borderId="0" xfId="7" applyNumberFormat="1" applyFont="1" applyFill="1" applyBorder="1" applyAlignment="1" applyProtection="1"/>
    <xf numFmtId="168" fontId="23" fillId="0" borderId="0" xfId="7" applyNumberFormat="1" applyFont="1" applyBorder="1"/>
    <xf numFmtId="0" fontId="23" fillId="0" borderId="0" xfId="7" applyFont="1" applyFill="1" applyBorder="1" applyAlignment="1">
      <alignment vertical="center"/>
    </xf>
    <xf numFmtId="0" fontId="50" fillId="0" borderId="0" xfId="7" applyFont="1" applyBorder="1"/>
    <xf numFmtId="0" fontId="24" fillId="0" borderId="0" xfId="7" applyFont="1" applyBorder="1"/>
    <xf numFmtId="3" fontId="23" fillId="0" borderId="0" xfId="7" applyNumberFormat="1" applyFont="1" applyBorder="1"/>
    <xf numFmtId="3" fontId="23" fillId="0" borderId="0" xfId="7" applyNumberFormat="1" applyFont="1" applyFill="1" applyBorder="1"/>
    <xf numFmtId="2" fontId="23" fillId="0" borderId="0" xfId="7" applyNumberFormat="1" applyFont="1" applyBorder="1"/>
    <xf numFmtId="164" fontId="23" fillId="0" borderId="0" xfId="7" applyNumberFormat="1" applyFont="1" applyBorder="1"/>
    <xf numFmtId="0" fontId="13" fillId="0" borderId="0" xfId="7" applyFont="1" applyBorder="1"/>
    <xf numFmtId="0" fontId="30" fillId="0" borderId="0" xfId="7" applyFont="1" applyBorder="1"/>
    <xf numFmtId="175" fontId="23" fillId="0" borderId="0" xfId="7" applyNumberFormat="1" applyFont="1" applyBorder="1"/>
    <xf numFmtId="0" fontId="30" fillId="0" borderId="0" xfId="7" applyFont="1" applyBorder="1" applyAlignment="1" applyProtection="1">
      <alignment horizontal="left"/>
    </xf>
    <xf numFmtId="0" fontId="13" fillId="0" borderId="0" xfId="7" applyFont="1" applyBorder="1" applyAlignment="1" applyProtection="1">
      <alignment horizontal="left"/>
    </xf>
    <xf numFmtId="3" fontId="23" fillId="0" borderId="0" xfId="7" applyNumberFormat="1" applyFont="1" applyFill="1" applyBorder="1" applyAlignment="1">
      <alignment horizontal="right"/>
    </xf>
    <xf numFmtId="4" fontId="23" fillId="0" borderId="0" xfId="7" applyNumberFormat="1" applyFont="1" applyBorder="1"/>
    <xf numFmtId="0" fontId="23" fillId="0" borderId="0" xfId="7" applyFont="1" applyBorder="1" applyAlignment="1" applyProtection="1">
      <alignment horizontal="left"/>
    </xf>
    <xf numFmtId="175" fontId="23" fillId="0" borderId="0" xfId="7" applyNumberFormat="1" applyFont="1" applyFill="1" applyBorder="1" applyAlignment="1">
      <alignment horizontal="right"/>
    </xf>
    <xf numFmtId="3" fontId="12" fillId="0" borderId="1" xfId="7" applyNumberFormat="1" applyFont="1" applyFill="1" applyBorder="1" applyAlignment="1">
      <alignment horizontal="right"/>
    </xf>
    <xf numFmtId="4" fontId="12" fillId="0" borderId="1" xfId="7" applyNumberFormat="1" applyFont="1" applyFill="1" applyBorder="1"/>
    <xf numFmtId="3" fontId="12" fillId="0" borderId="1" xfId="7" applyNumberFormat="1" applyFont="1" applyFill="1" applyBorder="1"/>
    <xf numFmtId="0" fontId="12" fillId="0" borderId="4" xfId="7" applyFont="1" applyFill="1" applyBorder="1" applyAlignment="1" applyProtection="1">
      <alignment horizontal="left"/>
    </xf>
    <xf numFmtId="3" fontId="12" fillId="0" borderId="0" xfId="7" applyNumberFormat="1" applyFont="1" applyFill="1" applyBorder="1"/>
    <xf numFmtId="4" fontId="12" fillId="0" borderId="0" xfId="7" applyNumberFormat="1" applyFont="1" applyFill="1" applyBorder="1"/>
    <xf numFmtId="0" fontId="12" fillId="0" borderId="15" xfId="7" applyFont="1" applyFill="1" applyBorder="1" applyAlignment="1" applyProtection="1">
      <alignment horizontal="left"/>
    </xf>
    <xf numFmtId="4" fontId="23" fillId="0" borderId="0" xfId="7" applyNumberFormat="1" applyFont="1" applyFill="1" applyBorder="1"/>
    <xf numFmtId="176" fontId="24" fillId="0" borderId="0" xfId="9" applyFont="1" applyFill="1" applyBorder="1"/>
    <xf numFmtId="4" fontId="20" fillId="0" borderId="0" xfId="7" applyNumberFormat="1" applyFont="1" applyFill="1" applyBorder="1"/>
    <xf numFmtId="3" fontId="20" fillId="0" borderId="0" xfId="7" applyNumberFormat="1" applyFont="1" applyFill="1" applyBorder="1"/>
    <xf numFmtId="0" fontId="20" fillId="0" borderId="15" xfId="7" applyFont="1" applyFill="1" applyBorder="1" applyAlignment="1" applyProtection="1">
      <alignment horizontal="left"/>
    </xf>
    <xf numFmtId="3" fontId="24" fillId="0" borderId="0" xfId="7" applyNumberFormat="1" applyFont="1" applyFill="1" applyBorder="1"/>
    <xf numFmtId="3" fontId="20" fillId="0" borderId="14" xfId="7" applyNumberFormat="1" applyFont="1" applyFill="1" applyBorder="1"/>
    <xf numFmtId="0" fontId="20" fillId="0" borderId="15" xfId="7" applyFont="1" applyFill="1" applyBorder="1" applyAlignment="1">
      <alignment horizontal="left"/>
    </xf>
    <xf numFmtId="4" fontId="23" fillId="0" borderId="0" xfId="7" applyNumberFormat="1" applyFont="1" applyFill="1" applyBorder="1" applyAlignment="1">
      <alignment horizontal="right"/>
    </xf>
    <xf numFmtId="3" fontId="23" fillId="0" borderId="0" xfId="7" applyNumberFormat="1" applyFont="1" applyBorder="1" applyAlignment="1">
      <alignment horizontal="right"/>
    </xf>
    <xf numFmtId="164" fontId="24" fillId="0" borderId="0" xfId="7" applyNumberFormat="1" applyFont="1" applyFill="1" applyBorder="1"/>
    <xf numFmtId="4" fontId="20" fillId="0" borderId="14" xfId="7" applyNumberFormat="1" applyFont="1" applyFill="1" applyBorder="1"/>
    <xf numFmtId="4" fontId="24" fillId="0" borderId="0" xfId="7" applyNumberFormat="1" applyFont="1" applyFill="1" applyBorder="1"/>
    <xf numFmtId="3" fontId="18" fillId="0" borderId="0" xfId="7" applyNumberFormat="1" applyFont="1" applyFill="1" applyBorder="1" applyAlignment="1">
      <alignment horizontal="right"/>
    </xf>
    <xf numFmtId="4" fontId="18" fillId="0" borderId="0" xfId="7" applyNumberFormat="1" applyFont="1" applyFill="1" applyBorder="1"/>
    <xf numFmtId="3" fontId="18" fillId="0" borderId="0" xfId="7" applyNumberFormat="1" applyFont="1" applyFill="1" applyBorder="1"/>
    <xf numFmtId="0" fontId="24" fillId="0" borderId="0" xfId="7" applyFont="1" applyFill="1" applyBorder="1" applyAlignment="1">
      <alignment horizontal="center" vertical="center" wrapText="1"/>
    </xf>
    <xf numFmtId="0" fontId="20" fillId="0" borderId="14" xfId="7" applyFont="1" applyFill="1" applyBorder="1" applyAlignment="1">
      <alignment horizontal="center" vertical="center" wrapText="1"/>
    </xf>
    <xf numFmtId="0" fontId="20" fillId="0" borderId="0" xfId="7" applyFont="1" applyFill="1" applyBorder="1" applyAlignment="1">
      <alignment horizontal="center" vertical="center"/>
    </xf>
    <xf numFmtId="0" fontId="20" fillId="0" borderId="0" xfId="7" applyFont="1" applyFill="1" applyBorder="1" applyAlignment="1">
      <alignment horizontal="center" vertical="center" wrapText="1"/>
    </xf>
    <xf numFmtId="0" fontId="20" fillId="0" borderId="15" xfId="7" applyFont="1" applyFill="1" applyBorder="1" applyAlignment="1">
      <alignment horizontal="center" vertical="center"/>
    </xf>
    <xf numFmtId="0" fontId="23" fillId="0" borderId="0" xfId="7" applyFont="1" applyBorder="1" applyAlignment="1">
      <alignment horizontal="centerContinuous"/>
    </xf>
    <xf numFmtId="0" fontId="23" fillId="0" borderId="0" xfId="7" applyFont="1" applyBorder="1" applyAlignment="1">
      <alignment horizontal="center"/>
    </xf>
    <xf numFmtId="0" fontId="24" fillId="0" borderId="0" xfId="7" applyFont="1" applyBorder="1" applyAlignment="1">
      <alignment horizontal="centerContinuous"/>
    </xf>
    <xf numFmtId="0" fontId="24" fillId="0" borderId="0" xfId="7" applyFont="1" applyFill="1" applyBorder="1" applyAlignment="1">
      <alignment vertical="center"/>
    </xf>
    <xf numFmtId="0" fontId="24" fillId="0" borderId="0" xfId="7" applyFont="1" applyFill="1" applyBorder="1" applyAlignment="1">
      <alignment horizontal="centerContinuous" vertical="center"/>
    </xf>
    <xf numFmtId="0" fontId="23" fillId="0" borderId="0" xfId="7" applyFont="1" applyFill="1" applyBorder="1" applyAlignment="1">
      <alignment horizontal="right" vertical="center"/>
    </xf>
    <xf numFmtId="3" fontId="23" fillId="0" borderId="0" xfId="7" applyNumberFormat="1" applyFont="1" applyBorder="1" applyAlignment="1">
      <alignment vertical="center"/>
    </xf>
    <xf numFmtId="0" fontId="51" fillId="0" borderId="0" xfId="7" applyFont="1" applyBorder="1" applyAlignment="1">
      <alignment horizontal="centerContinuous" vertical="center"/>
    </xf>
    <xf numFmtId="0" fontId="51" fillId="0" borderId="0" xfId="7" applyFont="1" applyFill="1" applyBorder="1" applyAlignment="1">
      <alignment horizontal="centerContinuous" vertical="center"/>
    </xf>
    <xf numFmtId="0" fontId="24" fillId="0" borderId="0" xfId="7" applyFont="1" applyBorder="1" applyAlignment="1">
      <alignment horizontal="centerContinuous" vertical="center"/>
    </xf>
    <xf numFmtId="3" fontId="24" fillId="0" borderId="0" xfId="7" applyNumberFormat="1" applyFont="1" applyBorder="1" applyAlignment="1">
      <alignment horizontal="centerContinuous" vertical="center"/>
    </xf>
    <xf numFmtId="0" fontId="24" fillId="0" borderId="0" xfId="7" applyFont="1" applyBorder="1" applyAlignment="1"/>
    <xf numFmtId="0" fontId="13" fillId="0" borderId="0" xfId="7" applyFont="1" applyFill="1" applyBorder="1" applyAlignment="1" applyProtection="1">
      <alignment horizontal="left" vertical="top"/>
    </xf>
    <xf numFmtId="41" fontId="23" fillId="0" borderId="0" xfId="7" applyNumberFormat="1" applyFont="1" applyFill="1" applyBorder="1" applyAlignment="1" applyProtection="1">
      <alignment horizontal="right" vertical="center"/>
    </xf>
    <xf numFmtId="0" fontId="23" fillId="0" borderId="0" xfId="7" applyFont="1" applyFill="1" applyBorder="1" applyAlignment="1" applyProtection="1">
      <alignment horizontal="left" vertical="center"/>
    </xf>
    <xf numFmtId="3" fontId="23" fillId="0" borderId="0" xfId="7" applyNumberFormat="1" applyFont="1" applyFill="1" applyBorder="1" applyAlignment="1">
      <alignment horizontal="right" vertical="center"/>
    </xf>
    <xf numFmtId="3" fontId="23" fillId="0" borderId="0" xfId="7" applyNumberFormat="1" applyFont="1" applyFill="1" applyBorder="1" applyAlignment="1" applyProtection="1">
      <alignment horizontal="right" vertical="center"/>
    </xf>
    <xf numFmtId="0" fontId="24" fillId="0" borderId="0" xfId="7" applyFont="1" applyFill="1" applyBorder="1" applyAlignment="1" applyProtection="1">
      <alignment horizontal="left" vertical="center"/>
    </xf>
    <xf numFmtId="41" fontId="15" fillId="0" borderId="0" xfId="10" applyNumberFormat="1" applyFont="1" applyFill="1" applyBorder="1" applyAlignment="1">
      <alignment horizontal="right" vertical="top"/>
    </xf>
    <xf numFmtId="41" fontId="47" fillId="0" borderId="0" xfId="11" applyNumberFormat="1" applyFont="1" applyFill="1" applyBorder="1" applyAlignment="1">
      <alignment horizontal="right"/>
    </xf>
    <xf numFmtId="41" fontId="23" fillId="0" borderId="0" xfId="7" applyNumberFormat="1" applyFont="1" applyFill="1" applyBorder="1" applyAlignment="1">
      <alignment horizontal="right"/>
    </xf>
    <xf numFmtId="0" fontId="51" fillId="0" borderId="0" xfId="7" applyFont="1" applyBorder="1"/>
    <xf numFmtId="0" fontId="51" fillId="0" borderId="0" xfId="7" applyFont="1" applyFill="1" applyBorder="1"/>
    <xf numFmtId="3" fontId="51" fillId="0" borderId="0" xfId="7" applyNumberFormat="1" applyFont="1" applyBorder="1"/>
    <xf numFmtId="0" fontId="2" fillId="0" borderId="0" xfId="7" applyBorder="1"/>
    <xf numFmtId="0" fontId="18" fillId="0" borderId="0" xfId="7" applyFont="1" applyBorder="1"/>
    <xf numFmtId="0" fontId="18" fillId="0" borderId="0" xfId="7" applyFont="1" applyFill="1" applyBorder="1"/>
    <xf numFmtId="0" fontId="18" fillId="0" borderId="0" xfId="7" applyFont="1" applyFill="1" applyBorder="1" applyAlignment="1">
      <alignment vertical="center"/>
    </xf>
    <xf numFmtId="0" fontId="18" fillId="0" borderId="0" xfId="7" applyFont="1" applyFill="1" applyBorder="1" applyAlignment="1" applyProtection="1">
      <alignment horizontal="left" vertical="center"/>
    </xf>
    <xf numFmtId="170" fontId="18" fillId="0" borderId="0" xfId="7" applyNumberFormat="1" applyFont="1" applyFill="1" applyBorder="1"/>
    <xf numFmtId="170" fontId="18" fillId="0" borderId="0" xfId="7" applyNumberFormat="1" applyFont="1" applyFill="1" applyBorder="1" applyAlignment="1" applyProtection="1">
      <alignment horizontal="left" vertical="center"/>
    </xf>
    <xf numFmtId="170" fontId="18" fillId="0" borderId="0" xfId="7" applyNumberFormat="1" applyFont="1" applyFill="1" applyBorder="1" applyAlignment="1" applyProtection="1">
      <alignment horizontal="center" vertical="center"/>
    </xf>
    <xf numFmtId="3" fontId="18" fillId="0" borderId="0" xfId="7" applyNumberFormat="1" applyFont="1" applyFill="1" applyBorder="1" applyAlignment="1">
      <alignment horizontal="center"/>
    </xf>
    <xf numFmtId="3" fontId="18" fillId="0" borderId="0" xfId="7" applyNumberFormat="1" applyFont="1" applyFill="1" applyBorder="1" applyAlignment="1" applyProtection="1">
      <alignment horizontal="center" vertical="center"/>
    </xf>
    <xf numFmtId="3" fontId="18" fillId="0" borderId="0" xfId="7" applyNumberFormat="1" applyFont="1" applyFill="1" applyBorder="1" applyAlignment="1">
      <alignment horizontal="center" vertical="center"/>
    </xf>
    <xf numFmtId="170" fontId="53" fillId="0" borderId="0" xfId="7" applyNumberFormat="1" applyFont="1" applyFill="1" applyBorder="1" applyAlignment="1" applyProtection="1">
      <alignment horizontal="center" vertical="center"/>
    </xf>
    <xf numFmtId="3" fontId="53" fillId="0" borderId="0" xfId="7" applyNumberFormat="1" applyFont="1" applyFill="1" applyBorder="1" applyAlignment="1" applyProtection="1">
      <alignment horizontal="center" vertical="center"/>
    </xf>
    <xf numFmtId="0" fontId="53" fillId="0" borderId="0" xfId="7" applyFont="1" applyFill="1" applyBorder="1" applyAlignment="1">
      <alignment horizontal="centerContinuous" vertical="center"/>
    </xf>
    <xf numFmtId="0" fontId="53" fillId="0" borderId="0" xfId="7" applyFont="1" applyFill="1" applyBorder="1" applyAlignment="1">
      <alignment horizontal="center" vertical="center"/>
    </xf>
    <xf numFmtId="0" fontId="18" fillId="0" borderId="0" xfId="7" applyFont="1" applyBorder="1" applyAlignment="1">
      <alignment horizontal="center"/>
    </xf>
    <xf numFmtId="0" fontId="18" fillId="0" borderId="0" xfId="7" applyFont="1" applyBorder="1" applyAlignment="1"/>
    <xf numFmtId="0" fontId="53" fillId="0" borderId="0" xfId="7" applyFont="1" applyBorder="1" applyAlignment="1">
      <alignment horizontal="center"/>
    </xf>
    <xf numFmtId="0" fontId="53" fillId="0" borderId="0" xfId="7" applyFont="1" applyBorder="1" applyAlignment="1"/>
    <xf numFmtId="0" fontId="48" fillId="0" borderId="0" xfId="7" applyFont="1" applyFill="1" applyBorder="1" applyAlignment="1">
      <alignment horizontal="left" vertical="center"/>
    </xf>
    <xf numFmtId="0" fontId="47" fillId="0" borderId="0" xfId="7" applyFont="1" applyFill="1" applyBorder="1" applyAlignment="1">
      <alignment horizontal="left" vertical="center"/>
    </xf>
    <xf numFmtId="0" fontId="47" fillId="0" borderId="0" xfId="7" applyFont="1" applyFill="1" applyBorder="1" applyAlignment="1">
      <alignment vertical="center"/>
    </xf>
    <xf numFmtId="49" fontId="18" fillId="0" borderId="0" xfId="7" applyNumberFormat="1" applyFont="1" applyBorder="1" applyAlignment="1" applyProtection="1">
      <alignment horizontal="right"/>
      <protection locked="0"/>
    </xf>
    <xf numFmtId="168" fontId="18" fillId="0" borderId="0" xfId="7" applyNumberFormat="1" applyFont="1" applyBorder="1" applyAlignment="1" applyProtection="1">
      <protection locked="0"/>
    </xf>
    <xf numFmtId="0" fontId="18" fillId="0" borderId="0" xfId="8" applyFont="1" applyBorder="1"/>
    <xf numFmtId="0" fontId="18" fillId="0" borderId="0" xfId="7" applyFont="1" applyBorder="1" applyAlignment="1">
      <alignment horizontal="left"/>
    </xf>
    <xf numFmtId="0" fontId="18" fillId="0" borderId="0" xfId="7" applyFont="1" applyBorder="1" applyAlignment="1">
      <alignment vertical="center"/>
    </xf>
    <xf numFmtId="168" fontId="18" fillId="0" borderId="0" xfId="7" applyNumberFormat="1" applyFont="1" applyBorder="1"/>
    <xf numFmtId="168" fontId="18" fillId="0" borderId="0" xfId="7" applyNumberFormat="1" applyFont="1" applyFill="1" applyBorder="1"/>
    <xf numFmtId="0" fontId="18" fillId="0" borderId="0" xfId="7" applyFont="1" applyBorder="1" applyAlignment="1">
      <alignment vertical="center" wrapText="1"/>
    </xf>
    <xf numFmtId="164" fontId="18" fillId="0" borderId="0" xfId="7" applyNumberFormat="1" applyFont="1" applyBorder="1"/>
    <xf numFmtId="0" fontId="13" fillId="0" borderId="0" xfId="7" applyFont="1" applyBorder="1" applyAlignment="1">
      <alignment vertical="center"/>
    </xf>
    <xf numFmtId="177" fontId="13" fillId="0" borderId="0" xfId="5" applyNumberFormat="1" applyFont="1" applyBorder="1" applyAlignment="1">
      <alignment vertical="center"/>
    </xf>
    <xf numFmtId="177" fontId="13" fillId="0" borderId="0" xfId="5" applyNumberFormat="1" applyFont="1" applyBorder="1" applyAlignment="1" applyProtection="1">
      <alignment vertical="center"/>
    </xf>
    <xf numFmtId="0" fontId="13" fillId="0" borderId="0" xfId="7" applyFont="1" applyBorder="1" applyAlignment="1" applyProtection="1">
      <alignment horizontal="left" vertical="center"/>
    </xf>
    <xf numFmtId="3" fontId="13" fillId="0" borderId="0" xfId="7" applyNumberFormat="1" applyFont="1" applyBorder="1" applyAlignment="1" applyProtection="1">
      <alignment vertical="center"/>
    </xf>
    <xf numFmtId="0" fontId="13" fillId="0" borderId="0" xfId="7" applyFont="1" applyFill="1" applyBorder="1" applyAlignment="1">
      <alignment horizontal="left" vertical="center"/>
    </xf>
    <xf numFmtId="168" fontId="13" fillId="0" borderId="0" xfId="7" applyNumberFormat="1" applyFont="1" applyBorder="1" applyAlignment="1">
      <alignment vertical="center"/>
    </xf>
    <xf numFmtId="168" fontId="13" fillId="0" borderId="0" xfId="7" applyNumberFormat="1" applyFont="1" applyFill="1" applyBorder="1"/>
    <xf numFmtId="168" fontId="13" fillId="0" borderId="0" xfId="7" applyNumberFormat="1" applyFont="1" applyFill="1" applyBorder="1" applyAlignment="1">
      <alignment vertical="center"/>
    </xf>
    <xf numFmtId="170" fontId="13" fillId="0" borderId="0" xfId="7" applyNumberFormat="1" applyFont="1" applyBorder="1" applyAlignment="1" applyProtection="1">
      <alignment vertical="center"/>
    </xf>
    <xf numFmtId="168" fontId="30" fillId="0" borderId="0" xfId="7" applyNumberFormat="1" applyFont="1" applyFill="1" applyBorder="1"/>
    <xf numFmtId="177" fontId="30" fillId="0" borderId="0" xfId="7" applyNumberFormat="1" applyFont="1" applyBorder="1" applyAlignment="1">
      <alignment vertical="center"/>
    </xf>
    <xf numFmtId="168" fontId="30" fillId="0" borderId="0" xfId="7" applyNumberFormat="1" applyFont="1" applyFill="1" applyBorder="1" applyAlignment="1">
      <alignment vertical="center"/>
    </xf>
    <xf numFmtId="177" fontId="30" fillId="0" borderId="0" xfId="7" applyNumberFormat="1" applyFont="1" applyBorder="1" applyAlignment="1">
      <alignment horizontal="right"/>
    </xf>
    <xf numFmtId="0" fontId="30" fillId="0" borderId="0" xfId="7" applyFont="1" applyFill="1" applyBorder="1" applyAlignment="1">
      <alignment horizontal="center" vertical="center"/>
    </xf>
    <xf numFmtId="0" fontId="30" fillId="0" borderId="0" xfId="7" applyFont="1" applyFill="1" applyBorder="1" applyAlignment="1" applyProtection="1">
      <alignment horizontal="center" vertical="center"/>
    </xf>
    <xf numFmtId="170" fontId="23" fillId="0" borderId="0" xfId="7" applyNumberFormat="1" applyFont="1" applyBorder="1" applyAlignment="1" applyProtection="1">
      <alignment vertical="center"/>
    </xf>
    <xf numFmtId="177" fontId="23" fillId="0" borderId="0" xfId="5" applyNumberFormat="1" applyFont="1" applyBorder="1" applyAlignment="1">
      <alignment vertical="center"/>
    </xf>
    <xf numFmtId="177" fontId="23" fillId="0" borderId="0" xfId="5" applyNumberFormat="1" applyFont="1" applyBorder="1" applyAlignment="1" applyProtection="1">
      <alignment vertical="center"/>
    </xf>
    <xf numFmtId="4" fontId="24" fillId="0" borderId="0" xfId="7" applyNumberFormat="1" applyFont="1" applyFill="1" applyBorder="1" applyAlignment="1">
      <alignment vertical="center"/>
    </xf>
    <xf numFmtId="0" fontId="13" fillId="0" borderId="0" xfId="7" applyFont="1" applyFill="1" applyBorder="1" applyAlignment="1">
      <alignment vertical="center"/>
    </xf>
    <xf numFmtId="170" fontId="13" fillId="0" borderId="0" xfId="7" applyNumberFormat="1" applyFont="1" applyFill="1" applyBorder="1" applyAlignment="1" applyProtection="1">
      <alignment vertical="center"/>
    </xf>
    <xf numFmtId="177" fontId="13" fillId="0" borderId="0" xfId="5" applyNumberFormat="1" applyFont="1" applyFill="1" applyBorder="1" applyAlignment="1">
      <alignment vertical="center"/>
    </xf>
    <xf numFmtId="177" fontId="13" fillId="0" borderId="0" xfId="5" applyNumberFormat="1" applyFont="1" applyFill="1" applyBorder="1" applyAlignment="1" applyProtection="1">
      <alignment vertical="center"/>
    </xf>
    <xf numFmtId="164" fontId="30" fillId="0" borderId="0" xfId="7" applyNumberFormat="1" applyFont="1" applyFill="1" applyBorder="1" applyAlignment="1">
      <alignment vertical="center"/>
    </xf>
    <xf numFmtId="164" fontId="30" fillId="0" borderId="0" xfId="7" applyNumberFormat="1" applyFont="1" applyFill="1" applyBorder="1" applyAlignment="1">
      <alignment horizontal="right" vertical="center"/>
    </xf>
    <xf numFmtId="0" fontId="30" fillId="0" borderId="0" xfId="7" applyFont="1" applyFill="1" applyBorder="1" applyAlignment="1">
      <alignment vertical="center"/>
    </xf>
    <xf numFmtId="3" fontId="18" fillId="0" borderId="14" xfId="11" applyNumberFormat="1" applyFont="1" applyBorder="1" applyAlignment="1">
      <alignment vertical="center"/>
    </xf>
    <xf numFmtId="3" fontId="18" fillId="0" borderId="0" xfId="11" applyNumberFormat="1" applyFont="1" applyBorder="1" applyAlignment="1">
      <alignment vertical="center"/>
    </xf>
    <xf numFmtId="3" fontId="12" fillId="0" borderId="15" xfId="7" applyNumberFormat="1" applyFont="1" applyBorder="1" applyAlignment="1">
      <alignment vertical="center"/>
    </xf>
    <xf numFmtId="164" fontId="20" fillId="0" borderId="14" xfId="7" applyNumberFormat="1" applyFont="1" applyFill="1" applyBorder="1" applyAlignment="1">
      <alignment vertical="center"/>
    </xf>
    <xf numFmtId="164" fontId="20" fillId="0" borderId="0" xfId="7" applyNumberFormat="1" applyFont="1" applyFill="1" applyBorder="1" applyAlignment="1">
      <alignment vertical="center"/>
    </xf>
    <xf numFmtId="164" fontId="20" fillId="0" borderId="15" xfId="7" applyNumberFormat="1" applyFont="1" applyFill="1" applyBorder="1" applyAlignment="1">
      <alignment vertical="center"/>
    </xf>
    <xf numFmtId="0" fontId="12" fillId="0" borderId="8" xfId="7" applyFont="1" applyFill="1" applyBorder="1" applyAlignment="1">
      <alignment horizontal="center" vertical="center"/>
    </xf>
    <xf numFmtId="0" fontId="12" fillId="0" borderId="12" xfId="7" applyFont="1" applyFill="1" applyBorder="1" applyAlignment="1">
      <alignment horizontal="center" vertical="center"/>
    </xf>
    <xf numFmtId="0" fontId="12" fillId="0" borderId="9" xfId="7" applyFont="1" applyFill="1" applyBorder="1" applyAlignment="1">
      <alignment horizontal="center" vertical="center" wrapText="1"/>
    </xf>
    <xf numFmtId="0" fontId="30" fillId="0" borderId="0" xfId="7" applyFont="1" applyBorder="1" applyAlignment="1">
      <alignment vertical="center"/>
    </xf>
    <xf numFmtId="0" fontId="30" fillId="0" borderId="0" xfId="7" applyFont="1" applyFill="1" applyBorder="1" applyAlignment="1">
      <alignment horizontal="centerContinuous" vertical="center"/>
    </xf>
    <xf numFmtId="0" fontId="30" fillId="0" borderId="0" xfId="7" applyFont="1" applyBorder="1" applyAlignment="1">
      <alignment horizontal="center"/>
    </xf>
    <xf numFmtId="3" fontId="13" fillId="0" borderId="0" xfId="7" applyNumberFormat="1" applyFont="1" applyBorder="1" applyAlignment="1">
      <alignment vertical="center"/>
    </xf>
    <xf numFmtId="0" fontId="13" fillId="0" borderId="0" xfId="7" applyFont="1" applyBorder="1" applyAlignment="1"/>
    <xf numFmtId="3" fontId="13" fillId="0" borderId="0" xfId="7" applyNumberFormat="1" applyFont="1" applyBorder="1" applyAlignment="1" applyProtection="1">
      <alignment horizontal="right" vertical="center"/>
    </xf>
    <xf numFmtId="178" fontId="13" fillId="0" borderId="0" xfId="7" applyNumberFormat="1" applyFont="1" applyBorder="1" applyAlignment="1">
      <alignment vertical="center"/>
    </xf>
    <xf numFmtId="4" fontId="30" fillId="0" borderId="0" xfId="7" applyNumberFormat="1" applyFont="1" applyFill="1" applyBorder="1" applyAlignment="1">
      <alignment vertical="center"/>
    </xf>
    <xf numFmtId="0" fontId="20" fillId="0" borderId="0" xfId="7" applyFont="1" applyFill="1" applyBorder="1" applyAlignment="1">
      <alignment vertical="center"/>
    </xf>
    <xf numFmtId="178" fontId="13" fillId="0" borderId="0" xfId="7" applyNumberFormat="1" applyFont="1" applyFill="1" applyBorder="1" applyAlignment="1">
      <alignment vertical="center"/>
    </xf>
    <xf numFmtId="0" fontId="20" fillId="0" borderId="13" xfId="7" applyFont="1" applyFill="1" applyBorder="1" applyAlignment="1">
      <alignment horizontal="center" vertical="center"/>
    </xf>
    <xf numFmtId="0" fontId="12" fillId="0" borderId="12" xfId="7" applyFont="1" applyFill="1" applyBorder="1" applyAlignment="1">
      <alignment horizontal="center" vertical="center" wrapText="1"/>
    </xf>
    <xf numFmtId="0" fontId="13" fillId="0" borderId="0" xfId="7" applyFont="1" applyAlignment="1">
      <alignment vertical="center"/>
    </xf>
    <xf numFmtId="170" fontId="13" fillId="0" borderId="0" xfId="7" applyNumberFormat="1" applyFont="1" applyAlignment="1" applyProtection="1">
      <alignment vertical="center"/>
    </xf>
    <xf numFmtId="0" fontId="13" fillId="0" borderId="0" xfId="7" applyFont="1" applyAlignment="1" applyProtection="1">
      <alignment horizontal="left" vertical="center"/>
    </xf>
    <xf numFmtId="177" fontId="13" fillId="0" borderId="0" xfId="5" applyNumberFormat="1" applyFont="1" applyAlignment="1">
      <alignment vertical="center"/>
    </xf>
    <xf numFmtId="177" fontId="13" fillId="0" borderId="0" xfId="5" applyNumberFormat="1" applyFont="1" applyAlignment="1" applyProtection="1">
      <alignment vertical="center"/>
    </xf>
    <xf numFmtId="0" fontId="13" fillId="0" borderId="0" xfId="7" applyFont="1" applyFill="1" applyAlignment="1">
      <alignment vertical="center"/>
    </xf>
    <xf numFmtId="170" fontId="13" fillId="0" borderId="0" xfId="7" applyNumberFormat="1" applyFont="1" applyFill="1" applyAlignment="1" applyProtection="1">
      <alignment vertical="center"/>
    </xf>
    <xf numFmtId="177" fontId="13" fillId="0" borderId="0" xfId="5" applyNumberFormat="1" applyFont="1" applyFill="1" applyAlignment="1">
      <alignment vertical="center"/>
    </xf>
    <xf numFmtId="177" fontId="13" fillId="0" borderId="0" xfId="5" applyNumberFormat="1" applyFont="1" applyFill="1" applyAlignment="1" applyProtection="1">
      <alignment vertical="center"/>
    </xf>
    <xf numFmtId="49" fontId="30" fillId="0" borderId="0" xfId="7" applyNumberFormat="1" applyFont="1" applyFill="1" applyBorder="1" applyAlignment="1">
      <alignment horizontal="right" vertical="center"/>
    </xf>
    <xf numFmtId="4" fontId="24" fillId="0" borderId="14" xfId="7" applyNumberFormat="1" applyFont="1" applyFill="1" applyBorder="1" applyAlignment="1">
      <alignment vertical="center"/>
    </xf>
    <xf numFmtId="0" fontId="24" fillId="0" borderId="13" xfId="7" applyFont="1" applyFill="1" applyBorder="1" applyAlignment="1">
      <alignment horizontal="center" vertical="center"/>
    </xf>
    <xf numFmtId="0" fontId="30" fillId="0" borderId="0" xfId="7" applyFont="1" applyAlignment="1">
      <alignment vertical="center"/>
    </xf>
    <xf numFmtId="0" fontId="27" fillId="0" borderId="0" xfId="7" applyFont="1" applyAlignment="1">
      <alignment vertical="center"/>
    </xf>
    <xf numFmtId="0" fontId="25" fillId="0" borderId="0" xfId="7" applyFont="1" applyAlignment="1">
      <alignment vertical="center"/>
    </xf>
    <xf numFmtId="4" fontId="24" fillId="0" borderId="14" xfId="7" applyNumberFormat="1" applyFont="1" applyFill="1" applyBorder="1" applyAlignment="1">
      <alignment horizontal="right" vertical="center"/>
    </xf>
    <xf numFmtId="164" fontId="24" fillId="0" borderId="0" xfId="7" applyNumberFormat="1" applyFont="1" applyFill="1" applyBorder="1" applyAlignment="1">
      <alignment vertical="center"/>
    </xf>
    <xf numFmtId="0" fontId="24" fillId="0" borderId="13" xfId="7" applyFont="1" applyFill="1" applyBorder="1" applyAlignment="1">
      <alignment vertical="center"/>
    </xf>
    <xf numFmtId="0" fontId="0" fillId="0" borderId="0" xfId="0" applyFont="1"/>
    <xf numFmtId="0" fontId="0" fillId="0" borderId="0" xfId="0" applyFont="1" applyAlignment="1">
      <alignment horizontal="left"/>
    </xf>
    <xf numFmtId="0" fontId="58" fillId="0" borderId="0" xfId="0" applyFont="1" applyAlignment="1">
      <alignment horizontal="left"/>
    </xf>
    <xf numFmtId="0" fontId="58" fillId="0" borderId="0" xfId="0" applyFont="1" applyAlignment="1">
      <alignment horizontal="left" vertical="center"/>
    </xf>
    <xf numFmtId="0" fontId="2" fillId="8" borderId="0" xfId="7" applyFill="1"/>
    <xf numFmtId="0" fontId="59" fillId="0" borderId="0" xfId="12" applyAlignment="1" applyProtection="1">
      <alignment horizontal="left" vertical="top"/>
    </xf>
    <xf numFmtId="0" fontId="60" fillId="6" borderId="0" xfId="12" applyFont="1" applyFill="1" applyBorder="1" applyAlignment="1" applyProtection="1">
      <alignment horizontal="center" vertical="center"/>
    </xf>
    <xf numFmtId="0" fontId="59" fillId="0" borderId="0" xfId="12" applyBorder="1" applyAlignment="1" applyProtection="1">
      <alignment horizontal="center" vertical="center"/>
    </xf>
    <xf numFmtId="0" fontId="13" fillId="0" borderId="0" xfId="4" applyFont="1" applyBorder="1" applyAlignment="1"/>
    <xf numFmtId="0" fontId="59" fillId="0" borderId="0" xfId="12" applyBorder="1" applyAlignment="1" applyProtection="1">
      <alignment horizontal="center"/>
    </xf>
    <xf numFmtId="0" fontId="59" fillId="0" borderId="0" xfId="12" applyAlignment="1" applyProtection="1">
      <alignment horizontal="center" vertical="center"/>
    </xf>
    <xf numFmtId="0" fontId="59" fillId="0" borderId="0" xfId="12" applyAlignment="1" applyProtection="1">
      <alignment horizontal="left"/>
    </xf>
    <xf numFmtId="0" fontId="59" fillId="0" borderId="0" xfId="12" applyAlignment="1" applyProtection="1">
      <alignment horizontal="center"/>
    </xf>
    <xf numFmtId="0" fontId="59" fillId="0" borderId="0" xfId="12" applyFill="1" applyBorder="1" applyAlignment="1" applyProtection="1">
      <alignment horizontal="center" wrapText="1"/>
    </xf>
    <xf numFmtId="0" fontId="59" fillId="6" borderId="0" xfId="12" applyFill="1" applyBorder="1" applyAlignment="1" applyProtection="1">
      <alignment horizontal="center" wrapText="1"/>
    </xf>
    <xf numFmtId="0" fontId="59" fillId="0" borderId="0" xfId="12" applyFill="1" applyBorder="1" applyAlignment="1" applyProtection="1">
      <alignment horizontal="center"/>
    </xf>
    <xf numFmtId="0" fontId="59" fillId="0" borderId="0" xfId="12" applyBorder="1" applyAlignment="1" applyProtection="1"/>
    <xf numFmtId="0" fontId="48" fillId="0" borderId="0" xfId="0" applyFont="1"/>
    <xf numFmtId="4" fontId="20" fillId="0" borderId="0" xfId="7" applyNumberFormat="1" applyFont="1" applyFill="1" applyBorder="1" applyAlignment="1">
      <alignment vertical="center"/>
    </xf>
    <xf numFmtId="0" fontId="65" fillId="0" borderId="0" xfId="0" applyFont="1"/>
    <xf numFmtId="0" fontId="30" fillId="0" borderId="0" xfId="4" applyFont="1" applyFill="1" applyBorder="1" applyAlignment="1" applyProtection="1">
      <alignment wrapText="1"/>
    </xf>
    <xf numFmtId="0" fontId="18" fillId="0" borderId="15" xfId="7" applyFont="1" applyBorder="1" applyAlignment="1">
      <alignment horizontal="left" vertical="center"/>
    </xf>
    <xf numFmtId="0" fontId="18" fillId="0" borderId="4" xfId="7" applyFont="1" applyBorder="1" applyAlignment="1">
      <alignment horizontal="left" vertical="center"/>
    </xf>
    <xf numFmtId="0" fontId="18" fillId="0" borderId="1" xfId="7" applyFont="1" applyBorder="1" applyAlignment="1">
      <alignment vertical="center"/>
    </xf>
    <xf numFmtId="0" fontId="47" fillId="0" borderId="0" xfId="7" applyFont="1" applyFill="1" applyBorder="1" applyAlignment="1" applyProtection="1">
      <alignment horizontal="left" vertical="center" wrapText="1"/>
      <protection locked="0"/>
    </xf>
    <xf numFmtId="4" fontId="3" fillId="0" borderId="0" xfId="0" applyNumberFormat="1" applyFont="1" applyFill="1" applyBorder="1" applyAlignment="1">
      <alignment horizontal="right"/>
    </xf>
    <xf numFmtId="4" fontId="5" fillId="0" borderId="0" xfId="2" applyNumberFormat="1" applyFont="1" applyFill="1" applyBorder="1" applyAlignment="1">
      <alignment horizontal="right" vertical="center"/>
    </xf>
    <xf numFmtId="0" fontId="55" fillId="0" borderId="0" xfId="0" applyFont="1" applyAlignment="1">
      <alignment horizontal="center"/>
    </xf>
    <xf numFmtId="0" fontId="48" fillId="0" borderId="0" xfId="7" applyFont="1" applyFill="1" applyBorder="1" applyAlignment="1">
      <alignment vertical="center"/>
    </xf>
    <xf numFmtId="0" fontId="48" fillId="0" borderId="0" xfId="7" applyFont="1" applyFill="1" applyBorder="1" applyAlignment="1" applyProtection="1">
      <alignment horizontal="left" vertical="center" wrapText="1"/>
      <protection locked="0"/>
    </xf>
    <xf numFmtId="180" fontId="20" fillId="0" borderId="0" xfId="7" applyNumberFormat="1" applyFont="1" applyFill="1" applyBorder="1"/>
    <xf numFmtId="2" fontId="2" fillId="0" borderId="0" xfId="7" applyNumberFormat="1"/>
    <xf numFmtId="0" fontId="12" fillId="0" borderId="15" xfId="7" applyFont="1" applyBorder="1" applyAlignment="1" applyProtection="1">
      <alignment horizontal="left" vertical="center"/>
    </xf>
    <xf numFmtId="0" fontId="0" fillId="0" borderId="0" xfId="0" applyAlignment="1">
      <alignment horizontal="right"/>
    </xf>
    <xf numFmtId="0" fontId="0" fillId="0" borderId="0" xfId="0" applyAlignment="1">
      <alignment horizontal="left"/>
    </xf>
    <xf numFmtId="0" fontId="0" fillId="0" borderId="2" xfId="0" applyBorder="1" applyAlignment="1">
      <alignment horizontal="right" vertical="top"/>
    </xf>
    <xf numFmtId="0" fontId="0" fillId="0" borderId="2" xfId="0" applyBorder="1" applyAlignment="1">
      <alignment horizontal="left" vertical="top" wrapText="1"/>
    </xf>
    <xf numFmtId="0" fontId="12" fillId="0" borderId="0" xfId="4" applyFont="1" applyBorder="1" applyAlignment="1">
      <alignment vertical="center"/>
    </xf>
    <xf numFmtId="0" fontId="16" fillId="0" borderId="0" xfId="4" applyFont="1" applyFill="1" applyBorder="1" applyAlignment="1">
      <alignment horizontal="left" vertical="top" wrapText="1"/>
    </xf>
    <xf numFmtId="0" fontId="10" fillId="12" borderId="2" xfId="2" applyFont="1" applyFill="1" applyBorder="1" applyAlignment="1">
      <alignment horizontal="center" vertical="center"/>
    </xf>
    <xf numFmtId="0" fontId="10" fillId="12" borderId="2" xfId="2" applyFont="1" applyFill="1" applyBorder="1" applyAlignment="1">
      <alignment horizontal="center" vertical="center"/>
    </xf>
    <xf numFmtId="0" fontId="20" fillId="13" borderId="2" xfId="4" applyFont="1" applyFill="1" applyBorder="1" applyAlignment="1">
      <alignment horizontal="center" vertical="center"/>
    </xf>
    <xf numFmtId="0" fontId="20" fillId="13" borderId="2" xfId="4" applyFont="1" applyFill="1" applyBorder="1" applyAlignment="1">
      <alignment horizontal="center" vertical="center" wrapText="1"/>
    </xf>
    <xf numFmtId="0" fontId="12" fillId="14" borderId="15" xfId="4" applyFont="1" applyFill="1" applyBorder="1" applyAlignment="1">
      <alignment horizontal="center" vertical="center" wrapText="1"/>
    </xf>
    <xf numFmtId="3" fontId="12" fillId="14" borderId="0" xfId="4" applyNumberFormat="1" applyFont="1" applyFill="1" applyBorder="1" applyAlignment="1">
      <alignment horizontal="center" vertical="center" wrapText="1"/>
    </xf>
    <xf numFmtId="0" fontId="12" fillId="14" borderId="0" xfId="4" applyFont="1" applyFill="1" applyBorder="1" applyAlignment="1">
      <alignment horizontal="center" vertical="center" wrapText="1"/>
    </xf>
    <xf numFmtId="3" fontId="12" fillId="14" borderId="14" xfId="4" applyNumberFormat="1" applyFont="1" applyFill="1" applyBorder="1" applyAlignment="1">
      <alignment horizontal="center" vertical="center" wrapText="1"/>
    </xf>
    <xf numFmtId="0" fontId="12" fillId="14" borderId="4" xfId="4" applyFont="1" applyFill="1" applyBorder="1" applyAlignment="1">
      <alignment horizontal="center" vertical="center" wrapText="1"/>
    </xf>
    <xf numFmtId="3" fontId="12" fillId="14" borderId="1" xfId="4" applyNumberFormat="1" applyFont="1" applyFill="1" applyBorder="1" applyAlignment="1">
      <alignment horizontal="center" vertical="center" wrapText="1"/>
    </xf>
    <xf numFmtId="0" fontId="12" fillId="14" borderId="1" xfId="4" applyFont="1" applyFill="1" applyBorder="1" applyAlignment="1">
      <alignment horizontal="center" vertical="center" wrapText="1"/>
    </xf>
    <xf numFmtId="3" fontId="12" fillId="14" borderId="3" xfId="4" applyNumberFormat="1" applyFont="1" applyFill="1" applyBorder="1" applyAlignment="1">
      <alignment horizontal="center" vertical="center" wrapText="1"/>
    </xf>
    <xf numFmtId="0" fontId="20" fillId="0" borderId="15" xfId="4" applyFont="1" applyFill="1" applyBorder="1" applyAlignment="1">
      <alignment vertical="center"/>
    </xf>
    <xf numFmtId="41" fontId="17" fillId="0" borderId="0" xfId="4" applyNumberFormat="1" applyFont="1" applyFill="1" applyBorder="1" applyAlignment="1">
      <alignment horizontal="center" vertical="center"/>
    </xf>
    <xf numFmtId="41" fontId="17" fillId="0" borderId="14" xfId="4" applyNumberFormat="1" applyFont="1" applyFill="1" applyBorder="1" applyAlignment="1">
      <alignment horizontal="center" vertical="center"/>
    </xf>
    <xf numFmtId="0" fontId="12" fillId="14" borderId="15" xfId="4" applyFont="1" applyFill="1" applyBorder="1" applyAlignment="1">
      <alignment vertical="center"/>
    </xf>
    <xf numFmtId="41" fontId="12" fillId="14" borderId="0" xfId="4" applyNumberFormat="1" applyFont="1" applyFill="1" applyBorder="1" applyAlignment="1">
      <alignment horizontal="center" vertical="center"/>
    </xf>
    <xf numFmtId="41" fontId="12" fillId="14" borderId="0" xfId="4" applyNumberFormat="1" applyFont="1" applyFill="1" applyBorder="1" applyAlignment="1">
      <alignment horizontal="center" vertical="center" wrapText="1"/>
    </xf>
    <xf numFmtId="41" fontId="16" fillId="14" borderId="0" xfId="4" applyNumberFormat="1" applyFont="1" applyFill="1" applyBorder="1" applyAlignment="1">
      <alignment horizontal="center" vertical="center"/>
    </xf>
    <xf numFmtId="41" fontId="16" fillId="14" borderId="14" xfId="4" applyNumberFormat="1" applyFont="1" applyFill="1" applyBorder="1" applyAlignment="1">
      <alignment horizontal="center" vertical="center"/>
    </xf>
    <xf numFmtId="0" fontId="12" fillId="14" borderId="4" xfId="4" applyFont="1" applyFill="1" applyBorder="1" applyAlignment="1">
      <alignment vertical="center" wrapText="1"/>
    </xf>
    <xf numFmtId="41" fontId="12" fillId="14" borderId="1" xfId="4" applyNumberFormat="1" applyFont="1" applyFill="1" applyBorder="1" applyAlignment="1">
      <alignment horizontal="center" vertical="center"/>
    </xf>
    <xf numFmtId="41" fontId="12" fillId="14" borderId="3" xfId="4" applyNumberFormat="1" applyFont="1" applyFill="1" applyBorder="1" applyAlignment="1">
      <alignment horizontal="center" vertical="center"/>
    </xf>
    <xf numFmtId="0" fontId="25" fillId="13" borderId="2" xfId="4" applyFont="1" applyFill="1" applyBorder="1" applyAlignment="1" applyProtection="1">
      <alignment horizontal="center" vertical="center"/>
    </xf>
    <xf numFmtId="41" fontId="20" fillId="0" borderId="0" xfId="4" applyNumberFormat="1" applyFont="1" applyFill="1" applyBorder="1" applyAlignment="1" applyProtection="1">
      <alignment vertical="center"/>
    </xf>
    <xf numFmtId="43" fontId="20" fillId="0" borderId="0" xfId="4" applyNumberFormat="1" applyFont="1" applyFill="1" applyBorder="1" applyAlignment="1" applyProtection="1">
      <alignment vertical="center"/>
    </xf>
    <xf numFmtId="43" fontId="20" fillId="0" borderId="14" xfId="4" applyNumberFormat="1" applyFont="1" applyFill="1" applyBorder="1" applyAlignment="1" applyProtection="1">
      <alignment vertical="center"/>
    </xf>
    <xf numFmtId="41" fontId="12" fillId="14" borderId="0" xfId="4" applyNumberFormat="1" applyFont="1" applyFill="1" applyBorder="1" applyAlignment="1" applyProtection="1">
      <alignment vertical="center"/>
    </xf>
    <xf numFmtId="43" fontId="12" fillId="14" borderId="0" xfId="4" applyNumberFormat="1" applyFont="1" applyFill="1" applyBorder="1" applyAlignment="1" applyProtection="1">
      <alignment vertical="center"/>
    </xf>
    <xf numFmtId="41" fontId="12" fillId="14" borderId="0" xfId="4" applyNumberFormat="1" applyFont="1" applyFill="1" applyBorder="1" applyAlignment="1">
      <alignment vertical="center"/>
    </xf>
    <xf numFmtId="43" fontId="12" fillId="14" borderId="0" xfId="4" applyNumberFormat="1" applyFont="1" applyFill="1" applyBorder="1" applyAlignment="1">
      <alignment vertical="center"/>
    </xf>
    <xf numFmtId="43" fontId="12" fillId="14" borderId="14" xfId="4" applyNumberFormat="1" applyFont="1" applyFill="1" applyBorder="1" applyAlignment="1">
      <alignment vertical="center"/>
    </xf>
    <xf numFmtId="0" fontId="12" fillId="14" borderId="0" xfId="4" applyFont="1" applyFill="1" applyBorder="1" applyAlignment="1" applyProtection="1">
      <alignment horizontal="left" vertical="center"/>
    </xf>
    <xf numFmtId="0" fontId="12" fillId="14" borderId="15" xfId="4" applyFont="1" applyFill="1" applyBorder="1" applyAlignment="1">
      <alignment horizontal="left" vertical="center"/>
    </xf>
    <xf numFmtId="41" fontId="18" fillId="14" borderId="0" xfId="4" applyNumberFormat="1" applyFont="1" applyFill="1" applyBorder="1" applyAlignment="1">
      <alignment vertical="center"/>
    </xf>
    <xf numFmtId="41" fontId="16" fillId="14" borderId="0" xfId="4" applyNumberFormat="1" applyFont="1" applyFill="1" applyBorder="1" applyAlignment="1">
      <alignment vertical="center"/>
    </xf>
    <xf numFmtId="41" fontId="18" fillId="14" borderId="0" xfId="7" applyNumberFormat="1" applyFont="1" applyFill="1" applyBorder="1" applyAlignment="1">
      <alignment vertical="center"/>
    </xf>
    <xf numFmtId="43" fontId="12" fillId="14" borderId="14" xfId="4" applyNumberFormat="1" applyFont="1" applyFill="1" applyBorder="1" applyAlignment="1" applyProtection="1">
      <alignment vertical="center"/>
    </xf>
    <xf numFmtId="41" fontId="18" fillId="14" borderId="0" xfId="7" applyNumberFormat="1" applyFont="1" applyFill="1" applyBorder="1" applyAlignment="1" applyProtection="1">
      <alignment vertical="center"/>
    </xf>
    <xf numFmtId="41" fontId="18" fillId="14" borderId="0" xfId="4" applyNumberFormat="1" applyFont="1" applyFill="1" applyBorder="1" applyAlignment="1" applyProtection="1">
      <alignment vertical="center"/>
    </xf>
    <xf numFmtId="0" fontId="12" fillId="14" borderId="1" xfId="4" applyFont="1" applyFill="1" applyBorder="1" applyAlignment="1" applyProtection="1">
      <alignment horizontal="left" vertical="center"/>
    </xf>
    <xf numFmtId="41" fontId="18" fillId="14" borderId="1" xfId="4" applyNumberFormat="1" applyFont="1" applyFill="1" applyBorder="1" applyAlignment="1">
      <alignment vertical="center"/>
    </xf>
    <xf numFmtId="43" fontId="12" fillId="14" borderId="1" xfId="4" applyNumberFormat="1" applyFont="1" applyFill="1" applyBorder="1" applyAlignment="1" applyProtection="1">
      <alignment vertical="center"/>
    </xf>
    <xf numFmtId="41" fontId="12" fillId="14" borderId="1" xfId="4" applyNumberFormat="1" applyFont="1" applyFill="1" applyBorder="1" applyAlignment="1">
      <alignment vertical="center"/>
    </xf>
    <xf numFmtId="0" fontId="12" fillId="14" borderId="4" xfId="4" applyFont="1" applyFill="1" applyBorder="1" applyAlignment="1">
      <alignment horizontal="left" vertical="center"/>
    </xf>
    <xf numFmtId="41" fontId="12" fillId="14" borderId="1" xfId="4" applyNumberFormat="1" applyFont="1" applyFill="1" applyBorder="1" applyAlignment="1" applyProtection="1">
      <alignment vertical="center"/>
    </xf>
    <xf numFmtId="41" fontId="18" fillId="14" borderId="1" xfId="7" applyNumberFormat="1" applyFont="1" applyFill="1" applyBorder="1" applyAlignment="1" applyProtection="1">
      <alignment vertical="center"/>
    </xf>
    <xf numFmtId="43" fontId="12" fillId="14" borderId="3" xfId="4" applyNumberFormat="1" applyFont="1" applyFill="1" applyBorder="1" applyAlignment="1" applyProtection="1">
      <alignment vertical="center"/>
    </xf>
    <xf numFmtId="0" fontId="20" fillId="13" borderId="2" xfId="7" applyFont="1" applyFill="1" applyBorder="1" applyAlignment="1">
      <alignment horizontal="center" vertical="center"/>
    </xf>
    <xf numFmtId="0" fontId="20" fillId="13" borderId="2" xfId="7" applyFont="1" applyFill="1" applyBorder="1" applyAlignment="1">
      <alignment horizontal="center" vertical="center" wrapText="1"/>
    </xf>
    <xf numFmtId="0" fontId="24" fillId="0" borderId="15" xfId="7" applyFont="1" applyFill="1" applyBorder="1" applyAlignment="1"/>
    <xf numFmtId="0" fontId="23" fillId="0" borderId="15" xfId="7" applyFont="1" applyFill="1" applyBorder="1" applyAlignment="1">
      <alignment vertical="center"/>
    </xf>
    <xf numFmtId="41" fontId="48" fillId="0" borderId="0" xfId="8" applyNumberFormat="1" applyFont="1" applyFill="1" applyBorder="1" applyAlignment="1">
      <alignment horizontal="right" vertical="center"/>
    </xf>
    <xf numFmtId="49" fontId="23" fillId="0" borderId="15" xfId="7" applyNumberFormat="1" applyFont="1" applyFill="1" applyBorder="1" applyAlignment="1">
      <alignment horizontal="left" indent="2"/>
    </xf>
    <xf numFmtId="41" fontId="47" fillId="0" borderId="0" xfId="8" applyNumberFormat="1" applyFont="1" applyFill="1" applyBorder="1" applyAlignment="1">
      <alignment horizontal="right" vertical="center"/>
    </xf>
    <xf numFmtId="0" fontId="23" fillId="0" borderId="15" xfId="7" applyFont="1" applyFill="1" applyBorder="1" applyAlignment="1" applyProtection="1">
      <alignment horizontal="left" indent="2"/>
    </xf>
    <xf numFmtId="0" fontId="23" fillId="14" borderId="15" xfId="7" applyFont="1" applyFill="1" applyBorder="1" applyAlignment="1"/>
    <xf numFmtId="41" fontId="23" fillId="14" borderId="0" xfId="7" applyNumberFormat="1" applyFont="1" applyFill="1" applyBorder="1" applyAlignment="1">
      <alignment horizontal="right" vertical="center"/>
    </xf>
    <xf numFmtId="43" fontId="24" fillId="14" borderId="14" xfId="7" applyNumberFormat="1" applyFont="1" applyFill="1" applyBorder="1" applyAlignment="1">
      <alignment horizontal="right" vertical="center"/>
    </xf>
    <xf numFmtId="0" fontId="24" fillId="14" borderId="15" xfId="7" applyFont="1" applyFill="1" applyBorder="1" applyAlignment="1"/>
    <xf numFmtId="41" fontId="24" fillId="14" borderId="0" xfId="7" applyNumberFormat="1" applyFont="1" applyFill="1" applyBorder="1" applyAlignment="1">
      <alignment horizontal="right" vertical="center"/>
    </xf>
    <xf numFmtId="41" fontId="48" fillId="14" borderId="0" xfId="8" applyNumberFormat="1" applyFont="1" applyFill="1" applyBorder="1" applyAlignment="1">
      <alignment horizontal="right" vertical="center"/>
    </xf>
    <xf numFmtId="49" fontId="23" fillId="14" borderId="15" xfId="7" applyNumberFormat="1" applyFont="1" applyFill="1" applyBorder="1" applyAlignment="1">
      <alignment horizontal="left" indent="2"/>
    </xf>
    <xf numFmtId="41" fontId="47" fillId="14" borderId="0" xfId="8" applyNumberFormat="1" applyFont="1" applyFill="1" applyBorder="1" applyAlignment="1">
      <alignment horizontal="right" vertical="center"/>
    </xf>
    <xf numFmtId="43" fontId="23" fillId="14" borderId="14" xfId="7" applyNumberFormat="1" applyFont="1" applyFill="1" applyBorder="1" applyAlignment="1">
      <alignment horizontal="right" vertical="center"/>
    </xf>
    <xf numFmtId="0" fontId="23" fillId="14" borderId="15" xfId="7" applyFont="1" applyFill="1" applyBorder="1" applyAlignment="1">
      <alignment wrapText="1"/>
    </xf>
    <xf numFmtId="0" fontId="23" fillId="14" borderId="15" xfId="7" applyFont="1" applyFill="1" applyBorder="1" applyAlignment="1" applyProtection="1">
      <alignment horizontal="left"/>
    </xf>
    <xf numFmtId="0" fontId="23" fillId="14" borderId="15" xfId="7" applyFont="1" applyFill="1" applyBorder="1" applyAlignment="1" applyProtection="1">
      <alignment horizontal="left" indent="2"/>
    </xf>
    <xf numFmtId="0" fontId="23" fillId="14" borderId="4" xfId="7" applyFont="1" applyFill="1" applyBorder="1" applyAlignment="1"/>
    <xf numFmtId="41" fontId="24" fillId="14" borderId="1" xfId="7" applyNumberFormat="1" applyFont="1" applyFill="1" applyBorder="1" applyAlignment="1">
      <alignment horizontal="right" vertical="center"/>
    </xf>
    <xf numFmtId="0" fontId="24" fillId="0" borderId="15" xfId="7" applyFont="1" applyFill="1" applyBorder="1" applyAlignment="1">
      <alignment horizontal="left" vertical="center"/>
    </xf>
    <xf numFmtId="0" fontId="23" fillId="14" borderId="15" xfId="7" applyFont="1" applyFill="1" applyBorder="1" applyAlignment="1">
      <alignment horizontal="left" vertical="center"/>
    </xf>
    <xf numFmtId="0" fontId="23" fillId="14" borderId="4" xfId="7" applyFont="1" applyFill="1" applyBorder="1" applyAlignment="1">
      <alignment horizontal="left" vertical="center"/>
    </xf>
    <xf numFmtId="0" fontId="25" fillId="13" borderId="2" xfId="7" applyFont="1" applyFill="1" applyBorder="1" applyAlignment="1">
      <alignment horizontal="centerContinuous" vertical="center"/>
    </xf>
    <xf numFmtId="0" fontId="25" fillId="13" borderId="2" xfId="7" applyFont="1" applyFill="1" applyBorder="1" applyAlignment="1">
      <alignment horizontal="centerContinuous"/>
    </xf>
    <xf numFmtId="0" fontId="25" fillId="13" borderId="2" xfId="7" applyFont="1" applyFill="1" applyBorder="1" applyAlignment="1" applyProtection="1">
      <alignment horizontal="center" vertical="center"/>
    </xf>
    <xf numFmtId="0" fontId="12" fillId="0" borderId="15" xfId="7" applyFont="1" applyFill="1" applyBorder="1" applyAlignment="1" applyProtection="1">
      <alignment horizontal="left" vertical="center"/>
    </xf>
    <xf numFmtId="41" fontId="20" fillId="0" borderId="0" xfId="7" applyNumberFormat="1" applyFont="1" applyFill="1" applyBorder="1" applyAlignment="1" applyProtection="1"/>
    <xf numFmtId="174" fontId="20" fillId="0" borderId="0" xfId="7" applyNumberFormat="1" applyFont="1" applyFill="1" applyBorder="1" applyAlignment="1" applyProtection="1"/>
    <xf numFmtId="174" fontId="20" fillId="0" borderId="14" xfId="7" applyNumberFormat="1" applyFont="1" applyFill="1" applyBorder="1" applyAlignment="1" applyProtection="1"/>
    <xf numFmtId="174" fontId="12" fillId="0" borderId="0" xfId="7" applyNumberFormat="1" applyFont="1" applyFill="1" applyBorder="1" applyAlignment="1" applyProtection="1"/>
    <xf numFmtId="174" fontId="12" fillId="0" borderId="14" xfId="7" applyNumberFormat="1" applyFont="1" applyFill="1" applyBorder="1" applyAlignment="1" applyProtection="1"/>
    <xf numFmtId="0" fontId="12" fillId="14" borderId="15" xfId="7" applyFont="1" applyFill="1" applyBorder="1" applyAlignment="1" applyProtection="1">
      <alignment horizontal="left" vertical="center"/>
    </xf>
    <xf numFmtId="41" fontId="12" fillId="14" borderId="0" xfId="7" applyNumberFormat="1" applyFont="1" applyFill="1" applyBorder="1" applyAlignment="1" applyProtection="1"/>
    <xf numFmtId="174" fontId="12" fillId="14" borderId="0" xfId="7" applyNumberFormat="1" applyFont="1" applyFill="1" applyBorder="1" applyAlignment="1" applyProtection="1"/>
    <xf numFmtId="174" fontId="12" fillId="14" borderId="14" xfId="7" applyNumberFormat="1" applyFont="1" applyFill="1" applyBorder="1" applyAlignment="1" applyProtection="1"/>
    <xf numFmtId="0" fontId="12" fillId="14" borderId="15" xfId="7" applyFont="1" applyFill="1" applyBorder="1" applyAlignment="1" applyProtection="1">
      <alignment horizontal="left" vertical="center" wrapText="1"/>
    </xf>
    <xf numFmtId="0" fontId="12" fillId="14" borderId="4" xfId="7" applyFont="1" applyFill="1" applyBorder="1" applyAlignment="1" applyProtection="1">
      <alignment horizontal="left" vertical="center" wrapText="1"/>
    </xf>
    <xf numFmtId="41" fontId="12" fillId="14" borderId="1" xfId="7" applyNumberFormat="1" applyFont="1" applyFill="1" applyBorder="1" applyAlignment="1" applyProtection="1"/>
    <xf numFmtId="174" fontId="12" fillId="14" borderId="1" xfId="7" applyNumberFormat="1" applyFont="1" applyFill="1" applyBorder="1" applyAlignment="1" applyProtection="1"/>
    <xf numFmtId="174" fontId="12" fillId="14" borderId="3" xfId="7" applyNumberFormat="1" applyFont="1" applyFill="1" applyBorder="1" applyAlignment="1" applyProtection="1"/>
    <xf numFmtId="0" fontId="20" fillId="14" borderId="15" xfId="7" applyFont="1" applyFill="1" applyBorder="1" applyAlignment="1" applyProtection="1">
      <alignment horizontal="left"/>
    </xf>
    <xf numFmtId="3" fontId="12" fillId="14" borderId="0" xfId="7" applyNumberFormat="1" applyFont="1" applyFill="1" applyBorder="1"/>
    <xf numFmtId="4" fontId="20" fillId="14" borderId="0" xfId="7" applyNumberFormat="1" applyFont="1" applyFill="1" applyBorder="1"/>
    <xf numFmtId="4" fontId="20" fillId="14" borderId="14" xfId="7" applyNumberFormat="1" applyFont="1" applyFill="1" applyBorder="1"/>
    <xf numFmtId="0" fontId="12" fillId="14" borderId="15" xfId="7" applyFont="1" applyFill="1" applyBorder="1" applyAlignment="1" applyProtection="1">
      <alignment horizontal="left"/>
    </xf>
    <xf numFmtId="3" fontId="18" fillId="14" borderId="0" xfId="7" applyNumberFormat="1" applyFont="1" applyFill="1" applyBorder="1"/>
    <xf numFmtId="4" fontId="18" fillId="14" borderId="0" xfId="7" applyNumberFormat="1" applyFont="1" applyFill="1" applyBorder="1"/>
    <xf numFmtId="41" fontId="18" fillId="14" borderId="0" xfId="7" applyNumberFormat="1" applyFont="1" applyFill="1" applyBorder="1" applyAlignment="1">
      <alignment horizontal="right" vertical="center"/>
    </xf>
    <xf numFmtId="0" fontId="20" fillId="14" borderId="15" xfId="7" applyFont="1" applyFill="1" applyBorder="1" applyAlignment="1">
      <alignment horizontal="left"/>
    </xf>
    <xf numFmtId="3" fontId="20" fillId="14" borderId="0" xfId="7" applyNumberFormat="1" applyFont="1" applyFill="1" applyBorder="1"/>
    <xf numFmtId="3" fontId="20" fillId="14" borderId="14" xfId="7" applyNumberFormat="1" applyFont="1" applyFill="1" applyBorder="1"/>
    <xf numFmtId="4" fontId="12" fillId="14" borderId="0" xfId="7" applyNumberFormat="1" applyFont="1" applyFill="1" applyBorder="1"/>
    <xf numFmtId="3" fontId="12" fillId="14" borderId="0" xfId="7" applyNumberFormat="1" applyFont="1" applyFill="1" applyBorder="1" applyAlignment="1">
      <alignment horizontal="right"/>
    </xf>
    <xf numFmtId="164" fontId="20" fillId="14" borderId="0" xfId="7" applyNumberFormat="1" applyFont="1" applyFill="1" applyBorder="1"/>
    <xf numFmtId="176" fontId="20" fillId="14" borderId="0" xfId="9" applyFont="1" applyFill="1" applyBorder="1"/>
    <xf numFmtId="176" fontId="20" fillId="14" borderId="14" xfId="9" applyFont="1" applyFill="1" applyBorder="1"/>
    <xf numFmtId="4" fontId="24" fillId="0" borderId="0" xfId="7" applyNumberFormat="1" applyFont="1" applyFill="1" applyBorder="1" applyAlignment="1">
      <alignment horizontal="right" vertical="center"/>
    </xf>
    <xf numFmtId="41" fontId="24" fillId="0" borderId="0" xfId="7" applyNumberFormat="1" applyFont="1" applyFill="1" applyBorder="1" applyAlignment="1" applyProtection="1">
      <alignment horizontal="right" vertical="center"/>
    </xf>
    <xf numFmtId="0" fontId="30" fillId="0" borderId="0" xfId="7" applyFont="1" applyFill="1" applyBorder="1" applyAlignment="1" applyProtection="1">
      <alignment horizontal="left" vertical="top"/>
    </xf>
    <xf numFmtId="0" fontId="24" fillId="14" borderId="0" xfId="7" applyFont="1" applyFill="1" applyBorder="1" applyAlignment="1" applyProtection="1">
      <alignment horizontal="left" vertical="center"/>
    </xf>
    <xf numFmtId="3" fontId="24" fillId="14" borderId="0" xfId="7" applyNumberFormat="1" applyFont="1" applyFill="1" applyBorder="1" applyAlignment="1" applyProtection="1">
      <alignment horizontal="right" vertical="center"/>
    </xf>
    <xf numFmtId="3" fontId="23" fillId="14" borderId="0" xfId="7" applyNumberFormat="1" applyFont="1" applyFill="1" applyBorder="1" applyAlignment="1">
      <alignment horizontal="right" vertical="center"/>
    </xf>
    <xf numFmtId="164" fontId="23" fillId="14" borderId="0" xfId="7" applyNumberFormat="1" applyFont="1" applyFill="1" applyBorder="1" applyAlignment="1">
      <alignment horizontal="right" vertical="center"/>
    </xf>
    <xf numFmtId="164" fontId="23" fillId="14" borderId="0" xfId="7" applyNumberFormat="1" applyFont="1" applyFill="1" applyBorder="1" applyAlignment="1" applyProtection="1">
      <alignment horizontal="right" vertical="center"/>
    </xf>
    <xf numFmtId="0" fontId="23" fillId="14" borderId="0" xfId="7" applyFont="1" applyFill="1" applyBorder="1" applyAlignment="1" applyProtection="1">
      <alignment horizontal="left" vertical="center"/>
    </xf>
    <xf numFmtId="41" fontId="23" fillId="14" borderId="0" xfId="7" applyNumberFormat="1" applyFont="1" applyFill="1" applyBorder="1" applyAlignment="1" applyProtection="1">
      <alignment horizontal="right" vertical="center"/>
    </xf>
    <xf numFmtId="3" fontId="23" fillId="14" borderId="0" xfId="7" applyNumberFormat="1" applyFont="1" applyFill="1" applyBorder="1" applyAlignment="1" applyProtection="1">
      <alignment horizontal="right" vertical="center"/>
    </xf>
    <xf numFmtId="0" fontId="24" fillId="14" borderId="0" xfId="7" applyFont="1" applyFill="1" applyBorder="1" applyAlignment="1">
      <alignment vertical="center"/>
    </xf>
    <xf numFmtId="4" fontId="24" fillId="14" borderId="0" xfId="7" applyNumberFormat="1" applyFont="1" applyFill="1" applyBorder="1" applyAlignment="1">
      <alignment horizontal="right" vertical="center"/>
    </xf>
    <xf numFmtId="49" fontId="23" fillId="14" borderId="0" xfId="7" applyNumberFormat="1" applyFont="1" applyFill="1" applyBorder="1" applyAlignment="1" applyProtection="1">
      <alignment horizontal="right" vertical="center"/>
    </xf>
    <xf numFmtId="41" fontId="47" fillId="14" borderId="0" xfId="11" applyNumberFormat="1" applyFont="1" applyFill="1" applyBorder="1" applyAlignment="1">
      <alignment horizontal="right"/>
    </xf>
    <xf numFmtId="41" fontId="15" fillId="14" borderId="0" xfId="10" applyNumberFormat="1" applyFont="1" applyFill="1" applyBorder="1" applyAlignment="1">
      <alignment horizontal="right" vertical="top"/>
    </xf>
    <xf numFmtId="0" fontId="53" fillId="0" borderId="0" xfId="7" applyFont="1" applyFill="1" applyBorder="1" applyAlignment="1" applyProtection="1">
      <alignment horizontal="left" vertical="center"/>
      <protection locked="0"/>
    </xf>
    <xf numFmtId="0" fontId="18" fillId="14" borderId="15" xfId="7" applyFont="1" applyFill="1" applyBorder="1" applyAlignment="1">
      <alignment horizontal="left" vertical="center"/>
    </xf>
    <xf numFmtId="0" fontId="18" fillId="14" borderId="0" xfId="7" applyFont="1" applyFill="1" applyBorder="1" applyAlignment="1">
      <alignment vertical="center"/>
    </xf>
    <xf numFmtId="0" fontId="20" fillId="13" borderId="11" xfId="7" applyFont="1" applyFill="1" applyBorder="1" applyAlignment="1">
      <alignment horizontal="center" vertical="center" wrapText="1"/>
    </xf>
    <xf numFmtId="0" fontId="20" fillId="13" borderId="11" xfId="7" applyFont="1" applyFill="1" applyBorder="1" applyAlignment="1">
      <alignment horizontal="center" vertical="center"/>
    </xf>
    <xf numFmtId="168" fontId="20" fillId="13" borderId="11" xfId="7" applyNumberFormat="1" applyFont="1" applyFill="1" applyBorder="1" applyAlignment="1">
      <alignment horizontal="center" vertical="center" wrapText="1"/>
    </xf>
    <xf numFmtId="3" fontId="20" fillId="13" borderId="11" xfId="7" applyNumberFormat="1" applyFont="1" applyFill="1" applyBorder="1" applyAlignment="1" applyProtection="1">
      <alignment horizontal="center" vertical="center" wrapText="1"/>
    </xf>
    <xf numFmtId="3" fontId="20" fillId="13" borderId="11" xfId="7" applyNumberFormat="1" applyFont="1" applyFill="1" applyBorder="1" applyAlignment="1" applyProtection="1">
      <alignment horizontal="center" vertical="center"/>
    </xf>
    <xf numFmtId="0" fontId="2" fillId="0" borderId="15" xfId="7" applyFill="1" applyBorder="1" applyAlignment="1"/>
    <xf numFmtId="4" fontId="12" fillId="0" borderId="0" xfId="7" applyNumberFormat="1" applyFont="1" applyFill="1" applyBorder="1" applyAlignment="1">
      <alignment vertical="center"/>
    </xf>
    <xf numFmtId="4" fontId="12" fillId="0" borderId="0" xfId="7" applyNumberFormat="1" applyFont="1" applyFill="1" applyBorder="1" applyAlignment="1" applyProtection="1">
      <alignment vertical="center"/>
    </xf>
    <xf numFmtId="4" fontId="12" fillId="0" borderId="14" xfId="7" applyNumberFormat="1" applyFont="1" applyFill="1" applyBorder="1" applyAlignment="1">
      <alignment vertical="center"/>
    </xf>
    <xf numFmtId="3" fontId="12" fillId="0" borderId="15" xfId="7" applyNumberFormat="1" applyFont="1" applyFill="1" applyBorder="1" applyAlignment="1">
      <alignment vertical="center"/>
    </xf>
    <xf numFmtId="3" fontId="18" fillId="0" borderId="0" xfId="11" applyNumberFormat="1" applyFont="1" applyFill="1" applyBorder="1" applyAlignment="1">
      <alignment vertical="center"/>
    </xf>
    <xf numFmtId="3" fontId="12" fillId="0" borderId="0" xfId="13" applyNumberFormat="1" applyFont="1" applyFill="1" applyBorder="1" applyAlignment="1">
      <alignment vertical="center"/>
    </xf>
    <xf numFmtId="3" fontId="12" fillId="0" borderId="0" xfId="0" applyNumberFormat="1" applyFont="1" applyFill="1" applyBorder="1" applyAlignment="1">
      <alignment vertical="center"/>
    </xf>
    <xf numFmtId="0" fontId="12" fillId="0" borderId="9" xfId="7" applyFont="1" applyFill="1" applyBorder="1" applyAlignment="1">
      <alignment horizontal="center" vertical="center"/>
    </xf>
    <xf numFmtId="0" fontId="23" fillId="14" borderId="15" xfId="7" applyFont="1" applyFill="1" applyBorder="1" applyAlignment="1">
      <alignment vertical="center"/>
    </xf>
    <xf numFmtId="3" fontId="12" fillId="14" borderId="15" xfId="7" applyNumberFormat="1" applyFont="1" applyFill="1" applyBorder="1" applyAlignment="1">
      <alignment vertical="center"/>
    </xf>
    <xf numFmtId="3" fontId="18" fillId="14" borderId="0" xfId="11" applyNumberFormat="1" applyFont="1" applyFill="1" applyBorder="1" applyAlignment="1">
      <alignment vertical="center"/>
    </xf>
    <xf numFmtId="0" fontId="18" fillId="14" borderId="0" xfId="11" applyFont="1" applyFill="1" applyBorder="1" applyAlignment="1">
      <alignment vertical="center"/>
    </xf>
    <xf numFmtId="3" fontId="12" fillId="14" borderId="14" xfId="7" applyNumberFormat="1" applyFont="1" applyFill="1" applyBorder="1" applyAlignment="1">
      <alignment horizontal="right" vertical="center"/>
    </xf>
    <xf numFmtId="0" fontId="20" fillId="14" borderId="15" xfId="7" applyFont="1" applyFill="1" applyBorder="1" applyAlignment="1">
      <alignment horizontal="center" vertical="center"/>
    </xf>
    <xf numFmtId="4" fontId="20" fillId="14" borderId="15" xfId="7" applyNumberFormat="1" applyFont="1" applyFill="1" applyBorder="1" applyAlignment="1">
      <alignment vertical="center"/>
    </xf>
    <xf numFmtId="4" fontId="20" fillId="14" borderId="0" xfId="7" applyNumberFormat="1" applyFont="1" applyFill="1" applyBorder="1" applyAlignment="1">
      <alignment vertical="center"/>
    </xf>
    <xf numFmtId="4" fontId="20" fillId="14" borderId="14" xfId="7" applyNumberFormat="1" applyFont="1" applyFill="1" applyBorder="1" applyAlignment="1">
      <alignment horizontal="right" vertical="center"/>
    </xf>
    <xf numFmtId="3" fontId="12" fillId="14" borderId="0" xfId="7" applyNumberFormat="1" applyFont="1" applyFill="1" applyBorder="1" applyAlignment="1">
      <alignment horizontal="right" vertical="center"/>
    </xf>
    <xf numFmtId="0" fontId="18" fillId="14" borderId="14" xfId="11" applyFont="1" applyFill="1" applyBorder="1" applyAlignment="1">
      <alignment vertical="center"/>
    </xf>
    <xf numFmtId="4" fontId="20" fillId="14" borderId="4" xfId="7" applyNumberFormat="1" applyFont="1" applyFill="1" applyBorder="1" applyAlignment="1">
      <alignment vertical="center"/>
    </xf>
    <xf numFmtId="4" fontId="20" fillId="14" borderId="1" xfId="7" applyNumberFormat="1" applyFont="1" applyFill="1" applyBorder="1" applyAlignment="1">
      <alignment vertical="center"/>
    </xf>
    <xf numFmtId="4" fontId="20" fillId="14" borderId="3" xfId="7" applyNumberFormat="1" applyFont="1" applyFill="1" applyBorder="1" applyAlignment="1">
      <alignment vertical="center"/>
    </xf>
    <xf numFmtId="168" fontId="20" fillId="13" borderId="2" xfId="7" applyNumberFormat="1" applyFont="1" applyFill="1" applyBorder="1" applyAlignment="1">
      <alignment horizontal="center" vertical="center" wrapText="1"/>
    </xf>
    <xf numFmtId="3" fontId="20" fillId="13" borderId="2" xfId="7" applyNumberFormat="1" applyFont="1" applyFill="1" applyBorder="1" applyAlignment="1" applyProtection="1">
      <alignment horizontal="center" vertical="center" wrapText="1"/>
    </xf>
    <xf numFmtId="3" fontId="20" fillId="13" borderId="2" xfId="7" applyNumberFormat="1" applyFont="1" applyFill="1" applyBorder="1" applyAlignment="1" applyProtection="1">
      <alignment horizontal="center" vertical="center"/>
    </xf>
    <xf numFmtId="0" fontId="12" fillId="0" borderId="11" xfId="7" applyFont="1" applyFill="1" applyBorder="1" applyAlignment="1">
      <alignment horizontal="center" vertical="center"/>
    </xf>
    <xf numFmtId="0" fontId="23" fillId="0" borderId="13" xfId="7" applyFont="1" applyFill="1" applyBorder="1" applyAlignment="1">
      <alignment vertical="center"/>
    </xf>
    <xf numFmtId="3" fontId="12" fillId="0" borderId="0" xfId="7" applyNumberFormat="1" applyFont="1" applyFill="1" applyBorder="1" applyAlignment="1">
      <alignment vertical="center"/>
    </xf>
    <xf numFmtId="0" fontId="12" fillId="0" borderId="13" xfId="7" applyFont="1" applyFill="1" applyBorder="1" applyAlignment="1">
      <alignment vertical="center"/>
    </xf>
    <xf numFmtId="3" fontId="18" fillId="0" borderId="14" xfId="11" applyNumberFormat="1" applyFont="1" applyFill="1" applyBorder="1" applyAlignment="1">
      <alignment vertical="center"/>
    </xf>
    <xf numFmtId="0" fontId="23" fillId="14" borderId="13" xfId="7" applyFont="1" applyFill="1" applyBorder="1" applyAlignment="1">
      <alignment vertical="center"/>
    </xf>
    <xf numFmtId="3" fontId="12" fillId="14" borderId="0" xfId="7" applyNumberFormat="1" applyFont="1" applyFill="1" applyBorder="1" applyAlignment="1">
      <alignment vertical="center"/>
    </xf>
    <xf numFmtId="0" fontId="20" fillId="14" borderId="13" xfId="7" applyFont="1" applyFill="1" applyBorder="1" applyAlignment="1">
      <alignment horizontal="center" vertical="center"/>
    </xf>
    <xf numFmtId="4" fontId="20" fillId="14" borderId="14" xfId="7" applyNumberFormat="1" applyFont="1" applyFill="1" applyBorder="1" applyAlignment="1">
      <alignment vertical="center"/>
    </xf>
    <xf numFmtId="3" fontId="23" fillId="0" borderId="0" xfId="7" applyNumberFormat="1" applyFont="1" applyFill="1" applyBorder="1" applyAlignment="1">
      <alignment vertical="center"/>
    </xf>
    <xf numFmtId="4" fontId="23" fillId="0" borderId="0" xfId="7" applyNumberFormat="1" applyFont="1" applyFill="1" applyBorder="1" applyAlignment="1">
      <alignment vertical="center"/>
    </xf>
    <xf numFmtId="4" fontId="23" fillId="0" borderId="0" xfId="7" applyNumberFormat="1" applyFont="1" applyFill="1" applyBorder="1" applyAlignment="1" applyProtection="1">
      <alignment vertical="center"/>
    </xf>
    <xf numFmtId="4" fontId="23" fillId="0" borderId="14" xfId="7" applyNumberFormat="1" applyFont="1" applyFill="1" applyBorder="1" applyAlignment="1">
      <alignment vertical="center"/>
    </xf>
    <xf numFmtId="3" fontId="47" fillId="0" borderId="0" xfId="11" applyNumberFormat="1" applyFont="1" applyFill="1" applyBorder="1" applyAlignment="1">
      <alignment vertical="center"/>
    </xf>
    <xf numFmtId="3" fontId="47" fillId="0" borderId="14" xfId="11" applyNumberFormat="1" applyFont="1" applyFill="1" applyBorder="1" applyAlignment="1">
      <alignment vertical="center"/>
    </xf>
    <xf numFmtId="3" fontId="23" fillId="0" borderId="0" xfId="13" applyNumberFormat="1" applyFont="1" applyFill="1" applyBorder="1" applyAlignment="1">
      <alignment vertical="center"/>
    </xf>
    <xf numFmtId="3" fontId="23" fillId="0" borderId="0" xfId="0" applyNumberFormat="1" applyFont="1" applyFill="1" applyBorder="1" applyAlignment="1">
      <alignment vertical="center"/>
    </xf>
    <xf numFmtId="3" fontId="23" fillId="14" borderId="0" xfId="7" applyNumberFormat="1" applyFont="1" applyFill="1" applyBorder="1" applyAlignment="1">
      <alignment vertical="center"/>
    </xf>
    <xf numFmtId="0" fontId="47" fillId="14" borderId="0" xfId="11" applyFont="1" applyFill="1" applyBorder="1" applyAlignment="1">
      <alignment vertical="center"/>
    </xf>
    <xf numFmtId="3" fontId="47" fillId="14" borderId="0" xfId="11" applyNumberFormat="1" applyFont="1" applyFill="1" applyBorder="1" applyAlignment="1">
      <alignment vertical="center"/>
    </xf>
    <xf numFmtId="0" fontId="47" fillId="14" borderId="14" xfId="11" applyFont="1" applyFill="1" applyBorder="1" applyAlignment="1">
      <alignment vertical="center"/>
    </xf>
    <xf numFmtId="0" fontId="24" fillId="14" borderId="13" xfId="7" applyFont="1" applyFill="1" applyBorder="1" applyAlignment="1">
      <alignment horizontal="center" vertical="center"/>
    </xf>
    <xf numFmtId="4" fontId="24" fillId="14" borderId="0" xfId="7" applyNumberFormat="1" applyFont="1" applyFill="1" applyBorder="1" applyAlignment="1">
      <alignment vertical="center"/>
    </xf>
    <xf numFmtId="4" fontId="24" fillId="14" borderId="14" xfId="7" applyNumberFormat="1" applyFont="1" applyFill="1" applyBorder="1" applyAlignment="1">
      <alignment vertical="center"/>
    </xf>
    <xf numFmtId="0" fontId="47" fillId="14" borderId="0" xfId="11" applyNumberFormat="1" applyFont="1" applyFill="1" applyBorder="1" applyAlignment="1">
      <alignment horizontal="right" vertical="center"/>
    </xf>
    <xf numFmtId="3" fontId="23" fillId="14" borderId="14" xfId="7" applyNumberFormat="1" applyFont="1" applyFill="1" applyBorder="1" applyAlignment="1">
      <alignment vertical="center"/>
    </xf>
    <xf numFmtId="0" fontId="24" fillId="14" borderId="10" xfId="7" applyFont="1" applyFill="1" applyBorder="1" applyAlignment="1">
      <alignment horizontal="center" vertical="center"/>
    </xf>
    <xf numFmtId="4" fontId="24" fillId="14" borderId="1" xfId="7" applyNumberFormat="1" applyFont="1" applyFill="1" applyBorder="1" applyAlignment="1">
      <alignment vertical="center"/>
    </xf>
    <xf numFmtId="4" fontId="24" fillId="14" borderId="3" xfId="7" applyNumberFormat="1" applyFont="1" applyFill="1" applyBorder="1" applyAlignment="1">
      <alignment vertical="center"/>
    </xf>
    <xf numFmtId="0" fontId="47" fillId="14" borderId="14" xfId="11" applyFont="1" applyFill="1" applyBorder="1" applyAlignment="1">
      <alignment horizontal="right" vertical="center"/>
    </xf>
    <xf numFmtId="4" fontId="24" fillId="14" borderId="14" xfId="7" applyNumberFormat="1" applyFont="1" applyFill="1" applyBorder="1" applyAlignment="1">
      <alignment horizontal="right" vertical="center"/>
    </xf>
    <xf numFmtId="0" fontId="23" fillId="14" borderId="13" xfId="7" applyFont="1" applyFill="1" applyBorder="1" applyAlignment="1">
      <alignment vertical="center" wrapText="1"/>
    </xf>
    <xf numFmtId="41" fontId="6" fillId="0" borderId="0" xfId="0" applyNumberFormat="1" applyFont="1" applyFill="1" applyBorder="1" applyAlignment="1">
      <alignment vertical="center" wrapText="1"/>
    </xf>
    <xf numFmtId="3" fontId="5" fillId="0" borderId="0" xfId="2" applyNumberFormat="1" applyFont="1" applyFill="1" applyBorder="1" applyAlignment="1">
      <alignment horizontal="right"/>
    </xf>
    <xf numFmtId="0" fontId="6" fillId="0" borderId="0" xfId="0" applyFont="1" applyFill="1" applyBorder="1" applyAlignment="1">
      <alignment vertical="center" wrapText="1"/>
    </xf>
    <xf numFmtId="0" fontId="7" fillId="0" borderId="0" xfId="0" applyFont="1" applyFill="1" applyBorder="1" applyAlignment="1">
      <alignment horizontal="left" vertical="top" wrapText="1"/>
    </xf>
    <xf numFmtId="166" fontId="8" fillId="0" borderId="0" xfId="0" applyNumberFormat="1" applyFont="1" applyFill="1" applyBorder="1" applyAlignment="1">
      <alignment horizontal="right" vertical="center"/>
    </xf>
    <xf numFmtId="41" fontId="8" fillId="0" borderId="0" xfId="0" applyNumberFormat="1" applyFont="1" applyFill="1" applyBorder="1" applyAlignment="1">
      <alignment horizontal="right" vertical="top"/>
    </xf>
    <xf numFmtId="49" fontId="3" fillId="0" borderId="0" xfId="2" applyNumberFormat="1" applyFont="1" applyFill="1" applyBorder="1" applyAlignment="1">
      <alignment horizontal="left"/>
    </xf>
    <xf numFmtId="0" fontId="6" fillId="14" borderId="0" xfId="0" applyFont="1" applyFill="1" applyBorder="1" applyAlignment="1">
      <alignment vertical="center" wrapText="1"/>
    </xf>
    <xf numFmtId="3" fontId="5" fillId="14" borderId="0" xfId="2" applyNumberFormat="1" applyFont="1" applyFill="1" applyBorder="1" applyAlignment="1">
      <alignment horizontal="right"/>
    </xf>
    <xf numFmtId="4" fontId="5" fillId="14" borderId="0" xfId="2" applyNumberFormat="1" applyFont="1" applyFill="1" applyBorder="1" applyAlignment="1">
      <alignment horizontal="right"/>
    </xf>
    <xf numFmtId="0" fontId="7" fillId="14" borderId="0" xfId="0" applyFont="1" applyFill="1" applyBorder="1" applyAlignment="1">
      <alignment horizontal="left" vertical="top" wrapText="1"/>
    </xf>
    <xf numFmtId="165" fontId="3" fillId="14" borderId="0" xfId="1" applyNumberFormat="1" applyFont="1" applyFill="1" applyBorder="1" applyAlignment="1" applyProtection="1">
      <alignment horizontal="right" vertical="center"/>
    </xf>
    <xf numFmtId="165" fontId="8" fillId="14" borderId="0" xfId="1" applyNumberFormat="1" applyFont="1" applyFill="1" applyBorder="1" applyAlignment="1" applyProtection="1">
      <alignment horizontal="right" vertical="center"/>
    </xf>
    <xf numFmtId="4" fontId="3" fillId="14" borderId="0" xfId="2" applyNumberFormat="1" applyFont="1" applyFill="1" applyBorder="1" applyAlignment="1">
      <alignment horizontal="right"/>
    </xf>
    <xf numFmtId="166" fontId="8" fillId="14" borderId="0" xfId="0" applyNumberFormat="1" applyFont="1" applyFill="1" applyBorder="1" applyAlignment="1">
      <alignment horizontal="right" vertical="center"/>
    </xf>
    <xf numFmtId="41" fontId="8" fillId="14" borderId="0" xfId="0" applyNumberFormat="1" applyFont="1" applyFill="1" applyBorder="1" applyAlignment="1">
      <alignment horizontal="right" vertical="top"/>
    </xf>
    <xf numFmtId="49" fontId="3" fillId="14" borderId="0" xfId="2" applyNumberFormat="1" applyFont="1" applyFill="1" applyBorder="1" applyAlignment="1">
      <alignment horizontal="left"/>
    </xf>
    <xf numFmtId="165" fontId="3" fillId="14" borderId="0" xfId="1" applyNumberFormat="1" applyFont="1" applyFill="1" applyBorder="1" applyAlignment="1">
      <alignment horizontal="right"/>
    </xf>
    <xf numFmtId="49" fontId="5" fillId="14" borderId="0" xfId="2" applyNumberFormat="1" applyFont="1" applyFill="1" applyBorder="1" applyAlignment="1">
      <alignment horizontal="left"/>
    </xf>
    <xf numFmtId="3" fontId="5" fillId="14" borderId="0" xfId="2" applyNumberFormat="1" applyFont="1" applyFill="1" applyBorder="1" applyAlignment="1">
      <alignment horizontal="right" vertical="center"/>
    </xf>
    <xf numFmtId="49" fontId="5" fillId="14" borderId="0" xfId="2" applyNumberFormat="1" applyFont="1" applyFill="1" applyBorder="1" applyAlignment="1">
      <alignment horizontal="left" vertical="center"/>
    </xf>
    <xf numFmtId="4" fontId="5" fillId="14" borderId="0" xfId="2" applyNumberFormat="1" applyFont="1" applyFill="1" applyBorder="1" applyAlignment="1">
      <alignment horizontal="right" vertical="center"/>
    </xf>
    <xf numFmtId="0" fontId="17" fillId="13" borderId="2" xfId="3" applyFont="1" applyFill="1" applyBorder="1" applyAlignment="1">
      <alignment horizontal="center" vertical="center" wrapText="1"/>
    </xf>
    <xf numFmtId="41" fontId="16" fillId="0" borderId="0" xfId="3" applyNumberFormat="1" applyFont="1" applyFill="1" applyBorder="1" applyAlignment="1">
      <alignment horizontal="right" vertical="top"/>
    </xf>
    <xf numFmtId="0" fontId="15" fillId="0" borderId="0" xfId="3" applyFont="1" applyFill="1" applyBorder="1" applyAlignment="1">
      <alignment horizontal="left" vertical="top" wrapText="1"/>
    </xf>
    <xf numFmtId="0" fontId="12" fillId="0" borderId="0" xfId="3" applyFont="1" applyFill="1" applyBorder="1" applyAlignment="1">
      <alignment horizontal="center" vertical="center"/>
    </xf>
    <xf numFmtId="166" fontId="15" fillId="0" borderId="0" xfId="3" applyNumberFormat="1" applyFont="1" applyFill="1" applyBorder="1" applyAlignment="1">
      <alignment horizontal="right" vertical="top"/>
    </xf>
    <xf numFmtId="0" fontId="15" fillId="0" borderId="0" xfId="3" applyFont="1" applyFill="1" applyBorder="1" applyAlignment="1">
      <alignment vertical="top" wrapText="1"/>
    </xf>
    <xf numFmtId="41" fontId="17" fillId="14" borderId="0" xfId="3" applyNumberFormat="1" applyFont="1" applyFill="1" applyBorder="1" applyAlignment="1">
      <alignment vertical="center" wrapText="1"/>
    </xf>
    <xf numFmtId="41" fontId="17" fillId="14" borderId="0" xfId="3" applyNumberFormat="1" applyFont="1" applyFill="1" applyBorder="1" applyAlignment="1">
      <alignment horizontal="right" vertical="top"/>
    </xf>
    <xf numFmtId="41" fontId="16" fillId="14" borderId="0" xfId="3" applyNumberFormat="1" applyFont="1" applyFill="1" applyBorder="1" applyAlignment="1">
      <alignment horizontal="right" vertical="top"/>
    </xf>
    <xf numFmtId="0" fontId="13" fillId="0" borderId="0" xfId="3" applyFont="1" applyFill="1"/>
    <xf numFmtId="41" fontId="15" fillId="0" borderId="0" xfId="3" applyNumberFormat="1" applyFont="1" applyFill="1" applyBorder="1" applyAlignment="1">
      <alignment horizontal="right" vertical="top"/>
    </xf>
    <xf numFmtId="41" fontId="15" fillId="0" borderId="0" xfId="3" applyNumberFormat="1" applyFont="1" applyFill="1" applyBorder="1" applyAlignment="1">
      <alignment vertical="top" wrapText="1"/>
    </xf>
    <xf numFmtId="0" fontId="17" fillId="14" borderId="0" xfId="3" applyFont="1" applyFill="1" applyBorder="1" applyAlignment="1">
      <alignment vertical="center" wrapText="1"/>
    </xf>
    <xf numFmtId="0" fontId="15" fillId="14" borderId="0" xfId="3" applyFont="1" applyFill="1" applyBorder="1" applyAlignment="1">
      <alignment horizontal="left" vertical="top" wrapText="1"/>
    </xf>
    <xf numFmtId="0" fontId="16" fillId="0" borderId="0" xfId="3" applyFont="1" applyFill="1" applyBorder="1" applyAlignment="1">
      <alignment horizontal="left" vertical="center" wrapText="1"/>
    </xf>
    <xf numFmtId="166" fontId="16" fillId="0" borderId="0" xfId="3" applyNumberFormat="1" applyFont="1" applyFill="1" applyBorder="1" applyAlignment="1">
      <alignment horizontal="right" vertical="center"/>
    </xf>
    <xf numFmtId="0" fontId="16" fillId="0" borderId="0" xfId="3" applyFont="1" applyFill="1" applyBorder="1" applyAlignment="1">
      <alignment vertical="center" wrapText="1"/>
    </xf>
    <xf numFmtId="0" fontId="19" fillId="13" borderId="2" xfId="4" applyFont="1" applyFill="1" applyBorder="1" applyAlignment="1">
      <alignment horizontal="center" vertical="center" wrapText="1"/>
    </xf>
    <xf numFmtId="41" fontId="15" fillId="0" borderId="0" xfId="4" applyNumberFormat="1" applyFont="1" applyFill="1" applyBorder="1" applyAlignment="1">
      <alignment vertical="center" wrapText="1"/>
    </xf>
    <xf numFmtId="166" fontId="15" fillId="0" borderId="0" xfId="4" applyNumberFormat="1" applyFont="1" applyFill="1" applyBorder="1" applyAlignment="1">
      <alignment horizontal="right" vertical="center"/>
    </xf>
    <xf numFmtId="0" fontId="20" fillId="0" borderId="0" xfId="4" applyFont="1" applyFill="1" applyBorder="1" applyAlignment="1">
      <alignment horizontal="left" vertical="center"/>
    </xf>
    <xf numFmtId="0" fontId="19" fillId="14" borderId="0" xfId="4" applyFont="1" applyFill="1" applyBorder="1" applyAlignment="1">
      <alignment vertical="center" wrapText="1"/>
    </xf>
    <xf numFmtId="41" fontId="19" fillId="14" borderId="0" xfId="4" applyNumberFormat="1" applyFont="1" applyFill="1" applyBorder="1" applyAlignment="1">
      <alignment horizontal="right" vertical="center"/>
    </xf>
    <xf numFmtId="0" fontId="15" fillId="14" borderId="0" xfId="4" applyFont="1" applyFill="1" applyBorder="1" applyAlignment="1">
      <alignment horizontal="left" vertical="center" wrapText="1"/>
    </xf>
    <xf numFmtId="41" fontId="15" fillId="14" borderId="0" xfId="4" applyNumberFormat="1" applyFont="1" applyFill="1" applyBorder="1" applyAlignment="1">
      <alignment horizontal="right" vertical="center"/>
    </xf>
    <xf numFmtId="41" fontId="19" fillId="14" borderId="0" xfId="4" applyNumberFormat="1" applyFont="1" applyFill="1" applyBorder="1" applyAlignment="1">
      <alignment vertical="center" wrapText="1"/>
    </xf>
    <xf numFmtId="0" fontId="26" fillId="13" borderId="2" xfId="4" applyFont="1" applyFill="1" applyBorder="1" applyAlignment="1">
      <alignment horizontal="center" vertical="center" wrapText="1"/>
    </xf>
    <xf numFmtId="0" fontId="16" fillId="0" borderId="0" xfId="4" applyFont="1" applyFill="1" applyBorder="1" applyAlignment="1">
      <alignment vertical="center" wrapText="1"/>
    </xf>
    <xf numFmtId="166" fontId="15" fillId="0" borderId="0" xfId="4" applyNumberFormat="1" applyFont="1" applyFill="1" applyBorder="1" applyAlignment="1">
      <alignment horizontal="right" vertical="top"/>
    </xf>
    <xf numFmtId="0" fontId="15" fillId="0" borderId="0" xfId="4" applyFont="1" applyFill="1" applyBorder="1" applyAlignment="1">
      <alignment horizontal="right" vertical="top" wrapText="1"/>
    </xf>
    <xf numFmtId="0" fontId="17" fillId="14" borderId="0" xfId="4" applyFont="1" applyFill="1" applyBorder="1" applyAlignment="1">
      <alignment vertical="center" wrapText="1"/>
    </xf>
    <xf numFmtId="41" fontId="17" fillId="14" borderId="0" xfId="4" applyNumberFormat="1" applyFont="1" applyFill="1" applyBorder="1" applyAlignment="1">
      <alignment horizontal="right" vertical="top"/>
    </xf>
    <xf numFmtId="0" fontId="16" fillId="14" borderId="0" xfId="4" applyFont="1" applyFill="1" applyBorder="1" applyAlignment="1">
      <alignment vertical="center" wrapText="1"/>
    </xf>
    <xf numFmtId="41" fontId="16" fillId="14" borderId="0" xfId="4" applyNumberFormat="1" applyFont="1" applyFill="1" applyBorder="1" applyAlignment="1">
      <alignment horizontal="right" vertical="top"/>
    </xf>
    <xf numFmtId="0" fontId="17" fillId="13" borderId="2" xfId="4" applyFont="1" applyFill="1" applyBorder="1" applyAlignment="1">
      <alignment horizontal="center" vertical="center" wrapText="1"/>
    </xf>
    <xf numFmtId="41" fontId="17" fillId="14" borderId="0" xfId="4" applyNumberFormat="1" applyFont="1" applyFill="1" applyBorder="1" applyAlignment="1">
      <alignment horizontal="right" vertical="center"/>
    </xf>
    <xf numFmtId="41" fontId="16" fillId="14" borderId="0" xfId="4" applyNumberFormat="1" applyFont="1" applyFill="1" applyBorder="1" applyAlignment="1">
      <alignment horizontal="right" vertical="center"/>
    </xf>
    <xf numFmtId="0" fontId="26" fillId="13" borderId="2" xfId="4" applyFont="1" applyFill="1" applyBorder="1" applyAlignment="1">
      <alignment horizontal="center" vertical="center" wrapText="1"/>
    </xf>
    <xf numFmtId="166" fontId="15" fillId="0" borderId="0" xfId="4" applyNumberFormat="1" applyFont="1" applyFill="1" applyBorder="1" applyAlignment="1">
      <alignment horizontal="center" vertical="center"/>
    </xf>
    <xf numFmtId="0" fontId="13" fillId="0" borderId="0" xfId="4" applyFont="1" applyFill="1" applyBorder="1" applyAlignment="1">
      <alignment vertical="center"/>
    </xf>
    <xf numFmtId="0" fontId="32" fillId="0" borderId="0" xfId="4" applyFont="1" applyFill="1" applyBorder="1" applyAlignment="1">
      <alignment vertical="center"/>
    </xf>
    <xf numFmtId="0" fontId="17" fillId="0" borderId="0" xfId="4" applyFont="1" applyFill="1" applyBorder="1" applyAlignment="1">
      <alignment horizontal="left" vertical="center" wrapText="1"/>
    </xf>
    <xf numFmtId="0" fontId="16" fillId="14" borderId="0" xfId="4" applyFont="1" applyFill="1" applyBorder="1" applyAlignment="1">
      <alignment horizontal="left" vertical="center" wrapText="1"/>
    </xf>
    <xf numFmtId="166" fontId="16" fillId="0" borderId="0" xfId="4" applyNumberFormat="1" applyFont="1" applyFill="1" applyBorder="1" applyAlignment="1">
      <alignment horizontal="right" vertical="top"/>
    </xf>
    <xf numFmtId="41" fontId="17" fillId="14" borderId="0" xfId="4" applyNumberFormat="1" applyFont="1" applyFill="1" applyBorder="1" applyAlignment="1">
      <alignment vertical="top" wrapText="1"/>
    </xf>
    <xf numFmtId="41" fontId="15" fillId="0" borderId="0" xfId="4" applyNumberFormat="1" applyFont="1" applyFill="1" applyBorder="1" applyAlignment="1">
      <alignment horizontal="right" vertical="top"/>
    </xf>
    <xf numFmtId="41" fontId="19" fillId="14" borderId="0" xfId="4" applyNumberFormat="1" applyFont="1" applyFill="1" applyBorder="1" applyAlignment="1">
      <alignment horizontal="right" vertical="top"/>
    </xf>
    <xf numFmtId="0" fontId="15" fillId="14" borderId="0" xfId="4" applyFont="1" applyFill="1" applyBorder="1" applyAlignment="1">
      <alignment horizontal="left" vertical="top" wrapText="1"/>
    </xf>
    <xf numFmtId="41" fontId="15" fillId="14" borderId="0" xfId="4" applyNumberFormat="1" applyFont="1" applyFill="1" applyBorder="1" applyAlignment="1">
      <alignment horizontal="right" vertical="top"/>
    </xf>
    <xf numFmtId="0" fontId="36" fillId="0" borderId="0" xfId="4" applyFont="1" applyFill="1"/>
    <xf numFmtId="0" fontId="16" fillId="14" borderId="0" xfId="4" applyFont="1" applyFill="1" applyBorder="1" applyAlignment="1">
      <alignment horizontal="left" vertical="top" wrapText="1"/>
    </xf>
    <xf numFmtId="41" fontId="16" fillId="0" borderId="0" xfId="4" applyNumberFormat="1" applyFont="1" applyFill="1" applyBorder="1" applyAlignment="1">
      <alignment horizontal="left" vertical="center" wrapText="1"/>
    </xf>
    <xf numFmtId="41" fontId="17" fillId="14" borderId="0" xfId="4" applyNumberFormat="1" applyFont="1" applyFill="1" applyBorder="1" applyAlignment="1">
      <alignment vertical="center" wrapText="1"/>
    </xf>
    <xf numFmtId="41" fontId="16" fillId="14" borderId="0" xfId="4" applyNumberFormat="1" applyFont="1" applyFill="1" applyBorder="1" applyAlignment="1">
      <alignment horizontal="left" vertical="center" wrapText="1"/>
    </xf>
    <xf numFmtId="41" fontId="17" fillId="0" borderId="0" xfId="4" applyNumberFormat="1" applyFont="1" applyFill="1" applyBorder="1" applyAlignment="1">
      <alignment vertical="center"/>
    </xf>
    <xf numFmtId="41" fontId="17" fillId="14" borderId="0" xfId="4" applyNumberFormat="1" applyFont="1" applyFill="1" applyBorder="1" applyAlignment="1">
      <alignment vertical="center"/>
    </xf>
    <xf numFmtId="0" fontId="26" fillId="13" borderId="2" xfId="4" applyFont="1" applyFill="1" applyBorder="1" applyAlignment="1">
      <alignment vertical="center" wrapText="1"/>
    </xf>
    <xf numFmtId="41" fontId="16" fillId="0" borderId="0" xfId="4" applyNumberFormat="1" applyFont="1" applyFill="1" applyBorder="1" applyAlignment="1">
      <alignment horizontal="right" vertical="center" wrapText="1"/>
    </xf>
    <xf numFmtId="41" fontId="15" fillId="0" borderId="0" xfId="4" applyNumberFormat="1" applyFont="1" applyFill="1" applyBorder="1" applyAlignment="1">
      <alignment horizontal="right" vertical="center" wrapText="1"/>
    </xf>
    <xf numFmtId="41" fontId="15" fillId="14" borderId="0" xfId="4" applyNumberFormat="1" applyFont="1" applyFill="1" applyBorder="1" applyAlignment="1">
      <alignment horizontal="right" vertical="center" wrapText="1"/>
    </xf>
    <xf numFmtId="0" fontId="15" fillId="0" borderId="0" xfId="4" applyFont="1" applyFill="1" applyBorder="1" applyAlignment="1">
      <alignment horizontal="right" vertical="center" wrapText="1"/>
    </xf>
    <xf numFmtId="0" fontId="19" fillId="14" borderId="0" xfId="4" applyFont="1" applyFill="1" applyBorder="1" applyAlignment="1">
      <alignment horizontal="left" vertical="top" wrapText="1"/>
    </xf>
    <xf numFmtId="0" fontId="17" fillId="14" borderId="0" xfId="4" applyFont="1" applyFill="1" applyBorder="1" applyAlignment="1">
      <alignment horizontal="left" vertical="top" wrapText="1"/>
    </xf>
    <xf numFmtId="0" fontId="14" fillId="0" borderId="0" xfId="4" applyFont="1" applyFill="1" applyBorder="1" applyAlignment="1">
      <alignment horizontal="left" vertical="top" wrapText="1"/>
    </xf>
    <xf numFmtId="41" fontId="14" fillId="0" borderId="0" xfId="4" applyNumberFormat="1" applyFont="1" applyFill="1" applyBorder="1" applyAlignment="1">
      <alignment horizontal="right" vertical="top"/>
    </xf>
    <xf numFmtId="0" fontId="19" fillId="14" borderId="0" xfId="4" applyFont="1" applyFill="1" applyBorder="1" applyAlignment="1">
      <alignment horizontal="left" vertical="center" wrapText="1"/>
    </xf>
    <xf numFmtId="41" fontId="20" fillId="0" borderId="0" xfId="4" applyNumberFormat="1" applyFont="1" applyFill="1" applyBorder="1" applyAlignment="1">
      <alignment horizontal="right" vertical="center"/>
    </xf>
    <xf numFmtId="3" fontId="12" fillId="0" borderId="0" xfId="4" applyNumberFormat="1" applyFont="1" applyFill="1" applyBorder="1" applyAlignment="1">
      <alignment horizontal="center" vertical="center"/>
    </xf>
    <xf numFmtId="0" fontId="39" fillId="0" borderId="0" xfId="4" applyFont="1" applyFill="1"/>
    <xf numFmtId="0" fontId="38" fillId="0" borderId="0" xfId="4" applyFont="1" applyFill="1" applyBorder="1"/>
    <xf numFmtId="3" fontId="38" fillId="0" borderId="0" xfId="4" applyNumberFormat="1" applyFont="1" applyFill="1" applyBorder="1" applyAlignment="1">
      <alignment horizontal="right"/>
    </xf>
    <xf numFmtId="41" fontId="20" fillId="14" borderId="0" xfId="4" applyNumberFormat="1" applyFont="1" applyFill="1" applyBorder="1" applyAlignment="1">
      <alignment horizontal="right" vertical="center"/>
    </xf>
    <xf numFmtId="41" fontId="12" fillId="14" borderId="0" xfId="4" applyNumberFormat="1" applyFont="1" applyFill="1" applyBorder="1" applyAlignment="1">
      <alignment horizontal="right" vertical="center"/>
    </xf>
    <xf numFmtId="41" fontId="12" fillId="14" borderId="0" xfId="4" quotePrefix="1" applyNumberFormat="1" applyFont="1" applyFill="1" applyBorder="1" applyAlignment="1">
      <alignment horizontal="right" vertical="center"/>
    </xf>
    <xf numFmtId="41" fontId="15" fillId="0" borderId="0" xfId="4" applyNumberFormat="1" applyFont="1" applyFill="1" applyBorder="1" applyAlignment="1">
      <alignment horizontal="right" vertical="top" wrapText="1"/>
    </xf>
    <xf numFmtId="3" fontId="20" fillId="13" borderId="2" xfId="6" applyNumberFormat="1" applyFont="1" applyFill="1" applyBorder="1" applyAlignment="1">
      <alignment horizontal="center" vertical="center" wrapText="1"/>
    </xf>
    <xf numFmtId="3" fontId="20" fillId="0" borderId="0" xfId="6" applyNumberFormat="1" applyFont="1" applyFill="1" applyBorder="1" applyAlignment="1">
      <alignment horizontal="left" wrapText="1"/>
    </xf>
    <xf numFmtId="41" fontId="20" fillId="0" borderId="0" xfId="6" applyNumberFormat="1" applyFont="1" applyFill="1" applyBorder="1" applyAlignment="1">
      <alignment horizontal="right" wrapText="1"/>
    </xf>
    <xf numFmtId="41" fontId="20" fillId="0" borderId="0" xfId="6" applyNumberFormat="1" applyFont="1" applyFill="1" applyBorder="1" applyAlignment="1">
      <alignment horizontal="right"/>
    </xf>
    <xf numFmtId="41" fontId="17" fillId="0" borderId="0" xfId="6" applyNumberFormat="1" applyFont="1" applyFill="1" applyBorder="1" applyAlignment="1">
      <alignment horizontal="right" vertical="center"/>
    </xf>
    <xf numFmtId="3" fontId="20" fillId="14" borderId="0" xfId="6" applyNumberFormat="1" applyFont="1" applyFill="1" applyBorder="1" applyAlignment="1">
      <alignment horizontal="left" wrapText="1"/>
    </xf>
    <xf numFmtId="41" fontId="20" fillId="14" borderId="0" xfId="6" applyNumberFormat="1" applyFont="1" applyFill="1" applyBorder="1" applyAlignment="1">
      <alignment horizontal="right" wrapText="1"/>
    </xf>
    <xf numFmtId="41" fontId="17" fillId="14" borderId="0" xfId="6" applyNumberFormat="1" applyFont="1" applyFill="1" applyBorder="1" applyAlignment="1">
      <alignment horizontal="right" vertical="center"/>
    </xf>
    <xf numFmtId="3" fontId="20" fillId="0" borderId="0" xfId="6" applyNumberFormat="1" applyFont="1" applyFill="1" applyBorder="1" applyAlignment="1">
      <alignment horizontal="left" vertical="center" wrapText="1"/>
    </xf>
    <xf numFmtId="41" fontId="20" fillId="0" borderId="0" xfId="6" applyNumberFormat="1" applyFont="1" applyFill="1" applyBorder="1" applyAlignment="1">
      <alignment horizontal="left" vertical="center" wrapText="1"/>
    </xf>
    <xf numFmtId="0" fontId="13" fillId="0" borderId="0" xfId="6" applyFont="1" applyFill="1" applyAlignment="1">
      <alignment vertical="center"/>
    </xf>
    <xf numFmtId="3" fontId="20" fillId="14" borderId="0" xfId="6" applyNumberFormat="1" applyFont="1" applyFill="1" applyBorder="1" applyAlignment="1">
      <alignment horizontal="left" vertical="center" wrapText="1"/>
    </xf>
    <xf numFmtId="41" fontId="20" fillId="14" borderId="0" xfId="6" applyNumberFormat="1" applyFont="1" applyFill="1" applyBorder="1" applyAlignment="1">
      <alignment horizontal="left" vertical="center" wrapText="1"/>
    </xf>
    <xf numFmtId="0" fontId="25" fillId="13" borderId="2" xfId="4" applyFont="1" applyFill="1" applyBorder="1" applyAlignment="1">
      <alignment horizontal="center" vertical="center"/>
    </xf>
    <xf numFmtId="0" fontId="25" fillId="13" borderId="2" xfId="4" applyFont="1" applyFill="1" applyBorder="1" applyAlignment="1">
      <alignment horizontal="center" vertical="center" wrapText="1"/>
    </xf>
    <xf numFmtId="2" fontId="12" fillId="0" borderId="0" xfId="4" applyNumberFormat="1" applyFont="1" applyFill="1" applyBorder="1" applyAlignment="1">
      <alignment vertical="center"/>
    </xf>
    <xf numFmtId="41" fontId="10" fillId="13" borderId="2" xfId="2" applyNumberFormat="1" applyFont="1" applyFill="1" applyBorder="1" applyAlignment="1">
      <alignment horizontal="center" vertical="center"/>
    </xf>
    <xf numFmtId="0" fontId="10" fillId="13" borderId="2" xfId="2" applyFont="1" applyFill="1" applyBorder="1" applyAlignment="1">
      <alignment horizontal="center" vertical="center"/>
    </xf>
    <xf numFmtId="41" fontId="3" fillId="0" borderId="0" xfId="2" applyNumberFormat="1" applyFont="1" applyFill="1" applyBorder="1" applyAlignment="1">
      <alignment horizontal="right" vertical="center"/>
    </xf>
    <xf numFmtId="41" fontId="0" fillId="0" borderId="0" xfId="0" applyNumberFormat="1" applyFill="1"/>
    <xf numFmtId="41" fontId="5" fillId="14" borderId="0" xfId="2" applyNumberFormat="1" applyFont="1" applyFill="1" applyBorder="1" applyAlignment="1">
      <alignment horizontal="right"/>
    </xf>
    <xf numFmtId="41" fontId="3" fillId="14" borderId="0" xfId="0" applyNumberFormat="1" applyFont="1" applyFill="1" applyBorder="1" applyAlignment="1">
      <alignment horizontal="right"/>
    </xf>
    <xf numFmtId="4" fontId="3" fillId="14" borderId="0" xfId="0" applyNumberFormat="1" applyFont="1" applyFill="1" applyBorder="1" applyAlignment="1">
      <alignment horizontal="right"/>
    </xf>
    <xf numFmtId="41" fontId="5" fillId="14" borderId="0" xfId="0" applyNumberFormat="1" applyFont="1" applyFill="1" applyBorder="1" applyAlignment="1">
      <alignment horizontal="right"/>
    </xf>
    <xf numFmtId="4" fontId="5" fillId="14" borderId="0" xfId="0" applyNumberFormat="1" applyFont="1" applyFill="1" applyBorder="1" applyAlignment="1">
      <alignment horizontal="right"/>
    </xf>
    <xf numFmtId="41" fontId="10" fillId="12" borderId="2" xfId="2" applyNumberFormat="1" applyFont="1" applyFill="1" applyBorder="1" applyAlignment="1">
      <alignment horizontal="center" vertical="center"/>
    </xf>
    <xf numFmtId="0" fontId="7" fillId="0" borderId="0" xfId="0" applyFont="1" applyFill="1" applyBorder="1" applyAlignment="1">
      <alignment horizontal="left" vertical="center" wrapText="1"/>
    </xf>
    <xf numFmtId="49" fontId="3" fillId="0" borderId="0" xfId="2" applyNumberFormat="1" applyFont="1" applyFill="1" applyBorder="1" applyAlignment="1">
      <alignment horizontal="left" vertical="center"/>
    </xf>
    <xf numFmtId="4" fontId="3" fillId="0" borderId="0" xfId="2" applyNumberFormat="1" applyFont="1" applyFill="1" applyBorder="1" applyAlignment="1">
      <alignment horizontal="right" vertical="center"/>
    </xf>
    <xf numFmtId="0" fontId="7" fillId="14" borderId="0" xfId="0" applyFont="1" applyFill="1" applyBorder="1" applyAlignment="1">
      <alignment horizontal="left" vertical="center" wrapText="1"/>
    </xf>
    <xf numFmtId="49" fontId="3" fillId="14" borderId="0" xfId="2" applyNumberFormat="1" applyFont="1" applyFill="1" applyBorder="1" applyAlignment="1">
      <alignment horizontal="left" vertical="center"/>
    </xf>
    <xf numFmtId="41" fontId="3" fillId="14" borderId="0" xfId="2" applyNumberFormat="1" applyFont="1" applyFill="1" applyBorder="1" applyAlignment="1">
      <alignment horizontal="right"/>
    </xf>
    <xf numFmtId="41" fontId="5" fillId="14" borderId="0" xfId="2" applyNumberFormat="1" applyFont="1" applyFill="1" applyBorder="1" applyAlignment="1">
      <alignment horizontal="right" vertical="center"/>
    </xf>
    <xf numFmtId="4" fontId="3" fillId="14" borderId="0" xfId="2" applyNumberFormat="1" applyFont="1" applyFill="1" applyBorder="1" applyAlignment="1">
      <alignment horizontal="right" vertical="center"/>
    </xf>
    <xf numFmtId="41" fontId="3" fillId="0" borderId="0" xfId="0" applyNumberFormat="1" applyFont="1" applyFill="1" applyBorder="1" applyAlignment="1" applyProtection="1">
      <alignment horizontal="right" vertical="center"/>
    </xf>
    <xf numFmtId="41" fontId="3" fillId="0" borderId="0" xfId="0" applyNumberFormat="1" applyFont="1" applyFill="1" applyBorder="1" applyAlignment="1">
      <alignment horizontal="right" vertical="center"/>
    </xf>
    <xf numFmtId="41" fontId="3" fillId="0" borderId="0" xfId="0" applyNumberFormat="1" applyFont="1" applyFill="1" applyBorder="1"/>
    <xf numFmtId="41" fontId="3" fillId="0" borderId="0" xfId="0" applyNumberFormat="1" applyFont="1" applyFill="1" applyBorder="1" applyAlignment="1" applyProtection="1">
      <alignment vertical="center"/>
    </xf>
    <xf numFmtId="41" fontId="3" fillId="0" borderId="0" xfId="0" applyNumberFormat="1" applyFont="1" applyFill="1" applyBorder="1" applyAlignment="1">
      <alignment vertical="center"/>
    </xf>
    <xf numFmtId="41" fontId="3" fillId="14" borderId="0" xfId="0" applyNumberFormat="1" applyFont="1" applyFill="1" applyBorder="1"/>
    <xf numFmtId="0" fontId="25" fillId="0" borderId="0" xfId="4" applyFont="1" applyFill="1" applyAlignment="1">
      <alignment vertical="center"/>
    </xf>
    <xf numFmtId="0" fontId="58" fillId="13" borderId="2" xfId="7" applyFont="1" applyFill="1" applyBorder="1" applyAlignment="1" applyProtection="1">
      <alignment horizontal="center" vertical="center" wrapText="1"/>
      <protection locked="0"/>
    </xf>
    <xf numFmtId="0" fontId="58" fillId="13" borderId="2" xfId="7" applyFont="1" applyFill="1" applyBorder="1" applyAlignment="1" applyProtection="1">
      <alignment horizontal="center" vertical="center"/>
      <protection locked="0"/>
    </xf>
    <xf numFmtId="0" fontId="17" fillId="15" borderId="7" xfId="3" applyFont="1" applyFill="1" applyBorder="1" applyAlignment="1">
      <alignment horizontal="center" vertical="center" wrapText="1"/>
    </xf>
    <xf numFmtId="0" fontId="17" fillId="15" borderId="6" xfId="3" applyFont="1" applyFill="1" applyBorder="1" applyAlignment="1">
      <alignment horizontal="center" vertical="center" wrapText="1"/>
    </xf>
    <xf numFmtId="0" fontId="17" fillId="15" borderId="5" xfId="3" applyFont="1" applyFill="1" applyBorder="1" applyAlignment="1">
      <alignment horizontal="center" vertical="center" wrapText="1"/>
    </xf>
    <xf numFmtId="0" fontId="17" fillId="15" borderId="2" xfId="3" applyFont="1" applyFill="1" applyBorder="1" applyAlignment="1">
      <alignment horizontal="center" vertical="center" wrapText="1"/>
    </xf>
    <xf numFmtId="41" fontId="68" fillId="0" borderId="0" xfId="23" applyNumberFormat="1" applyFont="1" applyBorder="1" applyAlignment="1">
      <alignment horizontal="right" vertical="top"/>
    </xf>
    <xf numFmtId="41" fontId="68" fillId="14" borderId="1" xfId="23" applyNumberFormat="1" applyFont="1" applyFill="1" applyBorder="1" applyAlignment="1">
      <alignment horizontal="right" vertical="top"/>
    </xf>
    <xf numFmtId="0" fontId="25" fillId="13" borderId="2" xfId="7" applyFont="1" applyFill="1" applyBorder="1" applyAlignment="1">
      <alignment horizontal="center" vertical="center"/>
    </xf>
    <xf numFmtId="0" fontId="25" fillId="13" borderId="2" xfId="7" applyFont="1" applyFill="1" applyBorder="1" applyAlignment="1">
      <alignment horizontal="center" vertical="center" wrapText="1"/>
    </xf>
    <xf numFmtId="0" fontId="17" fillId="13" borderId="2" xfId="3" applyFont="1" applyFill="1" applyBorder="1" applyAlignment="1">
      <alignment horizontal="center" vertical="center" wrapText="1"/>
    </xf>
    <xf numFmtId="41" fontId="19" fillId="0" borderId="0" xfId="4" applyNumberFormat="1" applyFont="1" applyFill="1" applyBorder="1" applyAlignment="1">
      <alignment horizontal="right" vertical="center" wrapText="1"/>
    </xf>
    <xf numFmtId="165" fontId="17" fillId="0" borderId="0" xfId="4" applyNumberFormat="1" applyFont="1" applyFill="1" applyBorder="1" applyAlignment="1">
      <alignment horizontal="right" vertical="center"/>
    </xf>
    <xf numFmtId="165" fontId="17" fillId="14" borderId="0" xfId="4" applyNumberFormat="1" applyFont="1" applyFill="1" applyBorder="1" applyAlignment="1">
      <alignment horizontal="right" vertical="center"/>
    </xf>
    <xf numFmtId="165" fontId="16" fillId="14" borderId="0" xfId="4" applyNumberFormat="1" applyFont="1" applyFill="1" applyBorder="1" applyAlignment="1">
      <alignment horizontal="right" vertical="center"/>
    </xf>
    <xf numFmtId="165" fontId="16" fillId="0" borderId="0" xfId="4" applyNumberFormat="1" applyFont="1" applyFill="1" applyBorder="1" applyAlignment="1">
      <alignment horizontal="right" vertical="center"/>
    </xf>
    <xf numFmtId="0" fontId="26" fillId="13" borderId="2" xfId="4" applyFont="1" applyFill="1" applyBorder="1" applyAlignment="1">
      <alignment horizontal="center" vertical="center" wrapText="1"/>
    </xf>
    <xf numFmtId="0" fontId="12" fillId="0" borderId="0" xfId="7" applyFont="1" applyAlignment="1">
      <alignment horizontal="left" vertical="top" wrapText="1"/>
    </xf>
    <xf numFmtId="43" fontId="12" fillId="0" borderId="0" xfId="4" applyNumberFormat="1" applyFont="1" applyFill="1" applyBorder="1" applyAlignment="1" applyProtection="1">
      <alignment vertical="center"/>
    </xf>
    <xf numFmtId="43" fontId="12" fillId="14" borderId="0" xfId="4" applyNumberFormat="1" applyFont="1" applyFill="1" applyBorder="1" applyAlignment="1" applyProtection="1">
      <alignment vertical="center"/>
    </xf>
    <xf numFmtId="41" fontId="12" fillId="0" borderId="0" xfId="4" applyNumberFormat="1" applyFont="1" applyBorder="1"/>
    <xf numFmtId="43" fontId="23" fillId="14" borderId="3" xfId="7" applyNumberFormat="1" applyFont="1" applyFill="1" applyBorder="1" applyAlignment="1">
      <alignment horizontal="right" vertical="center"/>
    </xf>
    <xf numFmtId="180" fontId="23" fillId="0" borderId="0" xfId="7" applyNumberFormat="1" applyFont="1" applyBorder="1"/>
    <xf numFmtId="0" fontId="15" fillId="0" borderId="0" xfId="4" applyFont="1" applyFill="1" applyBorder="1" applyAlignment="1">
      <alignment horizontal="left" vertical="center" wrapText="1"/>
    </xf>
    <xf numFmtId="41" fontId="19" fillId="0" borderId="0" xfId="4" applyNumberFormat="1" applyFont="1" applyFill="1" applyBorder="1" applyAlignment="1">
      <alignment vertical="center"/>
    </xf>
    <xf numFmtId="41" fontId="19" fillId="14" borderId="0" xfId="4" applyNumberFormat="1" applyFont="1" applyFill="1" applyBorder="1" applyAlignment="1">
      <alignment vertical="center"/>
    </xf>
    <xf numFmtId="0" fontId="15" fillId="0" borderId="0" xfId="4" applyFont="1" applyFill="1" applyBorder="1" applyAlignment="1">
      <alignment vertical="center" wrapText="1"/>
    </xf>
    <xf numFmtId="41" fontId="15" fillId="0" borderId="0" xfId="4" applyNumberFormat="1" applyFont="1" applyFill="1" applyBorder="1" applyAlignment="1">
      <alignment vertical="center"/>
    </xf>
    <xf numFmtId="0" fontId="15" fillId="14" borderId="0" xfId="4" applyFont="1" applyFill="1" applyBorder="1" applyAlignment="1">
      <alignment vertical="center" wrapText="1"/>
    </xf>
    <xf numFmtId="41" fontId="15" fillId="14" borderId="0" xfId="4" applyNumberFormat="1" applyFont="1" applyFill="1" applyBorder="1" applyAlignment="1">
      <alignment vertical="center"/>
    </xf>
    <xf numFmtId="49" fontId="5" fillId="0" borderId="0" xfId="2" applyNumberFormat="1" applyFont="1" applyFill="1" applyBorder="1" applyAlignment="1">
      <alignment horizontal="left" vertical="center"/>
    </xf>
    <xf numFmtId="41" fontId="5" fillId="0" borderId="0" xfId="0" applyNumberFormat="1" applyFont="1" applyFill="1" applyBorder="1" applyAlignment="1">
      <alignment horizontal="right"/>
    </xf>
    <xf numFmtId="4" fontId="5" fillId="0" borderId="0" xfId="0" applyNumberFormat="1" applyFont="1" applyFill="1" applyBorder="1" applyAlignment="1">
      <alignment horizontal="right"/>
    </xf>
    <xf numFmtId="49" fontId="39" fillId="0" borderId="0" xfId="2" applyNumberFormat="1" applyFont="1" applyFill="1" applyBorder="1" applyAlignment="1">
      <alignment horizontal="left" vertical="center"/>
    </xf>
    <xf numFmtId="0" fontId="39" fillId="0" borderId="0" xfId="2" applyFont="1" applyFill="1" applyBorder="1" applyAlignment="1">
      <alignment horizontal="left" vertical="center"/>
    </xf>
    <xf numFmtId="0" fontId="43" fillId="0" borderId="0" xfId="0" applyFont="1" applyFill="1" applyAlignment="1">
      <alignment horizontal="left" vertical="top"/>
    </xf>
    <xf numFmtId="41" fontId="18" fillId="0" borderId="0" xfId="4" applyNumberFormat="1" applyFont="1" applyFill="1" applyBorder="1" applyAlignment="1">
      <alignment vertical="center"/>
    </xf>
    <xf numFmtId="43" fontId="12" fillId="14" borderId="0" xfId="4" applyNumberFormat="1" applyFont="1" applyFill="1" applyBorder="1" applyAlignment="1" applyProtection="1">
      <alignment horizontal="center" vertical="center"/>
    </xf>
    <xf numFmtId="41" fontId="47" fillId="0" borderId="14" xfId="8" applyNumberFormat="1" applyFont="1" applyFill="1" applyBorder="1" applyAlignment="1">
      <alignment horizontal="right" vertical="center"/>
    </xf>
    <xf numFmtId="41" fontId="47" fillId="14" borderId="1" xfId="8" applyNumberFormat="1" applyFont="1" applyFill="1" applyBorder="1" applyAlignment="1">
      <alignment horizontal="right" vertical="center"/>
    </xf>
    <xf numFmtId="41" fontId="24" fillId="0" borderId="0" xfId="7" applyNumberFormat="1" applyFont="1" applyFill="1" applyBorder="1" applyAlignment="1">
      <alignment horizontal="right"/>
    </xf>
    <xf numFmtId="41" fontId="24" fillId="0" borderId="14" xfId="7" applyNumberFormat="1" applyFont="1" applyFill="1" applyBorder="1" applyAlignment="1">
      <alignment horizontal="right"/>
    </xf>
    <xf numFmtId="41" fontId="23" fillId="0" borderId="14" xfId="7" applyNumberFormat="1" applyFont="1" applyFill="1" applyBorder="1" applyAlignment="1">
      <alignment horizontal="right"/>
    </xf>
    <xf numFmtId="41" fontId="47" fillId="14" borderId="14" xfId="8" applyNumberFormat="1" applyFont="1" applyFill="1" applyBorder="1" applyAlignment="1">
      <alignment horizontal="right" vertical="center"/>
    </xf>
    <xf numFmtId="41" fontId="23" fillId="0" borderId="14" xfId="7" applyNumberFormat="1" applyFont="1" applyFill="1" applyBorder="1" applyAlignment="1">
      <alignment horizontal="right" vertical="center"/>
    </xf>
    <xf numFmtId="41" fontId="24" fillId="0" borderId="14" xfId="7" applyNumberFormat="1" applyFont="1" applyFill="1" applyBorder="1" applyAlignment="1">
      <alignment horizontal="right" vertical="center"/>
    </xf>
    <xf numFmtId="41" fontId="23" fillId="14" borderId="14" xfId="7" applyNumberFormat="1" applyFont="1" applyFill="1" applyBorder="1" applyAlignment="1">
      <alignment horizontal="right" vertical="center"/>
    </xf>
    <xf numFmtId="41" fontId="47" fillId="14" borderId="3" xfId="8" applyNumberFormat="1" applyFont="1" applyFill="1" applyBorder="1" applyAlignment="1">
      <alignment horizontal="right" vertical="center"/>
    </xf>
    <xf numFmtId="0" fontId="15" fillId="0" borderId="0" xfId="3" applyFont="1" applyFill="1" applyBorder="1" applyAlignment="1">
      <alignment horizontal="left" vertical="top" wrapText="1"/>
    </xf>
    <xf numFmtId="0" fontId="10" fillId="12" borderId="2" xfId="2" applyFont="1" applyFill="1" applyBorder="1" applyAlignment="1">
      <alignment horizontal="center" vertical="center"/>
    </xf>
    <xf numFmtId="0" fontId="16" fillId="0" borderId="0" xfId="4" applyFont="1" applyFill="1" applyBorder="1" applyAlignment="1">
      <alignment horizontal="left" vertical="center" wrapText="1"/>
    </xf>
    <xf numFmtId="0" fontId="15" fillId="0" borderId="0" xfId="4" applyFont="1" applyFill="1" applyBorder="1" applyAlignment="1">
      <alignment horizontal="left" vertical="center" wrapText="1"/>
    </xf>
    <xf numFmtId="41" fontId="16" fillId="14" borderId="0" xfId="3" applyNumberFormat="1" applyFont="1" applyFill="1" applyBorder="1" applyAlignment="1">
      <alignment horizontal="right" vertical="top" wrapText="1"/>
    </xf>
    <xf numFmtId="41" fontId="16" fillId="0" borderId="0" xfId="3" applyNumberFormat="1" applyFont="1" applyFill="1" applyBorder="1" applyAlignment="1">
      <alignment horizontal="right" vertical="top" wrapText="1"/>
    </xf>
    <xf numFmtId="41" fontId="17" fillId="0" borderId="0" xfId="3" applyNumberFormat="1" applyFont="1" applyFill="1" applyBorder="1" applyAlignment="1">
      <alignment horizontal="right" vertical="center"/>
    </xf>
    <xf numFmtId="41" fontId="17" fillId="14" borderId="0" xfId="3" applyNumberFormat="1" applyFont="1" applyFill="1" applyBorder="1" applyAlignment="1">
      <alignment horizontal="right" vertical="center"/>
    </xf>
    <xf numFmtId="41" fontId="18" fillId="0" borderId="0" xfId="3" applyNumberFormat="1" applyFont="1" applyFill="1" applyBorder="1" applyAlignment="1">
      <alignment horizontal="right" vertical="center"/>
    </xf>
    <xf numFmtId="41" fontId="18" fillId="0" borderId="0" xfId="3" applyNumberFormat="1" applyFont="1" applyFill="1" applyBorder="1" applyAlignment="1">
      <alignment horizontal="right" vertical="center" wrapText="1"/>
    </xf>
    <xf numFmtId="41" fontId="18" fillId="14" borderId="0" xfId="3" applyNumberFormat="1" applyFont="1" applyFill="1" applyBorder="1" applyAlignment="1">
      <alignment horizontal="right" vertical="center"/>
    </xf>
    <xf numFmtId="41" fontId="18" fillId="14" borderId="0" xfId="3" applyNumberFormat="1" applyFont="1" applyFill="1" applyBorder="1" applyAlignment="1">
      <alignment horizontal="right" vertical="center" wrapText="1"/>
    </xf>
    <xf numFmtId="41" fontId="16" fillId="14" borderId="0" xfId="3" applyNumberFormat="1" applyFont="1" applyFill="1" applyBorder="1" applyAlignment="1">
      <alignment horizontal="right" vertical="center"/>
    </xf>
    <xf numFmtId="41" fontId="16" fillId="14" borderId="0" xfId="3" applyNumberFormat="1" applyFont="1" applyFill="1" applyBorder="1" applyAlignment="1">
      <alignment horizontal="right" vertical="center" wrapText="1"/>
    </xf>
    <xf numFmtId="41" fontId="16" fillId="0" borderId="0" xfId="3" applyNumberFormat="1" applyFont="1" applyFill="1" applyBorder="1" applyAlignment="1">
      <alignment horizontal="right" vertical="center"/>
    </xf>
    <xf numFmtId="41" fontId="16" fillId="0" borderId="0" xfId="3" applyNumberFormat="1" applyFont="1" applyFill="1" applyBorder="1" applyAlignment="1">
      <alignment horizontal="right" vertical="center" wrapText="1"/>
    </xf>
    <xf numFmtId="41" fontId="19" fillId="0" borderId="0" xfId="3" applyNumberFormat="1" applyFont="1" applyFill="1" applyBorder="1" applyAlignment="1">
      <alignment horizontal="right" vertical="center"/>
    </xf>
    <xf numFmtId="41" fontId="19" fillId="14" borderId="0" xfId="3" applyNumberFormat="1" applyFont="1" applyFill="1" applyBorder="1" applyAlignment="1">
      <alignment horizontal="right" vertical="center"/>
    </xf>
    <xf numFmtId="41" fontId="15" fillId="0" borderId="0" xfId="3" applyNumberFormat="1" applyFont="1" applyFill="1" applyBorder="1" applyAlignment="1">
      <alignment horizontal="right" vertical="center"/>
    </xf>
    <xf numFmtId="41" fontId="15" fillId="0" borderId="0" xfId="3" applyNumberFormat="1" applyFont="1" applyFill="1" applyBorder="1" applyAlignment="1">
      <alignment horizontal="right" vertical="center" wrapText="1"/>
    </xf>
    <xf numFmtId="41" fontId="15" fillId="14" borderId="0" xfId="3" applyNumberFormat="1" applyFont="1" applyFill="1" applyBorder="1" applyAlignment="1">
      <alignment horizontal="right" vertical="center"/>
    </xf>
    <xf numFmtId="41" fontId="15" fillId="14" borderId="0" xfId="3" applyNumberFormat="1" applyFont="1" applyFill="1" applyBorder="1" applyAlignment="1">
      <alignment horizontal="right" vertical="center" wrapText="1"/>
    </xf>
    <xf numFmtId="41" fontId="17" fillId="14" borderId="0" xfId="3" applyNumberFormat="1" applyFont="1" applyFill="1" applyBorder="1" applyAlignment="1">
      <alignment horizontal="right" vertical="top" wrapText="1"/>
    </xf>
    <xf numFmtId="41" fontId="17" fillId="0" borderId="0" xfId="3" applyNumberFormat="1" applyFont="1" applyFill="1" applyBorder="1" applyAlignment="1">
      <alignment horizontal="right" vertical="top" wrapText="1"/>
    </xf>
    <xf numFmtId="41" fontId="19" fillId="14" borderId="0" xfId="3" applyNumberFormat="1" applyFont="1" applyFill="1" applyBorder="1" applyAlignment="1">
      <alignment horizontal="right" vertical="top"/>
    </xf>
    <xf numFmtId="41" fontId="19" fillId="14" borderId="0" xfId="3" applyNumberFormat="1" applyFont="1" applyFill="1" applyBorder="1" applyAlignment="1">
      <alignment horizontal="right" vertical="top" wrapText="1"/>
    </xf>
    <xf numFmtId="41" fontId="15" fillId="0" borderId="0" xfId="3" applyNumberFormat="1" applyFont="1" applyFill="1" applyBorder="1" applyAlignment="1">
      <alignment horizontal="right" vertical="top" wrapText="1"/>
    </xf>
    <xf numFmtId="41" fontId="17" fillId="14" borderId="0" xfId="3" applyNumberFormat="1" applyFont="1" applyFill="1" applyBorder="1" applyAlignment="1">
      <alignment horizontal="right" vertical="center" wrapText="1"/>
    </xf>
    <xf numFmtId="41" fontId="17" fillId="0" borderId="0" xfId="3" applyNumberFormat="1" applyFont="1" applyFill="1" applyBorder="1" applyAlignment="1">
      <alignment horizontal="right" vertical="center" wrapText="1"/>
    </xf>
    <xf numFmtId="41" fontId="19" fillId="14" borderId="0" xfId="4" applyNumberFormat="1" applyFont="1" applyFill="1" applyBorder="1" applyAlignment="1">
      <alignment horizontal="right" vertical="center" wrapText="1"/>
    </xf>
    <xf numFmtId="41" fontId="17" fillId="14" borderId="0" xfId="4" applyNumberFormat="1" applyFont="1" applyFill="1" applyBorder="1" applyAlignment="1">
      <alignment horizontal="right" vertical="center" wrapText="1"/>
    </xf>
    <xf numFmtId="41" fontId="16" fillId="14" borderId="0" xfId="4" applyNumberFormat="1" applyFont="1" applyFill="1" applyBorder="1" applyAlignment="1">
      <alignment horizontal="right" vertical="center" wrapText="1"/>
    </xf>
    <xf numFmtId="41" fontId="17" fillId="0" borderId="0" xfId="4" applyNumberFormat="1" applyFont="1" applyFill="1" applyBorder="1" applyAlignment="1">
      <alignment horizontal="right" vertical="center" wrapText="1"/>
    </xf>
    <xf numFmtId="0" fontId="17" fillId="14" borderId="0" xfId="4" applyFont="1" applyFill="1" applyBorder="1" applyAlignment="1">
      <alignment horizontal="left" vertical="center" wrapText="1"/>
    </xf>
    <xf numFmtId="0" fontId="18" fillId="0" borderId="0" xfId="0" applyFont="1"/>
    <xf numFmtId="165" fontId="16" fillId="0" borderId="0" xfId="1" applyNumberFormat="1" applyFont="1" applyFill="1" applyBorder="1" applyAlignment="1" applyProtection="1">
      <alignment horizontal="right" vertical="center"/>
    </xf>
    <xf numFmtId="165" fontId="53" fillId="0" borderId="0" xfId="0" applyNumberFormat="1" applyFont="1"/>
    <xf numFmtId="165" fontId="17" fillId="0" borderId="0" xfId="1" applyNumberFormat="1" applyFont="1" applyFill="1" applyBorder="1" applyAlignment="1" applyProtection="1">
      <alignment horizontal="right" vertical="center"/>
    </xf>
    <xf numFmtId="2" fontId="18" fillId="0" borderId="0" xfId="0" applyNumberFormat="1" applyFont="1"/>
    <xf numFmtId="2" fontId="53" fillId="0" borderId="0" xfId="0" applyNumberFormat="1" applyFont="1"/>
    <xf numFmtId="0" fontId="58" fillId="0" borderId="0" xfId="0" applyFont="1"/>
    <xf numFmtId="0" fontId="24" fillId="0" borderId="13" xfId="7" applyFont="1" applyFill="1" applyBorder="1" applyAlignment="1">
      <alignment horizontal="center" vertical="center"/>
    </xf>
    <xf numFmtId="0" fontId="12" fillId="0" borderId="0" xfId="7" applyFont="1" applyFill="1" applyAlignment="1">
      <alignment vertical="center"/>
    </xf>
    <xf numFmtId="0" fontId="0" fillId="0" borderId="0" xfId="0"/>
    <xf numFmtId="0" fontId="20" fillId="0" borderId="2" xfId="4" applyFont="1" applyFill="1" applyBorder="1" applyAlignment="1">
      <alignment horizontal="center" vertical="center"/>
    </xf>
    <xf numFmtId="41" fontId="12" fillId="0" borderId="2" xfId="4" applyNumberFormat="1" applyFont="1" applyFill="1" applyBorder="1" applyAlignment="1">
      <alignment horizontal="center" vertical="center"/>
    </xf>
    <xf numFmtId="41" fontId="12" fillId="0" borderId="2" xfId="4" applyNumberFormat="1" applyFont="1" applyFill="1" applyBorder="1" applyAlignment="1">
      <alignment horizontal="center" vertical="center" wrapText="1"/>
    </xf>
    <xf numFmtId="41" fontId="16" fillId="0" borderId="2" xfId="4" applyNumberFormat="1" applyFont="1" applyFill="1" applyBorder="1" applyAlignment="1">
      <alignment horizontal="center" vertical="center"/>
    </xf>
    <xf numFmtId="0" fontId="12" fillId="0" borderId="11" xfId="4" applyFont="1" applyFill="1" applyBorder="1" applyAlignment="1">
      <alignment vertical="center"/>
    </xf>
    <xf numFmtId="0" fontId="12" fillId="0" borderId="11" xfId="4" applyFont="1" applyFill="1" applyBorder="1" applyAlignment="1">
      <alignment vertical="center" wrapText="1"/>
    </xf>
    <xf numFmtId="0" fontId="18" fillId="0" borderId="16" xfId="0" applyFont="1" applyBorder="1" applyAlignment="1">
      <alignment horizontal="left"/>
    </xf>
    <xf numFmtId="0" fontId="69" fillId="0" borderId="0" xfId="0" applyFont="1" applyAlignment="1">
      <alignment horizontal="right" vertical="top"/>
    </xf>
    <xf numFmtId="0" fontId="18" fillId="16" borderId="16" xfId="0" applyFont="1" applyFill="1" applyBorder="1" applyAlignment="1">
      <alignment horizontal="left"/>
    </xf>
    <xf numFmtId="0" fontId="18" fillId="16" borderId="0" xfId="0" applyFont="1" applyFill="1" applyAlignment="1">
      <alignment horizontal="left"/>
    </xf>
    <xf numFmtId="0" fontId="18" fillId="16" borderId="16" xfId="0" applyFont="1" applyFill="1" applyBorder="1" applyAlignment="1">
      <alignment horizontal="left" wrapText="1"/>
    </xf>
    <xf numFmtId="0" fontId="18" fillId="16" borderId="18" xfId="0" applyFont="1" applyFill="1" applyBorder="1" applyAlignment="1">
      <alignment horizontal="left"/>
    </xf>
    <xf numFmtId="0" fontId="18" fillId="0" borderId="0" xfId="0" applyNumberFormat="1" applyFont="1" applyFill="1" applyBorder="1" applyAlignment="1">
      <alignment horizontal="left"/>
    </xf>
    <xf numFmtId="0" fontId="69" fillId="0" borderId="0" xfId="0" applyNumberFormat="1" applyFont="1" applyFill="1" applyBorder="1" applyAlignment="1">
      <alignment vertical="top"/>
    </xf>
    <xf numFmtId="0" fontId="18" fillId="0" borderId="0" xfId="0" applyNumberFormat="1" applyFont="1" applyFill="1" applyBorder="1" applyAlignment="1"/>
    <xf numFmtId="0" fontId="18" fillId="0" borderId="0" xfId="0" applyNumberFormat="1" applyFont="1" applyFill="1" applyBorder="1" applyAlignment="1">
      <alignment horizontal="left" wrapText="1"/>
    </xf>
    <xf numFmtId="0" fontId="69" fillId="16" borderId="0" xfId="0" applyFont="1" applyFill="1" applyAlignment="1">
      <alignment horizontal="right" vertical="top"/>
    </xf>
    <xf numFmtId="0" fontId="18" fillId="16" borderId="17" xfId="0" applyFont="1" applyFill="1" applyBorder="1" applyAlignment="1">
      <alignment horizontal="left"/>
    </xf>
    <xf numFmtId="0" fontId="18" fillId="0" borderId="15" xfId="7" applyFont="1" applyFill="1" applyBorder="1" applyAlignment="1">
      <alignment vertical="center"/>
    </xf>
    <xf numFmtId="41" fontId="53" fillId="0" borderId="0" xfId="7" applyNumberFormat="1" applyFont="1" applyFill="1" applyBorder="1" applyAlignment="1" applyProtection="1">
      <alignment vertical="center"/>
      <protection locked="0"/>
    </xf>
    <xf numFmtId="43" fontId="53" fillId="0" borderId="0" xfId="7" applyNumberFormat="1" applyFont="1" applyFill="1" applyBorder="1" applyAlignment="1" applyProtection="1">
      <alignment vertical="center"/>
      <protection locked="0"/>
    </xf>
    <xf numFmtId="43" fontId="53" fillId="0" borderId="14" xfId="7" applyNumberFormat="1" applyFont="1" applyFill="1" applyBorder="1" applyAlignment="1">
      <alignment vertical="center"/>
    </xf>
    <xf numFmtId="43" fontId="18" fillId="14" borderId="0" xfId="7" applyNumberFormat="1" applyFont="1" applyFill="1" applyBorder="1" applyAlignment="1" applyProtection="1">
      <alignment vertical="center"/>
      <protection locked="0"/>
    </xf>
    <xf numFmtId="41" fontId="18" fillId="14" borderId="0" xfId="7" applyNumberFormat="1" applyFont="1" applyFill="1" applyBorder="1" applyAlignment="1" applyProtection="1">
      <alignment vertical="center"/>
      <protection locked="0"/>
    </xf>
    <xf numFmtId="43" fontId="18" fillId="14" borderId="14" xfId="7" applyNumberFormat="1" applyFont="1" applyFill="1" applyBorder="1" applyAlignment="1">
      <alignment vertical="center"/>
    </xf>
    <xf numFmtId="43" fontId="18" fillId="0" borderId="0" xfId="7" applyNumberFormat="1" applyFont="1" applyBorder="1" applyAlignment="1" applyProtection="1">
      <alignment vertical="center"/>
      <protection locked="0"/>
    </xf>
    <xf numFmtId="41" fontId="18" fillId="0" borderId="0" xfId="7" applyNumberFormat="1" applyFont="1" applyFill="1" applyBorder="1" applyAlignment="1" applyProtection="1">
      <alignment vertical="center"/>
      <protection locked="0"/>
    </xf>
    <xf numFmtId="43" fontId="18" fillId="0" borderId="14" xfId="7" applyNumberFormat="1" applyFont="1" applyBorder="1" applyAlignment="1">
      <alignment vertical="center"/>
    </xf>
    <xf numFmtId="41" fontId="18" fillId="0" borderId="0" xfId="7" applyNumberFormat="1" applyFont="1" applyBorder="1" applyAlignment="1">
      <alignment horizontal="right" vertical="center"/>
    </xf>
    <xf numFmtId="41" fontId="18" fillId="0" borderId="0" xfId="7" applyNumberFormat="1" applyFont="1" applyBorder="1" applyAlignment="1" applyProtection="1">
      <alignment horizontal="right" vertical="center"/>
      <protection locked="0"/>
    </xf>
    <xf numFmtId="41" fontId="18" fillId="0" borderId="14" xfId="7" applyNumberFormat="1" applyFont="1" applyBorder="1" applyAlignment="1" applyProtection="1">
      <alignment horizontal="right" vertical="center"/>
      <protection locked="0"/>
    </xf>
    <xf numFmtId="41" fontId="18" fillId="14" borderId="0" xfId="7" applyNumberFormat="1" applyFont="1" applyFill="1" applyBorder="1" applyAlignment="1" applyProtection="1">
      <alignment horizontal="right" vertical="center"/>
      <protection locked="0"/>
    </xf>
    <xf numFmtId="41" fontId="18" fillId="14" borderId="14" xfId="7" applyNumberFormat="1" applyFont="1" applyFill="1" applyBorder="1" applyAlignment="1" applyProtection="1">
      <alignment horizontal="right" vertical="center"/>
      <protection locked="0"/>
    </xf>
    <xf numFmtId="43" fontId="18" fillId="0" borderId="1" xfId="7" applyNumberFormat="1" applyFont="1" applyBorder="1" applyAlignment="1" applyProtection="1">
      <alignment vertical="center"/>
      <protection locked="0"/>
    </xf>
    <xf numFmtId="41" fontId="18" fillId="0" borderId="1" xfId="7" applyNumberFormat="1" applyFont="1" applyBorder="1" applyAlignment="1" applyProtection="1">
      <alignment horizontal="right" vertical="center"/>
      <protection locked="0"/>
    </xf>
    <xf numFmtId="41" fontId="18" fillId="0" borderId="3" xfId="7" applyNumberFormat="1" applyFont="1" applyBorder="1" applyAlignment="1" applyProtection="1">
      <alignment horizontal="right" vertical="center"/>
      <protection locked="0"/>
    </xf>
    <xf numFmtId="166" fontId="18" fillId="0" borderId="0" xfId="8" applyNumberFormat="1" applyFont="1" applyFill="1" applyBorder="1" applyAlignment="1">
      <alignment vertical="center"/>
    </xf>
    <xf numFmtId="41" fontId="18" fillId="0" borderId="0" xfId="8" applyNumberFormat="1" applyFont="1" applyFill="1" applyBorder="1" applyAlignment="1">
      <alignment vertical="center"/>
    </xf>
    <xf numFmtId="166" fontId="18" fillId="0" borderId="1" xfId="8" applyNumberFormat="1" applyFont="1" applyFill="1" applyBorder="1" applyAlignment="1">
      <alignment vertical="center"/>
    </xf>
    <xf numFmtId="4" fontId="20" fillId="14" borderId="1" xfId="7" applyNumberFormat="1" applyFont="1" applyFill="1" applyBorder="1" applyAlignment="1">
      <alignment horizontal="right" vertical="center"/>
    </xf>
    <xf numFmtId="0" fontId="18" fillId="14" borderId="0" xfId="11" applyFont="1" applyFill="1" applyBorder="1" applyAlignment="1">
      <alignment horizontal="right" vertical="center"/>
    </xf>
    <xf numFmtId="0" fontId="12" fillId="0" borderId="0" xfId="4" applyFont="1" applyFill="1" applyBorder="1" applyAlignment="1" applyProtection="1">
      <alignment horizontal="left" vertical="center" wrapText="1"/>
    </xf>
    <xf numFmtId="0" fontId="15" fillId="0" borderId="0" xfId="3" applyFont="1" applyFill="1" applyBorder="1" applyAlignment="1">
      <alignment horizontal="left" vertical="center" wrapText="1"/>
    </xf>
    <xf numFmtId="0" fontId="12" fillId="0" borderId="0" xfId="4" applyFont="1" applyFill="1" applyBorder="1" applyAlignment="1">
      <alignment horizontal="left" vertical="center"/>
    </xf>
    <xf numFmtId="0" fontId="12" fillId="14" borderId="0" xfId="4" applyFont="1" applyFill="1" applyBorder="1" applyAlignment="1">
      <alignment vertical="center"/>
    </xf>
    <xf numFmtId="43" fontId="2" fillId="0" borderId="0" xfId="7" applyNumberFormat="1"/>
    <xf numFmtId="0" fontId="2" fillId="0" borderId="0" xfId="7" applyFill="1" applyBorder="1"/>
    <xf numFmtId="43" fontId="12" fillId="0" borderId="1" xfId="4" applyNumberFormat="1" applyFont="1" applyFill="1" applyBorder="1" applyAlignment="1" applyProtection="1">
      <alignment vertical="center"/>
    </xf>
    <xf numFmtId="43" fontId="12" fillId="0" borderId="3" xfId="4" applyNumberFormat="1" applyFont="1" applyFill="1" applyBorder="1" applyAlignment="1" applyProtection="1">
      <alignment vertical="center"/>
    </xf>
    <xf numFmtId="0" fontId="12" fillId="14" borderId="0" xfId="4" applyFont="1" applyFill="1" applyBorder="1" applyAlignment="1">
      <alignment vertical="center"/>
    </xf>
    <xf numFmtId="0" fontId="20" fillId="0" borderId="0" xfId="4" applyFont="1" applyFill="1" applyBorder="1" applyAlignment="1">
      <alignment horizontal="left" vertical="center"/>
    </xf>
    <xf numFmtId="41" fontId="20" fillId="0" borderId="0" xfId="4" applyNumberFormat="1" applyFont="1" applyFill="1" applyBorder="1" applyAlignment="1">
      <alignment vertical="center"/>
    </xf>
    <xf numFmtId="0" fontId="20" fillId="14" borderId="0" xfId="4" applyFont="1" applyFill="1" applyBorder="1" applyAlignment="1">
      <alignment vertical="center"/>
    </xf>
    <xf numFmtId="41" fontId="20" fillId="14" borderId="0" xfId="4" applyNumberFormat="1" applyFont="1" applyFill="1" applyBorder="1" applyAlignment="1">
      <alignment vertical="center"/>
    </xf>
    <xf numFmtId="0" fontId="20" fillId="14" borderId="0" xfId="4" applyFont="1" applyFill="1" applyBorder="1" applyAlignment="1">
      <alignment horizontal="left" vertical="center"/>
    </xf>
    <xf numFmtId="41" fontId="12" fillId="0" borderId="0" xfId="5" applyNumberFormat="1" applyFont="1" applyFill="1" applyBorder="1" applyAlignment="1">
      <alignment horizontal="right" vertical="center"/>
    </xf>
    <xf numFmtId="41" fontId="12" fillId="14" borderId="0" xfId="5" applyNumberFormat="1" applyFont="1" applyFill="1" applyBorder="1" applyAlignment="1">
      <alignment horizontal="right" vertical="center"/>
    </xf>
    <xf numFmtId="0" fontId="10" fillId="12" borderId="2" xfId="2" applyFont="1" applyFill="1" applyBorder="1" applyAlignment="1">
      <alignment horizontal="center" vertical="center"/>
    </xf>
    <xf numFmtId="0" fontId="17" fillId="13" borderId="2" xfId="4" applyFont="1" applyFill="1" applyBorder="1" applyAlignment="1">
      <alignment horizontal="center" vertical="center" wrapText="1"/>
    </xf>
    <xf numFmtId="0" fontId="17" fillId="13" borderId="2" xfId="4" applyFont="1" applyFill="1" applyBorder="1" applyAlignment="1">
      <alignment horizontal="center" vertical="center" wrapText="1"/>
    </xf>
    <xf numFmtId="41" fontId="12" fillId="0" borderId="0" xfId="6" applyNumberFormat="1" applyFont="1" applyFill="1" applyBorder="1" applyAlignment="1">
      <alignment horizontal="right" wrapText="1"/>
    </xf>
    <xf numFmtId="41" fontId="12" fillId="0" borderId="0" xfId="6" applyNumberFormat="1" applyFont="1" applyFill="1" applyBorder="1" applyAlignment="1">
      <alignment horizontal="right" vertical="top" wrapText="1"/>
    </xf>
    <xf numFmtId="41" fontId="16" fillId="0" borderId="0" xfId="6" applyNumberFormat="1" applyFont="1" applyFill="1" applyBorder="1" applyAlignment="1">
      <alignment horizontal="right" vertical="center"/>
    </xf>
    <xf numFmtId="41" fontId="12" fillId="0" borderId="0" xfId="6" applyNumberFormat="1" applyFont="1" applyFill="1" applyBorder="1" applyAlignment="1">
      <alignment horizontal="right"/>
    </xf>
    <xf numFmtId="3" fontId="12" fillId="0" borderId="0" xfId="6" applyNumberFormat="1" applyFont="1" applyFill="1" applyBorder="1" applyAlignment="1"/>
    <xf numFmtId="3" fontId="12" fillId="14" borderId="0" xfId="6" applyNumberFormat="1" applyFont="1" applyFill="1" applyBorder="1" applyAlignment="1">
      <alignment horizontal="left" wrapText="1"/>
    </xf>
    <xf numFmtId="41" fontId="12" fillId="14" borderId="0" xfId="6" applyNumberFormat="1" applyFont="1" applyFill="1" applyBorder="1" applyAlignment="1">
      <alignment horizontal="right" wrapText="1"/>
    </xf>
    <xf numFmtId="41" fontId="12" fillId="14" borderId="0" xfId="6" applyNumberFormat="1" applyFont="1" applyFill="1" applyBorder="1" applyAlignment="1">
      <alignment horizontal="right" vertical="top" wrapText="1"/>
    </xf>
    <xf numFmtId="41" fontId="16" fillId="14" borderId="0" xfId="6" applyNumberFormat="1" applyFont="1" applyFill="1" applyBorder="1" applyAlignment="1">
      <alignment horizontal="right" vertical="center"/>
    </xf>
    <xf numFmtId="41" fontId="12" fillId="14" borderId="0" xfId="6" applyNumberFormat="1" applyFont="1" applyFill="1" applyBorder="1" applyAlignment="1">
      <alignment horizontal="right"/>
    </xf>
    <xf numFmtId="41" fontId="20" fillId="14" borderId="0" xfId="6" applyNumberFormat="1" applyFont="1" applyFill="1" applyBorder="1" applyAlignment="1">
      <alignment horizontal="right"/>
    </xf>
    <xf numFmtId="41" fontId="12" fillId="0" borderId="0" xfId="6" applyNumberFormat="1" applyFont="1" applyFill="1" applyBorder="1" applyAlignment="1">
      <alignment horizontal="left" vertical="center" wrapText="1"/>
    </xf>
    <xf numFmtId="3" fontId="13" fillId="0" borderId="0" xfId="6" applyNumberFormat="1" applyFont="1" applyFill="1" applyAlignment="1"/>
    <xf numFmtId="41" fontId="12" fillId="14" borderId="0" xfId="6" applyNumberFormat="1" applyFont="1" applyFill="1" applyBorder="1" applyAlignment="1">
      <alignment horizontal="left" vertical="center" wrapText="1"/>
    </xf>
    <xf numFmtId="165" fontId="53" fillId="14" borderId="0" xfId="0" applyNumberFormat="1" applyFont="1" applyFill="1"/>
    <xf numFmtId="2" fontId="53" fillId="14" borderId="0" xfId="0" applyNumberFormat="1" applyFont="1" applyFill="1"/>
    <xf numFmtId="165" fontId="17" fillId="14" borderId="0" xfId="1" applyNumberFormat="1" applyFont="1" applyFill="1" applyBorder="1" applyAlignment="1" applyProtection="1">
      <alignment horizontal="right" vertical="center"/>
    </xf>
    <xf numFmtId="165" fontId="16" fillId="14" borderId="0" xfId="1" applyNumberFormat="1" applyFont="1" applyFill="1" applyBorder="1" applyAlignment="1" applyProtection="1">
      <alignment horizontal="right" vertical="center"/>
    </xf>
    <xf numFmtId="2" fontId="18" fillId="14" borderId="0" xfId="0" applyNumberFormat="1" applyFont="1" applyFill="1"/>
    <xf numFmtId="41" fontId="5" fillId="0" borderId="0" xfId="2" applyNumberFormat="1" applyFont="1" applyFill="1" applyBorder="1" applyAlignment="1"/>
    <xf numFmtId="0" fontId="5" fillId="0" borderId="0" xfId="2" applyFont="1" applyFill="1" applyBorder="1" applyAlignment="1"/>
    <xf numFmtId="0" fontId="12" fillId="0" borderId="0" xfId="7" applyFont="1" applyAlignment="1">
      <alignment horizontal="left" vertical="top" wrapText="1"/>
    </xf>
    <xf numFmtId="41" fontId="23" fillId="0" borderId="0" xfId="7" applyNumberFormat="1" applyFont="1" applyBorder="1" applyAlignment="1">
      <alignment vertical="center"/>
    </xf>
    <xf numFmtId="41" fontId="23" fillId="0" borderId="0" xfId="7" applyNumberFormat="1" applyFont="1" applyFill="1" applyBorder="1" applyAlignment="1">
      <alignment vertical="center"/>
    </xf>
    <xf numFmtId="41" fontId="12" fillId="0" borderId="0" xfId="7" applyNumberFormat="1" applyFont="1" applyFill="1" applyBorder="1" applyAlignment="1">
      <alignment horizontal="right" vertical="center"/>
    </xf>
    <xf numFmtId="0" fontId="47" fillId="0" borderId="0" xfId="0" applyFont="1"/>
    <xf numFmtId="41" fontId="47" fillId="0" borderId="0" xfId="0" applyNumberFormat="1" applyFont="1"/>
    <xf numFmtId="0" fontId="23" fillId="14" borderId="0" xfId="0" applyFont="1" applyFill="1"/>
    <xf numFmtId="41" fontId="47" fillId="14" borderId="0" xfId="0" applyNumberFormat="1" applyFont="1" applyFill="1"/>
    <xf numFmtId="41" fontId="23" fillId="14" borderId="0" xfId="7" applyNumberFormat="1" applyFont="1" applyFill="1" applyBorder="1" applyAlignment="1">
      <alignment horizontal="right"/>
    </xf>
    <xf numFmtId="41" fontId="23" fillId="14" borderId="0" xfId="7" applyNumberFormat="1" applyFont="1" applyFill="1" applyBorder="1" applyAlignment="1">
      <alignment vertical="center"/>
    </xf>
    <xf numFmtId="3" fontId="12" fillId="0" borderId="0" xfId="7" applyNumberFormat="1" applyFont="1" applyFill="1" applyBorder="1" applyAlignment="1">
      <alignment horizontal="right"/>
    </xf>
    <xf numFmtId="41" fontId="18" fillId="0" borderId="14" xfId="7" applyNumberFormat="1" applyFont="1" applyFill="1" applyBorder="1" applyAlignment="1">
      <alignment horizontal="right" vertical="top"/>
    </xf>
    <xf numFmtId="41" fontId="18" fillId="0" borderId="0" xfId="7" applyNumberFormat="1" applyFont="1" applyFill="1" applyBorder="1" applyAlignment="1">
      <alignment horizontal="right" vertical="center"/>
    </xf>
    <xf numFmtId="3" fontId="18" fillId="0" borderId="1" xfId="7" applyNumberFormat="1" applyFont="1" applyFill="1" applyBorder="1"/>
    <xf numFmtId="41" fontId="16" fillId="0" borderId="14" xfId="7" applyNumberFormat="1" applyFont="1" applyFill="1" applyBorder="1" applyAlignment="1">
      <alignment horizontal="right" vertical="center"/>
    </xf>
    <xf numFmtId="3" fontId="12" fillId="0" borderId="3" xfId="7" applyNumberFormat="1" applyFont="1" applyFill="1" applyBorder="1" applyAlignment="1">
      <alignment horizontal="right"/>
    </xf>
    <xf numFmtId="3" fontId="18" fillId="0" borderId="14" xfId="7" applyNumberFormat="1" applyFont="1" applyFill="1" applyBorder="1" applyAlignment="1">
      <alignment horizontal="right"/>
    </xf>
    <xf numFmtId="3" fontId="12" fillId="0" borderId="14" xfId="7" applyNumberFormat="1" applyFont="1" applyFill="1" applyBorder="1"/>
    <xf numFmtId="41" fontId="12" fillId="0" borderId="0" xfId="7" applyNumberFormat="1" applyFont="1" applyFill="1" applyBorder="1" applyAlignment="1">
      <alignment horizontal="right" wrapText="1"/>
    </xf>
    <xf numFmtId="0" fontId="23" fillId="13" borderId="0" xfId="7" applyFont="1" applyFill="1" applyBorder="1" applyAlignment="1">
      <alignment vertical="center" wrapText="1"/>
    </xf>
    <xf numFmtId="0" fontId="23" fillId="13" borderId="15" xfId="7" applyFont="1" applyFill="1" applyBorder="1" applyAlignment="1" applyProtection="1">
      <alignment vertical="center" wrapText="1"/>
    </xf>
    <xf numFmtId="0" fontId="23" fillId="13" borderId="0" xfId="7" applyFont="1" applyFill="1" applyBorder="1" applyAlignment="1" applyProtection="1">
      <alignment vertical="center" wrapText="1"/>
    </xf>
    <xf numFmtId="0" fontId="23" fillId="13" borderId="1" xfId="7" applyFont="1" applyFill="1" applyBorder="1" applyAlignment="1" applyProtection="1">
      <alignment vertical="center" wrapText="1"/>
    </xf>
    <xf numFmtId="4" fontId="24" fillId="0" borderId="0" xfId="7" applyNumberFormat="1" applyFont="1" applyFill="1" applyBorder="1" applyAlignment="1">
      <alignment horizontal="right" vertical="center"/>
    </xf>
    <xf numFmtId="0" fontId="23" fillId="13" borderId="7" xfId="7" applyFont="1" applyFill="1" applyBorder="1" applyAlignment="1">
      <alignment vertical="center" wrapText="1"/>
    </xf>
    <xf numFmtId="0" fontId="23" fillId="13" borderId="7" xfId="7" applyFont="1" applyFill="1" applyBorder="1" applyAlignment="1" applyProtection="1">
      <alignment vertical="center" wrapText="1"/>
    </xf>
    <xf numFmtId="0" fontId="23" fillId="13" borderId="15" xfId="7" applyFont="1" applyFill="1" applyBorder="1" applyAlignment="1" applyProtection="1">
      <alignment vertical="center" wrapText="1"/>
    </xf>
    <xf numFmtId="0" fontId="23" fillId="13" borderId="0" xfId="7" applyFont="1" applyFill="1" applyBorder="1" applyAlignment="1" applyProtection="1">
      <alignment vertical="center" wrapText="1"/>
    </xf>
    <xf numFmtId="0" fontId="23" fillId="13" borderId="1" xfId="7" applyFont="1" applyFill="1" applyBorder="1" applyAlignment="1" applyProtection="1">
      <alignment vertical="center" wrapText="1"/>
    </xf>
    <xf numFmtId="0" fontId="23" fillId="13" borderId="7" xfId="7" applyFont="1" applyFill="1" applyBorder="1" applyAlignment="1">
      <alignment vertical="center" wrapText="1"/>
    </xf>
    <xf numFmtId="0" fontId="23" fillId="13" borderId="7" xfId="7" applyFont="1" applyFill="1" applyBorder="1" applyAlignment="1" applyProtection="1">
      <alignment vertical="center" wrapText="1"/>
    </xf>
    <xf numFmtId="4" fontId="24" fillId="14" borderId="0" xfId="7" applyNumberFormat="1" applyFont="1" applyFill="1" applyBorder="1" applyAlignment="1">
      <alignment horizontal="right" vertical="center"/>
    </xf>
    <xf numFmtId="41" fontId="18" fillId="14" borderId="14" xfId="7" applyNumberFormat="1" applyFont="1" applyFill="1" applyBorder="1" applyAlignment="1">
      <alignment horizontal="right" vertical="top"/>
    </xf>
    <xf numFmtId="3" fontId="18" fillId="14" borderId="0" xfId="7" applyNumberFormat="1" applyFont="1" applyFill="1" applyBorder="1" applyAlignment="1">
      <alignment horizontal="right"/>
    </xf>
    <xf numFmtId="41" fontId="12" fillId="14" borderId="0" xfId="7" applyNumberFormat="1" applyFont="1" applyFill="1" applyBorder="1" applyAlignment="1">
      <alignment horizontal="right" vertical="center"/>
    </xf>
    <xf numFmtId="41" fontId="16" fillId="14" borderId="14" xfId="7" applyNumberFormat="1" applyFont="1" applyFill="1" applyBorder="1" applyAlignment="1">
      <alignment horizontal="right" vertical="center"/>
    </xf>
    <xf numFmtId="3" fontId="12" fillId="14" borderId="14" xfId="7" applyNumberFormat="1" applyFont="1" applyFill="1" applyBorder="1" applyAlignment="1">
      <alignment horizontal="right"/>
    </xf>
    <xf numFmtId="41" fontId="12" fillId="14" borderId="0" xfId="7" applyNumberFormat="1" applyFont="1" applyFill="1" applyBorder="1" applyAlignment="1">
      <alignment horizontal="right" wrapText="1"/>
    </xf>
    <xf numFmtId="3" fontId="12" fillId="14" borderId="14" xfId="7" applyNumberFormat="1" applyFont="1" applyFill="1" applyBorder="1"/>
    <xf numFmtId="0" fontId="24" fillId="0" borderId="13" xfId="7" applyFont="1" applyFill="1" applyBorder="1" applyAlignment="1">
      <alignment horizontal="center" vertical="center"/>
    </xf>
    <xf numFmtId="0" fontId="17" fillId="13" borderId="2" xfId="4" applyFont="1" applyFill="1" applyBorder="1" applyAlignment="1">
      <alignment horizontal="center" vertical="center" wrapText="1"/>
    </xf>
    <xf numFmtId="0" fontId="20" fillId="0" borderId="9" xfId="7" applyFont="1" applyFill="1" applyBorder="1" applyAlignment="1">
      <alignment horizontal="center" vertical="center"/>
    </xf>
    <xf numFmtId="0" fontId="2" fillId="0" borderId="9" xfId="7" applyBorder="1" applyAlignment="1"/>
    <xf numFmtId="4" fontId="12" fillId="0" borderId="12" xfId="7" applyNumberFormat="1" applyFont="1" applyBorder="1" applyAlignment="1">
      <alignment vertical="center"/>
    </xf>
    <xf numFmtId="4" fontId="12" fillId="0" borderId="12" xfId="7" applyNumberFormat="1" applyFont="1" applyBorder="1" applyAlignment="1" applyProtection="1">
      <alignment vertical="center"/>
    </xf>
    <xf numFmtId="4" fontId="12" fillId="0" borderId="8" xfId="7" applyNumberFormat="1" applyFont="1" applyBorder="1" applyAlignment="1">
      <alignment vertical="center"/>
    </xf>
    <xf numFmtId="3" fontId="12" fillId="0" borderId="14" xfId="0" applyNumberFormat="1" applyFont="1" applyFill="1" applyBorder="1" applyAlignment="1">
      <alignment vertical="center"/>
    </xf>
    <xf numFmtId="0" fontId="20" fillId="14" borderId="4" xfId="7" applyFont="1" applyFill="1" applyBorder="1" applyAlignment="1">
      <alignment horizontal="center" vertical="center"/>
    </xf>
    <xf numFmtId="0" fontId="20" fillId="14" borderId="10" xfId="7" applyFont="1" applyFill="1" applyBorder="1" applyAlignment="1">
      <alignment horizontal="center" vertical="center"/>
    </xf>
    <xf numFmtId="3" fontId="23" fillId="0" borderId="14" xfId="0" applyNumberFormat="1" applyFont="1" applyFill="1" applyBorder="1" applyAlignment="1">
      <alignment vertical="center"/>
    </xf>
    <xf numFmtId="4" fontId="24" fillId="14" borderId="1" xfId="7" applyNumberFormat="1" applyFont="1" applyFill="1" applyBorder="1" applyAlignment="1">
      <alignment horizontal="right" vertical="center"/>
    </xf>
    <xf numFmtId="4" fontId="24" fillId="0" borderId="13" xfId="7" applyNumberFormat="1" applyFont="1" applyFill="1" applyBorder="1" applyAlignment="1">
      <alignment horizontal="center" vertical="center"/>
    </xf>
    <xf numFmtId="3" fontId="23" fillId="14" borderId="15" xfId="7" applyNumberFormat="1" applyFont="1" applyFill="1" applyBorder="1" applyAlignment="1">
      <alignment vertical="center"/>
    </xf>
    <xf numFmtId="3" fontId="23" fillId="0" borderId="15" xfId="7" applyNumberFormat="1" applyFont="1" applyFill="1" applyBorder="1" applyAlignment="1">
      <alignment vertical="center"/>
    </xf>
    <xf numFmtId="4" fontId="24" fillId="14" borderId="15" xfId="7" applyNumberFormat="1" applyFont="1" applyFill="1" applyBorder="1" applyAlignment="1">
      <alignment vertical="center"/>
    </xf>
    <xf numFmtId="4" fontId="24" fillId="0" borderId="15" xfId="7" applyNumberFormat="1" applyFont="1" applyFill="1" applyBorder="1" applyAlignment="1">
      <alignment vertical="center"/>
    </xf>
    <xf numFmtId="4" fontId="23" fillId="0" borderId="15" xfId="7" applyNumberFormat="1" applyFont="1" applyFill="1" applyBorder="1" applyAlignment="1">
      <alignment vertical="center"/>
    </xf>
    <xf numFmtId="4" fontId="24" fillId="14" borderId="4" xfId="7" applyNumberFormat="1" applyFont="1" applyFill="1" applyBorder="1" applyAlignment="1">
      <alignment vertical="center"/>
    </xf>
    <xf numFmtId="0" fontId="12" fillId="0" borderId="0" xfId="3" applyFont="1" applyFill="1" applyBorder="1" applyAlignment="1">
      <alignment horizontal="center" vertical="center"/>
    </xf>
    <xf numFmtId="0" fontId="16" fillId="0" borderId="0" xfId="3" applyFont="1" applyFill="1" applyBorder="1" applyAlignment="1">
      <alignment horizontal="left" vertical="center" wrapText="1"/>
    </xf>
    <xf numFmtId="0" fontId="16" fillId="0" borderId="0" xfId="4" applyFont="1" applyFill="1" applyBorder="1" applyAlignment="1">
      <alignment horizontal="left" vertical="center" wrapText="1"/>
    </xf>
    <xf numFmtId="0" fontId="26" fillId="13" borderId="2" xfId="4" applyFont="1" applyFill="1" applyBorder="1" applyAlignment="1">
      <alignment horizontal="center" vertical="center" wrapText="1"/>
    </xf>
    <xf numFmtId="0" fontId="17" fillId="13" borderId="5" xfId="4" applyFont="1" applyFill="1" applyBorder="1" applyAlignment="1">
      <alignment horizontal="center" vertical="center" wrapText="1"/>
    </xf>
    <xf numFmtId="0" fontId="37" fillId="13" borderId="2" xfId="4" applyFont="1" applyFill="1" applyBorder="1" applyAlignment="1">
      <alignment horizontal="center" vertical="center" wrapText="1"/>
    </xf>
    <xf numFmtId="0" fontId="27" fillId="0" borderId="0" xfId="4" applyFont="1" applyFill="1" applyBorder="1"/>
    <xf numFmtId="0" fontId="25" fillId="0" borderId="0" xfId="4" applyFont="1" applyFill="1" applyBorder="1"/>
    <xf numFmtId="0" fontId="66" fillId="0" borderId="0" xfId="0" applyFont="1" applyFill="1" applyBorder="1" applyAlignment="1">
      <alignment horizontal="center" vertical="center" wrapText="1"/>
    </xf>
    <xf numFmtId="0" fontId="17" fillId="13" borderId="2" xfId="3" applyFont="1" applyFill="1" applyBorder="1" applyAlignment="1">
      <alignment horizontal="center" vertical="center" wrapText="1"/>
    </xf>
    <xf numFmtId="0" fontId="19" fillId="13" borderId="2" xfId="4" applyFont="1" applyFill="1" applyBorder="1" applyAlignment="1">
      <alignment horizontal="center" vertical="center" wrapText="1"/>
    </xf>
    <xf numFmtId="0" fontId="17" fillId="13" borderId="2" xfId="4" applyFont="1" applyFill="1" applyBorder="1" applyAlignment="1">
      <alignment horizontal="center" vertical="center" wrapText="1"/>
    </xf>
    <xf numFmtId="0" fontId="26" fillId="13" borderId="2" xfId="4" applyFont="1" applyFill="1" applyBorder="1" applyAlignment="1">
      <alignment horizontal="center" vertical="center" wrapText="1"/>
    </xf>
    <xf numFmtId="0" fontId="15" fillId="0" borderId="0" xfId="4" applyFont="1" applyFill="1" applyBorder="1" applyAlignment="1">
      <alignment horizontal="left" vertical="center" wrapText="1"/>
    </xf>
    <xf numFmtId="0" fontId="20" fillId="13" borderId="2" xfId="4" applyFont="1" applyFill="1" applyBorder="1" applyAlignment="1">
      <alignment horizontal="center" vertical="center" wrapText="1"/>
    </xf>
    <xf numFmtId="0" fontId="39" fillId="0" borderId="0" xfId="6" applyFont="1" applyFill="1"/>
    <xf numFmtId="0" fontId="66" fillId="0" borderId="0" xfId="0" applyFont="1"/>
    <xf numFmtId="0" fontId="59" fillId="0" borderId="0" xfId="12" applyAlignment="1" applyProtection="1"/>
    <xf numFmtId="0" fontId="12" fillId="6" borderId="0" xfId="4" applyFont="1" applyFill="1" applyBorder="1" applyAlignment="1">
      <alignment horizontal="left" vertical="center" wrapText="1"/>
    </xf>
    <xf numFmtId="0" fontId="12" fillId="6" borderId="0" xfId="4" applyFont="1" applyFill="1" applyBorder="1" applyAlignment="1">
      <alignment horizontal="left" vertical="top" wrapText="1"/>
    </xf>
    <xf numFmtId="0" fontId="25" fillId="0" borderId="0" xfId="4" applyFont="1" applyFill="1" applyBorder="1" applyAlignment="1">
      <alignment horizontal="center"/>
    </xf>
    <xf numFmtId="0" fontId="12" fillId="6" borderId="0" xfId="4" applyNumberFormat="1" applyFont="1" applyFill="1" applyBorder="1" applyAlignment="1">
      <alignment horizontal="left" vertical="top" wrapText="1"/>
    </xf>
    <xf numFmtId="0" fontId="3" fillId="0" borderId="0" xfId="4" applyFont="1" applyAlignment="1">
      <alignment horizontal="left" vertical="top" wrapText="1"/>
    </xf>
    <xf numFmtId="0" fontId="20" fillId="13" borderId="7" xfId="4" applyFont="1" applyFill="1" applyBorder="1" applyAlignment="1">
      <alignment horizontal="center" vertical="center"/>
    </xf>
    <xf numFmtId="0" fontId="20" fillId="13" borderId="6" xfId="4" applyFont="1" applyFill="1" applyBorder="1" applyAlignment="1">
      <alignment horizontal="center" vertical="center"/>
    </xf>
    <xf numFmtId="0" fontId="20" fillId="13" borderId="5" xfId="4" applyFont="1" applyFill="1" applyBorder="1" applyAlignment="1">
      <alignment horizontal="center" vertical="center"/>
    </xf>
    <xf numFmtId="0" fontId="20" fillId="13" borderId="11" xfId="4" applyFont="1" applyFill="1" applyBorder="1" applyAlignment="1">
      <alignment horizontal="center" vertical="center"/>
    </xf>
    <xf numFmtId="0" fontId="20" fillId="13" borderId="10" xfId="4" applyFont="1" applyFill="1" applyBorder="1" applyAlignment="1">
      <alignment horizontal="center" vertical="center"/>
    </xf>
    <xf numFmtId="0" fontId="25" fillId="0" borderId="0" xfId="4" applyFont="1" applyFill="1" applyBorder="1" applyAlignment="1">
      <alignment horizontal="center" vertical="center"/>
    </xf>
    <xf numFmtId="0" fontId="30" fillId="0" borderId="0" xfId="4" applyFont="1" applyFill="1" applyBorder="1" applyAlignment="1" applyProtection="1">
      <alignment horizontal="left" wrapText="1"/>
    </xf>
    <xf numFmtId="0" fontId="20" fillId="14" borderId="15" xfId="4" applyFont="1" applyFill="1" applyBorder="1" applyAlignment="1">
      <alignment horizontal="left" vertical="center"/>
    </xf>
    <xf numFmtId="0" fontId="12" fillId="14" borderId="0" xfId="4" applyFont="1" applyFill="1" applyBorder="1" applyAlignment="1">
      <alignment vertical="center"/>
    </xf>
    <xf numFmtId="0" fontId="12" fillId="14" borderId="0" xfId="4" applyFont="1" applyFill="1" applyBorder="1" applyAlignment="1">
      <alignment horizontal="left" vertical="center"/>
    </xf>
    <xf numFmtId="0" fontId="25" fillId="13" borderId="2" xfId="4" applyFont="1" applyFill="1" applyBorder="1" applyAlignment="1" applyProtection="1">
      <alignment horizontal="center" vertical="center"/>
    </xf>
    <xf numFmtId="0" fontId="25" fillId="13" borderId="2" xfId="4" applyFont="1" applyFill="1" applyBorder="1" applyAlignment="1">
      <alignment horizontal="center" vertical="center"/>
    </xf>
    <xf numFmtId="0" fontId="27" fillId="13" borderId="2" xfId="4" applyFont="1" applyFill="1" applyBorder="1" applyAlignment="1">
      <alignment horizontal="center" vertical="center"/>
    </xf>
    <xf numFmtId="0" fontId="20" fillId="0" borderId="15" xfId="4" applyFont="1" applyFill="1" applyBorder="1" applyAlignment="1" applyProtection="1">
      <alignment horizontal="left" vertical="center"/>
    </xf>
    <xf numFmtId="0" fontId="12" fillId="0" borderId="0" xfId="4" applyFont="1" applyFill="1" applyBorder="1" applyAlignment="1">
      <alignment horizontal="left" vertical="center"/>
    </xf>
    <xf numFmtId="0" fontId="45" fillId="0" borderId="0" xfId="7" applyFont="1" applyAlignment="1">
      <alignment horizontal="left" vertical="top" wrapText="1"/>
    </xf>
    <xf numFmtId="0" fontId="25" fillId="0" borderId="0" xfId="7" applyFont="1" applyFill="1" applyBorder="1" applyAlignment="1">
      <alignment horizontal="center" vertical="center"/>
    </xf>
    <xf numFmtId="0" fontId="27" fillId="0" borderId="0" xfId="7" applyNumberFormat="1" applyFont="1" applyAlignment="1">
      <alignment horizontal="left" vertical="top" wrapText="1"/>
    </xf>
    <xf numFmtId="0" fontId="25" fillId="0" borderId="0" xfId="7" applyFont="1" applyFill="1" applyBorder="1" applyAlignment="1">
      <alignment horizontal="center" wrapText="1"/>
    </xf>
    <xf numFmtId="0" fontId="25" fillId="0" borderId="0" xfId="7" applyFont="1" applyFill="1" applyBorder="1" applyAlignment="1">
      <alignment horizontal="center"/>
    </xf>
    <xf numFmtId="0" fontId="27" fillId="0" borderId="0" xfId="7" applyFont="1" applyBorder="1" applyAlignment="1">
      <alignment horizontal="left" vertical="top" wrapText="1"/>
    </xf>
    <xf numFmtId="0" fontId="24" fillId="13" borderId="2" xfId="7" applyFont="1" applyFill="1" applyBorder="1" applyAlignment="1">
      <alignment horizontal="center" vertical="center"/>
    </xf>
    <xf numFmtId="0" fontId="24" fillId="13" borderId="2" xfId="7" applyFont="1" applyFill="1" applyBorder="1" applyAlignment="1">
      <alignment horizontal="center" vertical="center" wrapText="1"/>
    </xf>
    <xf numFmtId="0" fontId="12" fillId="0" borderId="0" xfId="7" applyFont="1" applyBorder="1" applyAlignment="1">
      <alignment horizontal="left" vertical="top" wrapText="1"/>
    </xf>
    <xf numFmtId="0" fontId="25" fillId="13" borderId="2" xfId="7" applyFont="1" applyFill="1" applyBorder="1" applyAlignment="1">
      <alignment horizontal="center" vertical="center"/>
    </xf>
    <xf numFmtId="0" fontId="25" fillId="13" borderId="7" xfId="7" applyFont="1" applyFill="1" applyBorder="1" applyAlignment="1">
      <alignment horizontal="center" vertical="center" wrapText="1"/>
    </xf>
    <xf numFmtId="0" fontId="25" fillId="13" borderId="5" xfId="7" applyFont="1" applyFill="1" applyBorder="1" applyAlignment="1">
      <alignment horizontal="center" vertical="center" wrapText="1"/>
    </xf>
    <xf numFmtId="0" fontId="25" fillId="7" borderId="0" xfId="7" applyFont="1" applyFill="1" applyBorder="1" applyAlignment="1">
      <alignment horizontal="center"/>
    </xf>
    <xf numFmtId="0" fontId="12" fillId="0" borderId="0" xfId="7" applyFont="1" applyAlignment="1">
      <alignment horizontal="left" vertical="top" wrapText="1"/>
    </xf>
    <xf numFmtId="0" fontId="25" fillId="13" borderId="2" xfId="7" applyFont="1" applyFill="1" applyBorder="1" applyAlignment="1">
      <alignment horizontal="center" vertical="center" wrapText="1"/>
    </xf>
    <xf numFmtId="0" fontId="23" fillId="13" borderId="2" xfId="7" applyFont="1" applyFill="1" applyBorder="1" applyAlignment="1" applyProtection="1">
      <alignment horizontal="center" vertical="center" wrapText="1"/>
    </xf>
    <xf numFmtId="0" fontId="23" fillId="13" borderId="2" xfId="7" applyFont="1" applyFill="1" applyBorder="1" applyAlignment="1">
      <alignment horizontal="center" vertical="center" wrapText="1"/>
    </xf>
    <xf numFmtId="0" fontId="30" fillId="0" borderId="0" xfId="7" applyFont="1" applyFill="1" applyBorder="1" applyAlignment="1" applyProtection="1">
      <alignment horizontal="left" vertical="top" wrapText="1"/>
    </xf>
    <xf numFmtId="0" fontId="23" fillId="13" borderId="2" xfId="7" applyFont="1" applyFill="1" applyBorder="1" applyAlignment="1" applyProtection="1">
      <alignment horizontal="center" vertical="center"/>
    </xf>
    <xf numFmtId="0" fontId="58" fillId="0" borderId="0" xfId="7" applyFont="1" applyFill="1" applyBorder="1" applyAlignment="1">
      <alignment horizontal="center"/>
    </xf>
    <xf numFmtId="0" fontId="58" fillId="13" borderId="2" xfId="7" applyFont="1" applyFill="1" applyBorder="1" applyAlignment="1">
      <alignment horizontal="center" vertical="center"/>
    </xf>
    <xf numFmtId="0" fontId="1" fillId="13" borderId="2" xfId="7" applyFont="1" applyFill="1" applyBorder="1" applyAlignment="1">
      <alignment horizontal="center" vertical="center"/>
    </xf>
    <xf numFmtId="0" fontId="47" fillId="0" borderId="0" xfId="7" applyFont="1" applyFill="1" applyBorder="1" applyAlignment="1" applyProtection="1">
      <alignment horizontal="left" vertical="center" wrapText="1"/>
      <protection locked="0"/>
    </xf>
    <xf numFmtId="0" fontId="58" fillId="13" borderId="2" xfId="7" applyFont="1" applyFill="1" applyBorder="1" applyAlignment="1" applyProtection="1">
      <alignment horizontal="center" vertical="center" wrapText="1"/>
      <protection locked="0"/>
    </xf>
    <xf numFmtId="0" fontId="1" fillId="13" borderId="2" xfId="7" applyFont="1" applyFill="1" applyBorder="1" applyAlignment="1">
      <alignment wrapText="1"/>
    </xf>
    <xf numFmtId="0" fontId="58" fillId="13" borderId="2" xfId="7" applyFont="1" applyFill="1" applyBorder="1" applyAlignment="1" applyProtection="1">
      <alignment horizontal="center" vertical="center"/>
      <protection locked="0"/>
    </xf>
    <xf numFmtId="0" fontId="24" fillId="0" borderId="0" xfId="7" applyFont="1" applyFill="1" applyBorder="1" applyAlignment="1">
      <alignment horizontal="left" vertical="center" wrapText="1"/>
    </xf>
    <xf numFmtId="0" fontId="24" fillId="0" borderId="11" xfId="7" applyFont="1" applyFill="1" applyBorder="1" applyAlignment="1">
      <alignment horizontal="center" vertical="center"/>
    </xf>
    <xf numFmtId="0" fontId="24" fillId="0" borderId="13" xfId="7" applyFont="1" applyFill="1" applyBorder="1" applyAlignment="1">
      <alignment horizontal="center" vertical="center"/>
    </xf>
    <xf numFmtId="0" fontId="66" fillId="0" borderId="0" xfId="0" applyFont="1" applyFill="1" applyBorder="1" applyAlignment="1">
      <alignment horizontal="center" vertical="center" wrapText="1"/>
    </xf>
    <xf numFmtId="0" fontId="10" fillId="12" borderId="2" xfId="2" applyFont="1" applyFill="1" applyBorder="1" applyAlignment="1">
      <alignment horizontal="center" vertical="center"/>
    </xf>
    <xf numFmtId="0" fontId="3" fillId="0" borderId="0" xfId="0" applyFont="1" applyFill="1" applyBorder="1" applyAlignment="1">
      <alignment vertical="top" wrapText="1"/>
    </xf>
    <xf numFmtId="41" fontId="9" fillId="12" borderId="2" xfId="0" applyNumberFormat="1" applyFont="1" applyFill="1" applyBorder="1" applyAlignment="1">
      <alignment horizontal="center" vertical="center" wrapText="1"/>
    </xf>
    <xf numFmtId="0" fontId="14" fillId="0" borderId="0" xfId="3" applyFont="1" applyFill="1" applyBorder="1" applyAlignment="1">
      <alignment horizontal="left" vertical="top" wrapText="1"/>
    </xf>
    <xf numFmtId="0" fontId="13" fillId="0" borderId="0" xfId="3" applyFont="1" applyFill="1" applyBorder="1" applyAlignment="1">
      <alignment horizontal="center" vertical="center"/>
    </xf>
    <xf numFmtId="0" fontId="16" fillId="14" borderId="0" xfId="3" applyFont="1" applyFill="1" applyBorder="1" applyAlignment="1">
      <alignment horizontal="left" vertical="center" wrapText="1"/>
    </xf>
    <xf numFmtId="0" fontId="12" fillId="14" borderId="0" xfId="3" applyFont="1" applyFill="1" applyBorder="1" applyAlignment="1">
      <alignment horizontal="center" vertical="center"/>
    </xf>
    <xf numFmtId="0" fontId="16" fillId="0" borderId="0" xfId="3" applyFont="1" applyFill="1" applyBorder="1" applyAlignment="1">
      <alignment horizontal="left" vertical="center" wrapText="1"/>
    </xf>
    <xf numFmtId="0" fontId="12" fillId="0" borderId="0" xfId="3" applyFont="1" applyFill="1" applyBorder="1" applyAlignment="1">
      <alignment horizontal="center" vertical="center"/>
    </xf>
    <xf numFmtId="0" fontId="17" fillId="13" borderId="7" xfId="3" applyFont="1" applyFill="1" applyBorder="1" applyAlignment="1">
      <alignment horizontal="center" vertical="center" wrapText="1"/>
    </xf>
    <xf numFmtId="0" fontId="20" fillId="13" borderId="6" xfId="3" applyFont="1" applyFill="1" applyBorder="1" applyAlignment="1">
      <alignment horizontal="center" vertical="center"/>
    </xf>
    <xf numFmtId="0" fontId="20" fillId="13" borderId="5" xfId="3" applyFont="1" applyFill="1" applyBorder="1" applyAlignment="1">
      <alignment horizontal="center" vertical="center"/>
    </xf>
    <xf numFmtId="0" fontId="17" fillId="13" borderId="2" xfId="3" applyFont="1" applyFill="1" applyBorder="1" applyAlignment="1">
      <alignment horizontal="center" vertical="center" wrapText="1"/>
    </xf>
    <xf numFmtId="0" fontId="20" fillId="13" borderId="2" xfId="3" applyFont="1" applyFill="1" applyBorder="1" applyAlignment="1">
      <alignment horizontal="center" vertical="center"/>
    </xf>
    <xf numFmtId="0" fontId="17" fillId="13" borderId="9" xfId="3" applyFont="1" applyFill="1" applyBorder="1" applyAlignment="1">
      <alignment horizontal="center" vertical="center" wrapText="1"/>
    </xf>
    <xf numFmtId="0" fontId="20" fillId="13" borderId="8" xfId="3" applyFont="1" applyFill="1" applyBorder="1" applyAlignment="1">
      <alignment horizontal="center" vertical="center"/>
    </xf>
    <xf numFmtId="0" fontId="20" fillId="13" borderId="4" xfId="3" applyFont="1" applyFill="1" applyBorder="1" applyAlignment="1">
      <alignment horizontal="center" vertical="center"/>
    </xf>
    <xf numFmtId="0" fontId="20" fillId="13" borderId="3" xfId="3" applyFont="1" applyFill="1" applyBorder="1" applyAlignment="1">
      <alignment horizontal="center" vertical="center"/>
    </xf>
    <xf numFmtId="0" fontId="66" fillId="0" borderId="0" xfId="3" applyFont="1" applyFill="1" applyBorder="1" applyAlignment="1">
      <alignment horizontal="center" vertical="center" wrapText="1"/>
    </xf>
    <xf numFmtId="0" fontId="58" fillId="0" borderId="0" xfId="3" applyFont="1" applyFill="1" applyBorder="1" applyAlignment="1">
      <alignment horizontal="center" vertical="center" wrapText="1"/>
    </xf>
    <xf numFmtId="0" fontId="17" fillId="15" borderId="11" xfId="3" applyFont="1" applyFill="1" applyBorder="1" applyAlignment="1">
      <alignment horizontal="center" vertical="center" wrapText="1"/>
    </xf>
    <xf numFmtId="0" fontId="17" fillId="15" borderId="13" xfId="3" applyFont="1" applyFill="1" applyBorder="1" applyAlignment="1">
      <alignment horizontal="center" vertical="center" wrapText="1"/>
    </xf>
    <xf numFmtId="0" fontId="17" fillId="15" borderId="10" xfId="3" applyFont="1" applyFill="1" applyBorder="1" applyAlignment="1">
      <alignment horizontal="center" vertical="center" wrapText="1"/>
    </xf>
    <xf numFmtId="0" fontId="17" fillId="15" borderId="7" xfId="3" applyFont="1" applyFill="1" applyBorder="1" applyAlignment="1">
      <alignment horizontal="center" vertical="center" wrapText="1"/>
    </xf>
    <xf numFmtId="0" fontId="17" fillId="15" borderId="6" xfId="3" applyFont="1" applyFill="1" applyBorder="1" applyAlignment="1">
      <alignment horizontal="center" vertical="center" wrapText="1"/>
    </xf>
    <xf numFmtId="0" fontId="17" fillId="15" borderId="5" xfId="3" applyFont="1" applyFill="1" applyBorder="1" applyAlignment="1">
      <alignment horizontal="center" vertical="center" wrapText="1"/>
    </xf>
    <xf numFmtId="0" fontId="17" fillId="15" borderId="9" xfId="3" applyFont="1" applyFill="1" applyBorder="1" applyAlignment="1">
      <alignment horizontal="center" vertical="center" wrapText="1"/>
    </xf>
    <xf numFmtId="0" fontId="17" fillId="15" borderId="8" xfId="3" applyFont="1" applyFill="1" applyBorder="1" applyAlignment="1">
      <alignment horizontal="center" vertical="center" wrapText="1"/>
    </xf>
    <xf numFmtId="0" fontId="17" fillId="15" borderId="15" xfId="3" applyFont="1" applyFill="1" applyBorder="1" applyAlignment="1">
      <alignment horizontal="center" vertical="center" wrapText="1"/>
    </xf>
    <xf numFmtId="0" fontId="17" fillId="15" borderId="14" xfId="3" applyFont="1" applyFill="1" applyBorder="1" applyAlignment="1">
      <alignment horizontal="center" vertical="center" wrapText="1"/>
    </xf>
    <xf numFmtId="0" fontId="17" fillId="15" borderId="4" xfId="3" applyFont="1" applyFill="1" applyBorder="1" applyAlignment="1">
      <alignment horizontal="center" vertical="center" wrapText="1"/>
    </xf>
    <xf numFmtId="0" fontId="17" fillId="15" borderId="3" xfId="3" applyFont="1" applyFill="1" applyBorder="1" applyAlignment="1">
      <alignment horizontal="center" vertical="center" wrapText="1"/>
    </xf>
    <xf numFmtId="0" fontId="17" fillId="0" borderId="0" xfId="3" applyFont="1" applyFill="1" applyBorder="1" applyAlignment="1">
      <alignment horizontal="left" vertical="center" wrapText="1"/>
    </xf>
    <xf numFmtId="0" fontId="20" fillId="0" borderId="0" xfId="3" applyFont="1" applyFill="1" applyBorder="1" applyAlignment="1">
      <alignment horizontal="center" vertical="center"/>
    </xf>
    <xf numFmtId="0" fontId="17" fillId="0" borderId="0" xfId="3" applyFont="1" applyFill="1" applyBorder="1" applyAlignment="1">
      <alignment horizontal="left" vertical="top" wrapText="1"/>
    </xf>
    <xf numFmtId="0" fontId="17" fillId="13" borderId="2" xfId="3" applyFont="1" applyFill="1" applyBorder="1" applyAlignment="1">
      <alignment horizontal="center" wrapText="1"/>
    </xf>
    <xf numFmtId="0" fontId="17" fillId="14" borderId="0" xfId="3" applyFont="1" applyFill="1" applyBorder="1" applyAlignment="1">
      <alignment horizontal="left" vertical="top" wrapText="1"/>
    </xf>
    <xf numFmtId="0" fontId="16" fillId="0" borderId="0" xfId="3" applyFont="1" applyFill="1" applyBorder="1" applyAlignment="1">
      <alignment horizontal="left" vertical="top" wrapText="1"/>
    </xf>
    <xf numFmtId="0" fontId="16" fillId="14" borderId="0" xfId="3" applyFont="1" applyFill="1" applyBorder="1" applyAlignment="1">
      <alignment horizontal="left" vertical="top" wrapText="1"/>
    </xf>
    <xf numFmtId="0" fontId="15" fillId="0" borderId="0" xfId="3" applyFont="1" applyFill="1" applyBorder="1" applyAlignment="1">
      <alignment horizontal="left" vertical="top" wrapText="1"/>
    </xf>
    <xf numFmtId="0" fontId="19" fillId="14" borderId="0" xfId="3" applyFont="1" applyFill="1" applyBorder="1" applyAlignment="1">
      <alignment horizontal="left" vertical="top" wrapText="1"/>
    </xf>
    <xf numFmtId="0" fontId="14" fillId="0" borderId="0" xfId="3" applyFont="1" applyFill="1" applyBorder="1" applyAlignment="1">
      <alignment horizontal="left" vertical="center" wrapText="1"/>
    </xf>
    <xf numFmtId="0" fontId="17" fillId="14" borderId="0" xfId="3" applyFont="1" applyFill="1" applyBorder="1" applyAlignment="1">
      <alignment horizontal="left" vertical="center" wrapText="1"/>
    </xf>
    <xf numFmtId="0" fontId="66" fillId="0" borderId="0" xfId="4" applyFont="1" applyFill="1" applyBorder="1" applyAlignment="1">
      <alignment horizontal="center" vertical="center" wrapText="1"/>
    </xf>
    <xf numFmtId="0" fontId="58" fillId="0" borderId="0" xfId="4" applyFont="1" applyFill="1" applyBorder="1" applyAlignment="1">
      <alignment horizontal="center" vertical="center" wrapText="1"/>
    </xf>
    <xf numFmtId="0" fontId="14" fillId="0" borderId="0" xfId="4" applyFont="1" applyFill="1" applyBorder="1" applyAlignment="1">
      <alignment horizontal="left" vertical="top" wrapText="1"/>
    </xf>
    <xf numFmtId="0" fontId="19" fillId="13" borderId="2" xfId="4" applyFont="1" applyFill="1" applyBorder="1" applyAlignment="1">
      <alignment horizontal="center" vertical="center" wrapText="1"/>
    </xf>
    <xf numFmtId="0" fontId="20" fillId="13" borderId="2" xfId="4" applyFont="1" applyFill="1" applyBorder="1" applyAlignment="1">
      <alignment horizontal="center" vertical="center"/>
    </xf>
    <xf numFmtId="0" fontId="26" fillId="13" borderId="9" xfId="4" applyFont="1" applyFill="1" applyBorder="1" applyAlignment="1">
      <alignment horizontal="center" vertical="center" wrapText="1"/>
    </xf>
    <xf numFmtId="0" fontId="25" fillId="13" borderId="4" xfId="4" applyFont="1" applyFill="1" applyBorder="1" applyAlignment="1">
      <alignment horizontal="center" vertical="center" wrapText="1"/>
    </xf>
    <xf numFmtId="0" fontId="26" fillId="13" borderId="11" xfId="4" applyFont="1" applyFill="1" applyBorder="1" applyAlignment="1">
      <alignment horizontal="center" vertical="center" wrapText="1"/>
    </xf>
    <xf numFmtId="0" fontId="25" fillId="13" borderId="10" xfId="4" applyFont="1" applyFill="1" applyBorder="1" applyAlignment="1">
      <alignment horizontal="center" vertical="center" wrapText="1"/>
    </xf>
    <xf numFmtId="0" fontId="26" fillId="13" borderId="7" xfId="4" applyFont="1" applyFill="1" applyBorder="1" applyAlignment="1">
      <alignment horizontal="center" vertical="center" wrapText="1"/>
    </xf>
    <xf numFmtId="0" fontId="26" fillId="13" borderId="6" xfId="4" applyFont="1" applyFill="1" applyBorder="1" applyAlignment="1">
      <alignment horizontal="center" vertical="center" wrapText="1"/>
    </xf>
    <xf numFmtId="0" fontId="26" fillId="13" borderId="5" xfId="4" applyFont="1" applyFill="1" applyBorder="1" applyAlignment="1">
      <alignment horizontal="center" vertical="center" wrapText="1"/>
    </xf>
    <xf numFmtId="0" fontId="14" fillId="0" borderId="0" xfId="4" applyFont="1" applyFill="1" applyBorder="1" applyAlignment="1">
      <alignment horizontal="left" vertical="center" wrapText="1"/>
    </xf>
    <xf numFmtId="0" fontId="17" fillId="13" borderId="2" xfId="4" applyFont="1" applyFill="1" applyBorder="1" applyAlignment="1">
      <alignment horizontal="center" vertical="center" wrapText="1"/>
    </xf>
    <xf numFmtId="0" fontId="54" fillId="0" borderId="0" xfId="4" applyFont="1" applyFill="1" applyBorder="1" applyAlignment="1">
      <alignment horizontal="center" vertical="center" wrapText="1"/>
    </xf>
    <xf numFmtId="0" fontId="13" fillId="0" borderId="0" xfId="4" applyFont="1" applyFill="1" applyBorder="1" applyAlignment="1">
      <alignment horizontal="center" vertical="center"/>
    </xf>
    <xf numFmtId="0" fontId="17" fillId="13" borderId="11" xfId="4" applyFont="1" applyFill="1" applyBorder="1" applyAlignment="1">
      <alignment horizontal="center" vertical="center" wrapText="1"/>
    </xf>
    <xf numFmtId="0" fontId="26" fillId="13" borderId="2" xfId="4" applyFont="1" applyFill="1" applyBorder="1" applyAlignment="1">
      <alignment horizontal="center" vertical="center" wrapText="1"/>
    </xf>
    <xf numFmtId="0" fontId="25" fillId="13" borderId="2" xfId="4" applyFont="1" applyFill="1" applyBorder="1" applyAlignment="1">
      <alignment horizontal="center" vertical="center" wrapText="1"/>
    </xf>
    <xf numFmtId="0" fontId="26" fillId="13" borderId="10" xfId="4" applyFont="1" applyFill="1" applyBorder="1" applyAlignment="1">
      <alignment horizontal="center" vertical="center" wrapText="1"/>
    </xf>
    <xf numFmtId="0" fontId="14" fillId="0" borderId="0" xfId="4" applyFont="1" applyBorder="1" applyAlignment="1">
      <alignment horizontal="left" vertical="top" wrapText="1"/>
    </xf>
    <xf numFmtId="0" fontId="26" fillId="13" borderId="12" xfId="4" applyFont="1" applyFill="1" applyBorder="1" applyAlignment="1">
      <alignment horizontal="center" vertical="center" wrapText="1"/>
    </xf>
    <xf numFmtId="0" fontId="26" fillId="13" borderId="4" xfId="4" applyFont="1" applyFill="1" applyBorder="1" applyAlignment="1">
      <alignment horizontal="center" vertical="center" wrapText="1"/>
    </xf>
    <xf numFmtId="0" fontId="26" fillId="13" borderId="1" xfId="4" applyFont="1" applyFill="1" applyBorder="1" applyAlignment="1">
      <alignment horizontal="center" vertical="center" wrapText="1"/>
    </xf>
    <xf numFmtId="0" fontId="17" fillId="13" borderId="9" xfId="4" applyFont="1" applyFill="1" applyBorder="1" applyAlignment="1">
      <alignment horizontal="center" vertical="center" wrapText="1"/>
    </xf>
    <xf numFmtId="0" fontId="17" fillId="13" borderId="12" xfId="4" applyFont="1" applyFill="1" applyBorder="1" applyAlignment="1">
      <alignment horizontal="center" vertical="center" wrapText="1"/>
    </xf>
    <xf numFmtId="0" fontId="17" fillId="13" borderId="8" xfId="4" applyFont="1" applyFill="1" applyBorder="1" applyAlignment="1">
      <alignment horizontal="center" vertical="center" wrapText="1"/>
    </xf>
    <xf numFmtId="0" fontId="17" fillId="13" borderId="4" xfId="4" applyFont="1" applyFill="1" applyBorder="1" applyAlignment="1">
      <alignment horizontal="center" vertical="center" wrapText="1"/>
    </xf>
    <xf numFmtId="0" fontId="17" fillId="13" borderId="1" xfId="4" applyFont="1" applyFill="1" applyBorder="1" applyAlignment="1">
      <alignment horizontal="center" vertical="center" wrapText="1"/>
    </xf>
    <xf numFmtId="0" fontId="17" fillId="13" borderId="3" xfId="4" applyFont="1" applyFill="1" applyBorder="1" applyAlignment="1">
      <alignment horizontal="center" vertical="center" wrapText="1"/>
    </xf>
    <xf numFmtId="0" fontId="26" fillId="13" borderId="8" xfId="4" applyFont="1" applyFill="1" applyBorder="1" applyAlignment="1">
      <alignment horizontal="center" vertical="center" wrapText="1"/>
    </xf>
    <xf numFmtId="0" fontId="26" fillId="13" borderId="3" xfId="4" applyFont="1" applyFill="1" applyBorder="1" applyAlignment="1">
      <alignment horizontal="center" vertical="center" wrapText="1"/>
    </xf>
    <xf numFmtId="0" fontId="15" fillId="0" borderId="0" xfId="4" applyFont="1" applyFill="1" applyBorder="1" applyAlignment="1">
      <alignment horizontal="left" vertical="center" wrapText="1"/>
    </xf>
    <xf numFmtId="0" fontId="34" fillId="13" borderId="2" xfId="4" applyFont="1" applyFill="1" applyBorder="1" applyAlignment="1">
      <alignment horizontal="center" vertical="center" wrapText="1"/>
    </xf>
    <xf numFmtId="0" fontId="26" fillId="13" borderId="13" xfId="4" applyFont="1" applyFill="1" applyBorder="1" applyAlignment="1">
      <alignment horizontal="center" vertical="center" wrapText="1"/>
    </xf>
    <xf numFmtId="0" fontId="25" fillId="13" borderId="13" xfId="4" applyFont="1" applyFill="1" applyBorder="1" applyAlignment="1">
      <alignment horizontal="center" vertical="center"/>
    </xf>
    <xf numFmtId="0" fontId="25" fillId="13" borderId="10" xfId="4" applyFont="1" applyFill="1" applyBorder="1" applyAlignment="1">
      <alignment horizontal="center" vertical="center"/>
    </xf>
    <xf numFmtId="0" fontId="19" fillId="13" borderId="9" xfId="4" applyFont="1" applyFill="1" applyBorder="1" applyAlignment="1">
      <alignment horizontal="center" vertical="center" wrapText="1"/>
    </xf>
    <xf numFmtId="0" fontId="19" fillId="13" borderId="12" xfId="4" applyFont="1" applyFill="1" applyBorder="1" applyAlignment="1">
      <alignment horizontal="center" vertical="center" wrapText="1"/>
    </xf>
    <xf numFmtId="0" fontId="19" fillId="13" borderId="8" xfId="4" applyFont="1" applyFill="1" applyBorder="1" applyAlignment="1">
      <alignment horizontal="center" vertical="center" wrapText="1"/>
    </xf>
    <xf numFmtId="0" fontId="19" fillId="13" borderId="4" xfId="4" applyFont="1" applyFill="1" applyBorder="1" applyAlignment="1">
      <alignment horizontal="center" vertical="center" wrapText="1"/>
    </xf>
    <xf numFmtId="0" fontId="19" fillId="13" borderId="1" xfId="4" applyFont="1" applyFill="1" applyBorder="1" applyAlignment="1">
      <alignment horizontal="center" vertical="center" wrapText="1"/>
    </xf>
    <xf numFmtId="0" fontId="19" fillId="13" borderId="3" xfId="4" applyFont="1" applyFill="1" applyBorder="1" applyAlignment="1">
      <alignment horizontal="center" vertical="center" wrapText="1"/>
    </xf>
    <xf numFmtId="0" fontId="19" fillId="13" borderId="11" xfId="4" applyFont="1" applyFill="1" applyBorder="1" applyAlignment="1">
      <alignment horizontal="center" vertical="center" wrapText="1"/>
    </xf>
    <xf numFmtId="0" fontId="19" fillId="13" borderId="7" xfId="4" applyFont="1" applyFill="1" applyBorder="1" applyAlignment="1">
      <alignment horizontal="center" vertical="center" wrapText="1"/>
    </xf>
    <xf numFmtId="0" fontId="25" fillId="13" borderId="6" xfId="4" applyFont="1" applyFill="1" applyBorder="1" applyAlignment="1">
      <alignment horizontal="center" vertical="center"/>
    </xf>
    <xf numFmtId="0" fontId="25" fillId="13" borderId="5" xfId="4" applyFont="1" applyFill="1" applyBorder="1" applyAlignment="1">
      <alignment horizontal="center" vertical="center"/>
    </xf>
    <xf numFmtId="0" fontId="15" fillId="0" borderId="0" xfId="4" applyFont="1" applyFill="1" applyBorder="1" applyAlignment="1">
      <alignment horizontal="left" vertical="top" wrapText="1"/>
    </xf>
    <xf numFmtId="0" fontId="17" fillId="13" borderId="7" xfId="4" applyFont="1" applyFill="1" applyBorder="1" applyAlignment="1">
      <alignment horizontal="center" vertical="center" wrapText="1"/>
    </xf>
    <xf numFmtId="0" fontId="17" fillId="13" borderId="6" xfId="4" applyFont="1" applyFill="1" applyBorder="1" applyAlignment="1">
      <alignment horizontal="center" vertical="center" wrapText="1"/>
    </xf>
    <xf numFmtId="0" fontId="17" fillId="13" borderId="5" xfId="4" applyFont="1" applyFill="1" applyBorder="1" applyAlignment="1">
      <alignment horizontal="center" vertical="center" wrapText="1"/>
    </xf>
    <xf numFmtId="0" fontId="13" fillId="0" borderId="0" xfId="4" applyFont="1" applyBorder="1" applyAlignment="1">
      <alignment horizontal="center" vertical="center"/>
    </xf>
    <xf numFmtId="0" fontId="37" fillId="13" borderId="2" xfId="4" applyFont="1" applyFill="1" applyBorder="1" applyAlignment="1">
      <alignment horizontal="center" vertical="center" wrapText="1"/>
    </xf>
    <xf numFmtId="0" fontId="16" fillId="0" borderId="0" xfId="4" applyFont="1" applyFill="1" applyBorder="1" applyAlignment="1">
      <alignment horizontal="left" vertical="top" wrapText="1"/>
    </xf>
    <xf numFmtId="0" fontId="20" fillId="13" borderId="2" xfId="4" applyFont="1" applyFill="1" applyBorder="1" applyAlignment="1">
      <alignment horizontal="center" vertical="center" wrapText="1"/>
    </xf>
    <xf numFmtId="3" fontId="12" fillId="0" borderId="0" xfId="4" applyNumberFormat="1" applyFont="1" applyFill="1" applyBorder="1" applyAlignment="1">
      <alignment horizontal="right" vertical="center"/>
    </xf>
    <xf numFmtId="0" fontId="20" fillId="0" borderId="0" xfId="4" applyFont="1" applyFill="1" applyBorder="1" applyAlignment="1">
      <alignment horizontal="left" vertical="center"/>
    </xf>
    <xf numFmtId="3" fontId="12" fillId="0" borderId="0" xfId="4" applyNumberFormat="1" applyFont="1" applyFill="1" applyBorder="1" applyAlignment="1">
      <alignment horizontal="center" vertical="center"/>
    </xf>
    <xf numFmtId="0" fontId="20" fillId="13" borderId="13" xfId="4" applyFont="1" applyFill="1" applyBorder="1" applyAlignment="1">
      <alignment horizontal="center" vertical="center"/>
    </xf>
    <xf numFmtId="0" fontId="66" fillId="0" borderId="0" xfId="6" applyFont="1" applyFill="1" applyBorder="1" applyAlignment="1">
      <alignment horizontal="center" vertical="center" wrapText="1"/>
    </xf>
    <xf numFmtId="0" fontId="58" fillId="0" borderId="0" xfId="6" applyFont="1" applyFill="1" applyBorder="1" applyAlignment="1">
      <alignment horizontal="center" vertical="center" wrapText="1"/>
    </xf>
    <xf numFmtId="4" fontId="20" fillId="13" borderId="2" xfId="6" applyNumberFormat="1" applyFont="1" applyFill="1" applyBorder="1" applyAlignment="1">
      <alignment horizontal="center" vertical="center" wrapText="1"/>
    </xf>
    <xf numFmtId="3" fontId="20" fillId="13" borderId="2" xfId="6" applyNumberFormat="1" applyFont="1" applyFill="1" applyBorder="1" applyAlignment="1">
      <alignment horizontal="center" vertical="center" wrapText="1"/>
    </xf>
    <xf numFmtId="0" fontId="25" fillId="13" borderId="2" xfId="4" applyFont="1" applyFill="1" applyBorder="1" applyAlignment="1">
      <alignment horizontal="center"/>
    </xf>
    <xf numFmtId="0" fontId="12" fillId="0" borderId="0" xfId="4" applyFont="1" applyFill="1" applyBorder="1" applyAlignment="1">
      <alignment horizontal="center" vertical="center"/>
    </xf>
    <xf numFmtId="0" fontId="15" fillId="0" borderId="0" xfId="4" applyFont="1" applyFill="1" applyBorder="1" applyAlignment="1">
      <alignment horizontal="center" vertical="top" wrapText="1"/>
    </xf>
    <xf numFmtId="0" fontId="5" fillId="4" borderId="2" xfId="2" applyFont="1" applyFill="1" applyBorder="1" applyAlignment="1">
      <alignment horizontal="center" vertical="center"/>
    </xf>
    <xf numFmtId="0" fontId="39" fillId="0" borderId="0" xfId="0" applyFont="1" applyBorder="1" applyAlignment="1">
      <alignment vertical="top" wrapText="1"/>
    </xf>
    <xf numFmtId="0" fontId="4" fillId="2" borderId="0" xfId="0" applyFont="1" applyFill="1" applyBorder="1" applyAlignment="1">
      <alignment horizontal="center" vertical="center" wrapText="1"/>
    </xf>
    <xf numFmtId="41" fontId="6" fillId="4" borderId="2" xfId="0" applyNumberFormat="1" applyFont="1" applyFill="1" applyBorder="1" applyAlignment="1">
      <alignment horizontal="center" vertical="center" wrapText="1"/>
    </xf>
    <xf numFmtId="0" fontId="10" fillId="13" borderId="2" xfId="2" applyFont="1" applyFill="1" applyBorder="1" applyAlignment="1">
      <alignment horizontal="center" vertical="center"/>
    </xf>
    <xf numFmtId="0" fontId="39" fillId="0" borderId="0" xfId="0" applyFont="1" applyFill="1" applyBorder="1" applyAlignment="1">
      <alignment vertical="top" wrapText="1"/>
    </xf>
    <xf numFmtId="41" fontId="9" fillId="13" borderId="11" xfId="0" applyNumberFormat="1" applyFont="1" applyFill="1" applyBorder="1" applyAlignment="1">
      <alignment horizontal="center" vertical="center"/>
    </xf>
    <xf numFmtId="41" fontId="9" fillId="13" borderId="10" xfId="0" applyNumberFormat="1" applyFont="1" applyFill="1" applyBorder="1" applyAlignment="1">
      <alignment horizontal="center" vertical="center"/>
    </xf>
    <xf numFmtId="0" fontId="66" fillId="0" borderId="0" xfId="0" applyFont="1" applyFill="1" applyBorder="1" applyAlignment="1">
      <alignment horizontal="center" vertical="top" wrapText="1"/>
    </xf>
    <xf numFmtId="0" fontId="52" fillId="0" borderId="0" xfId="0" applyFont="1" applyFill="1" applyBorder="1" applyAlignment="1">
      <alignment vertical="top" wrapText="1"/>
    </xf>
    <xf numFmtId="0" fontId="39" fillId="0" borderId="0" xfId="0" applyFont="1" applyFill="1" applyBorder="1" applyAlignment="1">
      <alignment horizontal="left" vertical="top" wrapText="1"/>
    </xf>
  </cellXfs>
  <cellStyles count="26">
    <cellStyle name="Hipervínculo" xfId="12" builtinId="8"/>
    <cellStyle name="Millares" xfId="1" builtinId="3"/>
    <cellStyle name="Millares 2" xfId="5"/>
    <cellStyle name="Millares 2 2" xfId="14"/>
    <cellStyle name="Millares 3" xfId="9"/>
    <cellStyle name="Normal" xfId="0" builtinId="0"/>
    <cellStyle name="Normal 2" xfId="3"/>
    <cellStyle name="Normal 2 2" xfId="7"/>
    <cellStyle name="Normal 2 2 2" xfId="15"/>
    <cellStyle name="Normal 2 3" xfId="11"/>
    <cellStyle name="Normal 2 3 2" xfId="16"/>
    <cellStyle name="Normal 2 3 2 2" xfId="24"/>
    <cellStyle name="Normal 3" xfId="4"/>
    <cellStyle name="Normal 3 2" xfId="8"/>
    <cellStyle name="Normal 4" xfId="6"/>
    <cellStyle name="Normal 4 2" xfId="18"/>
    <cellStyle name="Normal 4 3" xfId="17"/>
    <cellStyle name="Normal 5" xfId="19"/>
    <cellStyle name="Normal 5 2" xfId="20"/>
    <cellStyle name="Normal 5 2 2" xfId="25"/>
    <cellStyle name="Normal 6" xfId="21"/>
    <cellStyle name="Normal 7" xfId="13"/>
    <cellStyle name="Normal_ANEXO SERIE DE RECURSOS 1997-2006" xfId="2"/>
    <cellStyle name="Normal_Hoja1" xfId="23"/>
    <cellStyle name="Normal_Hoja2" xfId="10"/>
    <cellStyle name="Porcentual 2" xfId="22"/>
  </cellStyles>
  <dxfs count="0"/>
  <tableStyles count="0" defaultTableStyle="TableStyleMedium9" defaultPivotStyle="PivotStyleLight16"/>
  <colors>
    <mruColors>
      <color rgb="FF99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v>Año 2002</c:v>
          </c:tx>
          <c:invertIfNegative val="0"/>
          <c:cat>
            <c:strRef>
              <c:f>'ga8'!$A$2:$A$17</c:f>
              <c:strCache>
                <c:ptCount val="16"/>
                <c:pt idx="0">
                  <c:v>Trabajadoras Sociales</c:v>
                </c:pt>
                <c:pt idx="1">
                  <c:v>Bioquímicos y Quimicos Farmacéuticos</c:v>
                </c:pt>
                <c:pt idx="2">
                  <c:v>Otros Profecionales 1/</c:v>
                </c:pt>
                <c:pt idx="3">
                  <c:v>Obstetrices</c:v>
                </c:pt>
                <c:pt idx="4">
                  <c:v>Estadística y Registros Médicos</c:v>
                </c:pt>
                <c:pt idx="5">
                  <c:v>Rurales</c:v>
                </c:pt>
                <c:pt idx="6">
                  <c:v>Estudiantes Internos</c:v>
                </c:pt>
                <c:pt idx="7">
                  <c:v>Odontólogos</c:v>
                </c:pt>
                <c:pt idx="8">
                  <c:v>Residentes</c:v>
                </c:pt>
                <c:pt idx="9">
                  <c:v>Licenciados y/o Tecnólogos</c:v>
                </c:pt>
                <c:pt idx="10">
                  <c:v>Auxiliares Servico Técnico 2/</c:v>
                </c:pt>
                <c:pt idx="11">
                  <c:v>Personal Administrativo</c:v>
                </c:pt>
                <c:pt idx="12">
                  <c:v>Enfermeras</c:v>
                </c:pt>
                <c:pt idx="13">
                  <c:v>Personal de Servicio</c:v>
                </c:pt>
                <c:pt idx="14">
                  <c:v>Auxiliares de Enfermería</c:v>
                </c:pt>
                <c:pt idx="15">
                  <c:v>Especializados y Generales</c:v>
                </c:pt>
              </c:strCache>
            </c:strRef>
          </c:cat>
          <c:val>
            <c:numRef>
              <c:f>'ga8'!$B$2:$B$17</c:f>
              <c:numCache>
                <c:formatCode>General</c:formatCode>
                <c:ptCount val="16"/>
                <c:pt idx="0">
                  <c:v>0.59</c:v>
                </c:pt>
                <c:pt idx="1">
                  <c:v>0.7</c:v>
                </c:pt>
                <c:pt idx="2">
                  <c:v>0.96</c:v>
                </c:pt>
                <c:pt idx="3">
                  <c:v>1.54</c:v>
                </c:pt>
                <c:pt idx="4">
                  <c:v>1.62</c:v>
                </c:pt>
                <c:pt idx="5">
                  <c:v>1.81</c:v>
                </c:pt>
                <c:pt idx="6">
                  <c:v>2.59</c:v>
                </c:pt>
                <c:pt idx="7">
                  <c:v>3.15</c:v>
                </c:pt>
                <c:pt idx="8">
                  <c:v>3.26</c:v>
                </c:pt>
                <c:pt idx="9">
                  <c:v>4.57</c:v>
                </c:pt>
                <c:pt idx="10">
                  <c:v>5.53</c:v>
                </c:pt>
                <c:pt idx="11">
                  <c:v>6.82</c:v>
                </c:pt>
                <c:pt idx="12">
                  <c:v>9.7100000000000009</c:v>
                </c:pt>
                <c:pt idx="13">
                  <c:v>14.2</c:v>
                </c:pt>
                <c:pt idx="14">
                  <c:v>18.95</c:v>
                </c:pt>
                <c:pt idx="15">
                  <c:v>24</c:v>
                </c:pt>
              </c:numCache>
            </c:numRef>
          </c:val>
        </c:ser>
        <c:dLbls>
          <c:showLegendKey val="0"/>
          <c:showVal val="1"/>
          <c:showCatName val="0"/>
          <c:showSerName val="0"/>
          <c:showPercent val="0"/>
          <c:showBubbleSize val="0"/>
        </c:dLbls>
        <c:gapWidth val="75"/>
        <c:axId val="131860352"/>
        <c:axId val="131861888"/>
      </c:barChart>
      <c:catAx>
        <c:axId val="131860352"/>
        <c:scaling>
          <c:orientation val="minMax"/>
        </c:scaling>
        <c:delete val="0"/>
        <c:axPos val="b"/>
        <c:majorTickMark val="none"/>
        <c:minorTickMark val="none"/>
        <c:tickLblPos val="nextTo"/>
        <c:crossAx val="131861888"/>
        <c:crosses val="autoZero"/>
        <c:auto val="1"/>
        <c:lblAlgn val="ctr"/>
        <c:lblOffset val="100"/>
        <c:noMultiLvlLbl val="0"/>
      </c:catAx>
      <c:valAx>
        <c:axId val="131861888"/>
        <c:scaling>
          <c:orientation val="minMax"/>
        </c:scaling>
        <c:delete val="1"/>
        <c:axPos val="l"/>
        <c:numFmt formatCode="General" sourceLinked="1"/>
        <c:majorTickMark val="none"/>
        <c:minorTickMark val="none"/>
        <c:tickLblPos val="none"/>
        <c:crossAx val="131860352"/>
        <c:crosses val="autoZero"/>
        <c:crossBetween val="between"/>
      </c:valAx>
    </c:plotArea>
    <c:legend>
      <c:legendPos val="b"/>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GRAF5!$C$17</c:f>
              <c:strCache>
                <c:ptCount val="1"/>
                <c:pt idx="0">
                  <c:v>Urbana</c:v>
                </c:pt>
              </c:strCache>
            </c:strRef>
          </c:tx>
          <c:invertIfNegative val="0"/>
          <c:dLbls>
            <c:dLbl>
              <c:idx val="0"/>
              <c:layout/>
              <c:tx>
                <c:rich>
                  <a:bodyPr/>
                  <a:lstStyle/>
                  <a:p>
                    <a:r>
                      <a:rPr lang="en-US"/>
                      <a:t>200</a:t>
                    </a:r>
                  </a:p>
                </c:rich>
              </c:tx>
              <c:showLegendKey val="0"/>
              <c:showVal val="1"/>
              <c:showCatName val="0"/>
              <c:showSerName val="0"/>
              <c:showPercent val="0"/>
              <c:showBubbleSize val="0"/>
            </c:dLbl>
            <c:dLbl>
              <c:idx val="1"/>
              <c:layout/>
              <c:tx>
                <c:rich>
                  <a:bodyPr/>
                  <a:lstStyle/>
                  <a:p>
                    <a:r>
                      <a:rPr lang="en-US"/>
                      <a:t>596</a:t>
                    </a:r>
                  </a:p>
                </c:rich>
              </c:tx>
              <c:showLegendKey val="0"/>
              <c:showVal val="1"/>
              <c:showCatName val="0"/>
              <c:showSerName val="0"/>
              <c:showPercent val="0"/>
              <c:showBubbleSize val="0"/>
            </c:dLbl>
            <c:dLbl>
              <c:idx val="2"/>
              <c:layout/>
              <c:tx>
                <c:rich>
                  <a:bodyPr/>
                  <a:lstStyle/>
                  <a:p>
                    <a:r>
                      <a:rPr lang="en-US"/>
                      <a:t>90</a:t>
                    </a:r>
                  </a:p>
                </c:rich>
              </c:tx>
              <c:showLegendKey val="0"/>
              <c:showVal val="1"/>
              <c:showCatName val="0"/>
              <c:showSerName val="0"/>
              <c:showPercent val="0"/>
              <c:showBubbleSize val="0"/>
            </c:dLbl>
            <c:dLbl>
              <c:idx val="3"/>
              <c:layout/>
              <c:tx>
                <c:rich>
                  <a:bodyPr/>
                  <a:lstStyle/>
                  <a:p>
                    <a:r>
                      <a:rPr lang="en-US"/>
                      <a:t>813</a:t>
                    </a:r>
                  </a:p>
                </c:rich>
              </c:tx>
              <c:showLegendKey val="0"/>
              <c:showVal val="1"/>
              <c:showCatName val="0"/>
              <c:showSerName val="0"/>
              <c:showPercent val="0"/>
              <c:showBubbleSize val="0"/>
            </c:dLbl>
            <c:dLbl>
              <c:idx val="4"/>
              <c:layout/>
              <c:tx>
                <c:rich>
                  <a:bodyPr/>
                  <a:lstStyle/>
                  <a:p>
                    <a:r>
                      <a:rPr lang="en-US"/>
                      <a:t>112</a:t>
                    </a:r>
                  </a:p>
                </c:rich>
              </c:tx>
              <c:showLegendKey val="0"/>
              <c:showVal val="1"/>
              <c:showCatName val="0"/>
              <c:showSerName val="0"/>
              <c:showPercent val="0"/>
              <c:showBubbleSize val="0"/>
            </c:dLbl>
            <c:txPr>
              <a:bodyPr/>
              <a:lstStyle/>
              <a:p>
                <a:pPr>
                  <a:defRPr b="1" i="0" baseline="0"/>
                </a:pPr>
                <a:endParaRPr lang="es-EC"/>
              </a:p>
            </c:txPr>
            <c:showLegendKey val="0"/>
            <c:showVal val="1"/>
            <c:showCatName val="0"/>
            <c:showSerName val="0"/>
            <c:showPercent val="0"/>
            <c:showBubbleSize val="0"/>
            <c:showLeaderLines val="0"/>
          </c:dLbls>
          <c:cat>
            <c:strRef>
              <c:f>GRAF5!$C$19:$C$23</c:f>
              <c:strCache>
                <c:ptCount val="5"/>
                <c:pt idx="0">
                  <c:v>Centro de salud</c:v>
                </c:pt>
                <c:pt idx="1">
                  <c:v>Subcentro de salud</c:v>
                </c:pt>
                <c:pt idx="2">
                  <c:v>Puesto de salud</c:v>
                </c:pt>
                <c:pt idx="3">
                  <c:v>Dispensarios médicos</c:v>
                </c:pt>
                <c:pt idx="4">
                  <c:v>Otros 1/</c:v>
                </c:pt>
              </c:strCache>
            </c:strRef>
          </c:cat>
          <c:val>
            <c:numRef>
              <c:f>[1]Hoja1!$A$1:$A$5</c:f>
              <c:numCache>
                <c:formatCode>General</c:formatCode>
                <c:ptCount val="5"/>
                <c:pt idx="0">
                  <c:v>186</c:v>
                </c:pt>
                <c:pt idx="1">
                  <c:v>569</c:v>
                </c:pt>
                <c:pt idx="2">
                  <c:v>79</c:v>
                </c:pt>
                <c:pt idx="3">
                  <c:v>803</c:v>
                </c:pt>
                <c:pt idx="4">
                  <c:v>106</c:v>
                </c:pt>
              </c:numCache>
            </c:numRef>
          </c:val>
        </c:ser>
        <c:ser>
          <c:idx val="1"/>
          <c:order val="1"/>
          <c:tx>
            <c:strRef>
              <c:f>GRAF5!$C$25</c:f>
              <c:strCache>
                <c:ptCount val="1"/>
                <c:pt idx="0">
                  <c:v>Rural</c:v>
                </c:pt>
              </c:strCache>
            </c:strRef>
          </c:tx>
          <c:invertIfNegative val="0"/>
          <c:dLbls>
            <c:dLbl>
              <c:idx val="0"/>
              <c:layout>
                <c:manualLayout>
                  <c:x val="-2.7777777777778694E-3"/>
                  <c:y val="-3.7037037037037056E-2"/>
                </c:manualLayout>
              </c:layout>
              <c:tx>
                <c:rich>
                  <a:bodyPr/>
                  <a:lstStyle/>
                  <a:p>
                    <a:r>
                      <a:rPr lang="en-US"/>
                      <a:t>11</a:t>
                    </a:r>
                  </a:p>
                </c:rich>
              </c:tx>
              <c:showLegendKey val="0"/>
              <c:showVal val="1"/>
              <c:showCatName val="0"/>
              <c:showSerName val="0"/>
              <c:showPercent val="0"/>
              <c:showBubbleSize val="0"/>
            </c:dLbl>
            <c:dLbl>
              <c:idx val="1"/>
              <c:layout/>
              <c:tx>
                <c:rich>
                  <a:bodyPr/>
                  <a:lstStyle/>
                  <a:p>
                    <a:r>
                      <a:rPr lang="en-US"/>
                      <a:t>791</a:t>
                    </a:r>
                  </a:p>
                </c:rich>
              </c:tx>
              <c:showLegendKey val="0"/>
              <c:showVal val="1"/>
              <c:showCatName val="0"/>
              <c:showSerName val="0"/>
              <c:showPercent val="0"/>
              <c:showBubbleSize val="0"/>
            </c:dLbl>
            <c:dLbl>
              <c:idx val="2"/>
              <c:layout/>
              <c:tx>
                <c:rich>
                  <a:bodyPr/>
                  <a:lstStyle/>
                  <a:p>
                    <a:r>
                      <a:rPr lang="en-US"/>
                      <a:t>229</a:t>
                    </a:r>
                  </a:p>
                </c:rich>
              </c:tx>
              <c:showLegendKey val="0"/>
              <c:showVal val="1"/>
              <c:showCatName val="0"/>
              <c:showSerName val="0"/>
              <c:showPercent val="0"/>
              <c:showBubbleSize val="0"/>
            </c:dLbl>
            <c:dLbl>
              <c:idx val="3"/>
              <c:layout/>
              <c:tx>
                <c:rich>
                  <a:bodyPr/>
                  <a:lstStyle/>
                  <a:p>
                    <a:r>
                      <a:rPr lang="en-US"/>
                      <a:t>435</a:t>
                    </a:r>
                  </a:p>
                </c:rich>
              </c:tx>
              <c:showLegendKey val="0"/>
              <c:showVal val="1"/>
              <c:showCatName val="0"/>
              <c:showSerName val="0"/>
              <c:showPercent val="0"/>
              <c:showBubbleSize val="0"/>
            </c:dLbl>
            <c:dLbl>
              <c:idx val="4"/>
              <c:layout>
                <c:manualLayout>
                  <c:x val="-2.7777777777778932E-3"/>
                  <c:y val="-2.77777777777788E-2"/>
                </c:manualLayout>
              </c:layout>
              <c:tx>
                <c:rich>
                  <a:bodyPr/>
                  <a:lstStyle/>
                  <a:p>
                    <a:r>
                      <a:rPr lang="en-US"/>
                      <a:t>3</a:t>
                    </a:r>
                  </a:p>
                </c:rich>
              </c:tx>
              <c:showLegendKey val="0"/>
              <c:showVal val="1"/>
              <c:showCatName val="0"/>
              <c:showSerName val="0"/>
              <c:showPercent val="0"/>
              <c:showBubbleSize val="0"/>
            </c:dLbl>
            <c:txPr>
              <a:bodyPr/>
              <a:lstStyle/>
              <a:p>
                <a:pPr>
                  <a:defRPr b="1" i="0" baseline="0"/>
                </a:pPr>
                <a:endParaRPr lang="es-EC"/>
              </a:p>
            </c:txPr>
            <c:showLegendKey val="0"/>
            <c:showVal val="1"/>
            <c:showCatName val="0"/>
            <c:showSerName val="0"/>
            <c:showPercent val="0"/>
            <c:showBubbleSize val="0"/>
            <c:showLeaderLines val="0"/>
          </c:dLbls>
          <c:cat>
            <c:strRef>
              <c:f>GRAF5!$C$19:$C$23</c:f>
              <c:strCache>
                <c:ptCount val="5"/>
                <c:pt idx="0">
                  <c:v>Centro de salud</c:v>
                </c:pt>
                <c:pt idx="1">
                  <c:v>Subcentro de salud</c:v>
                </c:pt>
                <c:pt idx="2">
                  <c:v>Puesto de salud</c:v>
                </c:pt>
                <c:pt idx="3">
                  <c:v>Dispensarios médicos</c:v>
                </c:pt>
                <c:pt idx="4">
                  <c:v>Otros 1/</c:v>
                </c:pt>
              </c:strCache>
            </c:strRef>
          </c:cat>
          <c:val>
            <c:numRef>
              <c:f>[1]Hoja1!$B$1:$B$5</c:f>
              <c:numCache>
                <c:formatCode>General</c:formatCode>
                <c:ptCount val="5"/>
                <c:pt idx="0">
                  <c:v>9</c:v>
                </c:pt>
                <c:pt idx="1">
                  <c:v>716</c:v>
                </c:pt>
                <c:pt idx="2">
                  <c:v>207</c:v>
                </c:pt>
                <c:pt idx="3">
                  <c:v>425</c:v>
                </c:pt>
                <c:pt idx="4">
                  <c:v>4</c:v>
                </c:pt>
              </c:numCache>
            </c:numRef>
          </c:val>
        </c:ser>
        <c:dLbls>
          <c:showLegendKey val="0"/>
          <c:showVal val="1"/>
          <c:showCatName val="0"/>
          <c:showSerName val="0"/>
          <c:showPercent val="0"/>
          <c:showBubbleSize val="0"/>
        </c:dLbls>
        <c:gapWidth val="75"/>
        <c:overlap val="100"/>
        <c:axId val="132495232"/>
        <c:axId val="132496768"/>
      </c:barChart>
      <c:catAx>
        <c:axId val="132495232"/>
        <c:scaling>
          <c:orientation val="minMax"/>
        </c:scaling>
        <c:delete val="0"/>
        <c:axPos val="b"/>
        <c:majorTickMark val="none"/>
        <c:minorTickMark val="none"/>
        <c:tickLblPos val="nextTo"/>
        <c:crossAx val="132496768"/>
        <c:crosses val="autoZero"/>
        <c:auto val="1"/>
        <c:lblAlgn val="ctr"/>
        <c:lblOffset val="100"/>
        <c:noMultiLvlLbl val="0"/>
      </c:catAx>
      <c:valAx>
        <c:axId val="132496768"/>
        <c:scaling>
          <c:orientation val="minMax"/>
        </c:scaling>
        <c:delete val="0"/>
        <c:axPos val="l"/>
        <c:numFmt formatCode="General" sourceLinked="1"/>
        <c:majorTickMark val="none"/>
        <c:minorTickMark val="none"/>
        <c:tickLblPos val="nextTo"/>
        <c:txPr>
          <a:bodyPr/>
          <a:lstStyle/>
          <a:p>
            <a:pPr>
              <a:defRPr sz="850" baseline="0"/>
            </a:pPr>
            <a:endParaRPr lang="es-EC"/>
          </a:p>
        </c:txPr>
        <c:crossAx val="132495232"/>
        <c:crosses val="autoZero"/>
        <c:crossBetween val="between"/>
      </c:valAx>
    </c:plotArea>
    <c:legend>
      <c:legendPos val="b"/>
      <c:layout/>
      <c:overlay val="0"/>
    </c:legend>
    <c:plotVisOnly val="1"/>
    <c:dispBlanksAs val="gap"/>
    <c:showDLblsOverMax val="0"/>
  </c:chart>
  <c:spPr>
    <a:noFill/>
    <a:ln>
      <a:noFill/>
    </a:ln>
  </c:spPr>
  <c:printSettings>
    <c:headerFooter/>
    <c:pageMargins b="0.75000000000000988" l="0.70000000000000062" r="0.70000000000000062" t="0.75000000000000988"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964003499562588"/>
          <c:y val="3.3129367598588658E-2"/>
        </c:manualLayout>
      </c:layout>
      <c:overlay val="0"/>
    </c:title>
    <c:autoTitleDeleted val="0"/>
    <c:plotArea>
      <c:layout>
        <c:manualLayout>
          <c:layoutTarget val="inner"/>
          <c:xMode val="edge"/>
          <c:yMode val="edge"/>
          <c:x val="0.10516591426071772"/>
          <c:y val="9.2540310648199564E-2"/>
          <c:w val="0.88627710470662491"/>
          <c:h val="0.54876968028716111"/>
        </c:manualLayout>
      </c:layout>
      <c:barChart>
        <c:barDir val="col"/>
        <c:grouping val="clustered"/>
        <c:varyColors val="0"/>
        <c:ser>
          <c:idx val="0"/>
          <c:order val="0"/>
          <c:tx>
            <c:v>Con internación</c:v>
          </c:tx>
          <c:invertIfNegative val="0"/>
          <c:cat>
            <c:strRef>
              <c:f>GRAF6!$B$66:$B$90</c:f>
              <c:strCache>
                <c:ptCount val="25"/>
                <c:pt idx="0">
                  <c:v>Zonas No Delimitadas</c:v>
                </c:pt>
                <c:pt idx="1">
                  <c:v>Galápagos</c:v>
                </c:pt>
                <c:pt idx="2">
                  <c:v>Pastaza</c:v>
                </c:pt>
                <c:pt idx="3">
                  <c:v>Zamora Chinchipe</c:v>
                </c:pt>
                <c:pt idx="4">
                  <c:v>Carchi</c:v>
                </c:pt>
                <c:pt idx="5">
                  <c:v>Napo</c:v>
                </c:pt>
                <c:pt idx="6">
                  <c:v>Orellana</c:v>
                </c:pt>
                <c:pt idx="7">
                  <c:v>Bolívar</c:v>
                </c:pt>
                <c:pt idx="8">
                  <c:v>Sucumbíos</c:v>
                </c:pt>
                <c:pt idx="9">
                  <c:v>Cañar</c:v>
                </c:pt>
                <c:pt idx="10">
                  <c:v>Santa Elena</c:v>
                </c:pt>
                <c:pt idx="11">
                  <c:v>Morona Santiago</c:v>
                </c:pt>
                <c:pt idx="12">
                  <c:v>Imbabura</c:v>
                </c:pt>
                <c:pt idx="13">
                  <c:v>Chimborazo</c:v>
                </c:pt>
                <c:pt idx="14">
                  <c:v>Cotopaxi</c:v>
                </c:pt>
                <c:pt idx="15">
                  <c:v>Esmeraldas</c:v>
                </c:pt>
                <c:pt idx="16">
                  <c:v>Santo Domingo de Los Tsáchilas</c:v>
                </c:pt>
                <c:pt idx="17">
                  <c:v>Loja</c:v>
                </c:pt>
                <c:pt idx="18">
                  <c:v>Tungurahua</c:v>
                </c:pt>
                <c:pt idx="19">
                  <c:v>Azuay</c:v>
                </c:pt>
                <c:pt idx="20">
                  <c:v>El Oro</c:v>
                </c:pt>
                <c:pt idx="21">
                  <c:v>Manabí</c:v>
                </c:pt>
                <c:pt idx="22">
                  <c:v>Los Ríos</c:v>
                </c:pt>
                <c:pt idx="23">
                  <c:v>Pichincha</c:v>
                </c:pt>
                <c:pt idx="24">
                  <c:v>Guayas</c:v>
                </c:pt>
              </c:strCache>
            </c:strRef>
          </c:cat>
          <c:val>
            <c:numRef>
              <c:f>GRAF6!$C$66:$C$90</c:f>
              <c:numCache>
                <c:formatCode>General</c:formatCode>
                <c:ptCount val="25"/>
                <c:pt idx="0">
                  <c:v>0</c:v>
                </c:pt>
                <c:pt idx="1">
                  <c:v>2</c:v>
                </c:pt>
                <c:pt idx="2">
                  <c:v>4</c:v>
                </c:pt>
                <c:pt idx="3">
                  <c:v>4</c:v>
                </c:pt>
                <c:pt idx="4">
                  <c:v>6</c:v>
                </c:pt>
                <c:pt idx="5">
                  <c:v>6</c:v>
                </c:pt>
                <c:pt idx="6">
                  <c:v>6</c:v>
                </c:pt>
                <c:pt idx="7">
                  <c:v>7</c:v>
                </c:pt>
                <c:pt idx="8">
                  <c:v>8</c:v>
                </c:pt>
                <c:pt idx="9">
                  <c:v>9</c:v>
                </c:pt>
                <c:pt idx="10">
                  <c:v>11</c:v>
                </c:pt>
                <c:pt idx="11">
                  <c:v>12</c:v>
                </c:pt>
                <c:pt idx="12">
                  <c:v>15</c:v>
                </c:pt>
                <c:pt idx="13">
                  <c:v>21</c:v>
                </c:pt>
                <c:pt idx="14">
                  <c:v>22</c:v>
                </c:pt>
                <c:pt idx="15">
                  <c:v>24</c:v>
                </c:pt>
                <c:pt idx="16">
                  <c:v>28</c:v>
                </c:pt>
                <c:pt idx="17">
                  <c:v>33</c:v>
                </c:pt>
                <c:pt idx="18">
                  <c:v>34</c:v>
                </c:pt>
                <c:pt idx="19">
                  <c:v>43</c:v>
                </c:pt>
                <c:pt idx="20">
                  <c:v>43</c:v>
                </c:pt>
                <c:pt idx="21">
                  <c:v>64</c:v>
                </c:pt>
                <c:pt idx="22">
                  <c:v>73</c:v>
                </c:pt>
                <c:pt idx="23">
                  <c:v>122</c:v>
                </c:pt>
                <c:pt idx="24">
                  <c:v>138</c:v>
                </c:pt>
              </c:numCache>
            </c:numRef>
          </c:val>
        </c:ser>
        <c:dLbls>
          <c:showLegendKey val="0"/>
          <c:showVal val="1"/>
          <c:showCatName val="0"/>
          <c:showSerName val="0"/>
          <c:showPercent val="0"/>
          <c:showBubbleSize val="0"/>
        </c:dLbls>
        <c:gapWidth val="75"/>
        <c:axId val="133378048"/>
        <c:axId val="133379584"/>
      </c:barChart>
      <c:catAx>
        <c:axId val="133378048"/>
        <c:scaling>
          <c:orientation val="minMax"/>
        </c:scaling>
        <c:delete val="0"/>
        <c:axPos val="b"/>
        <c:majorTickMark val="none"/>
        <c:minorTickMark val="none"/>
        <c:tickLblPos val="nextTo"/>
        <c:crossAx val="133379584"/>
        <c:crosses val="autoZero"/>
        <c:auto val="1"/>
        <c:lblAlgn val="ctr"/>
        <c:lblOffset val="100"/>
        <c:noMultiLvlLbl val="0"/>
      </c:catAx>
      <c:valAx>
        <c:axId val="133379584"/>
        <c:scaling>
          <c:orientation val="minMax"/>
        </c:scaling>
        <c:delete val="1"/>
        <c:axPos val="l"/>
        <c:numFmt formatCode="General" sourceLinked="1"/>
        <c:majorTickMark val="none"/>
        <c:minorTickMark val="none"/>
        <c:tickLblPos val="none"/>
        <c:crossAx val="133378048"/>
        <c:crosses val="autoZero"/>
        <c:crossBetween val="between"/>
      </c:valAx>
    </c:plotArea>
    <c:plotVisOnly val="1"/>
    <c:dispBlanksAs val="gap"/>
    <c:showDLblsOverMax val="0"/>
  </c:chart>
  <c:spPr>
    <a:noFill/>
    <a:ln>
      <a:noFill/>
    </a:ln>
  </c:spPr>
  <c:printSettings>
    <c:headerFooter/>
    <c:pageMargins b="0.75000000000000244" l="0.70000000000000062" r="0.70000000000000062" t="0.750000000000002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552285051213448"/>
          <c:y val="5.8461552625451878E-2"/>
        </c:manualLayout>
      </c:layout>
      <c:overlay val="0"/>
    </c:title>
    <c:autoTitleDeleted val="0"/>
    <c:plotArea>
      <c:layout>
        <c:manualLayout>
          <c:layoutTarget val="inner"/>
          <c:xMode val="edge"/>
          <c:yMode val="edge"/>
          <c:x val="0.10350491199059417"/>
          <c:y val="0.10461540996133527"/>
          <c:w val="0.8883148106691019"/>
          <c:h val="0.55431000710115252"/>
        </c:manualLayout>
      </c:layout>
      <c:barChart>
        <c:barDir val="col"/>
        <c:grouping val="clustered"/>
        <c:varyColors val="0"/>
        <c:ser>
          <c:idx val="0"/>
          <c:order val="0"/>
          <c:tx>
            <c:v>Sin internación</c:v>
          </c:tx>
          <c:invertIfNegative val="0"/>
          <c:cat>
            <c:strRef>
              <c:f>GRAF6!$G$66:$G$90</c:f>
              <c:strCache>
                <c:ptCount val="25"/>
                <c:pt idx="0">
                  <c:v>Zonas No Delimitadas</c:v>
                </c:pt>
                <c:pt idx="1">
                  <c:v>Galápagos</c:v>
                </c:pt>
                <c:pt idx="2">
                  <c:v>Napo</c:v>
                </c:pt>
                <c:pt idx="3">
                  <c:v>Santa Elena</c:v>
                </c:pt>
                <c:pt idx="4">
                  <c:v>Orellana</c:v>
                </c:pt>
                <c:pt idx="5">
                  <c:v>Santo Domingo de Los Tsáchilas</c:v>
                </c:pt>
                <c:pt idx="6">
                  <c:v>Zamora Chinchipe</c:v>
                </c:pt>
                <c:pt idx="7">
                  <c:v>Sucumbíos</c:v>
                </c:pt>
                <c:pt idx="8">
                  <c:v>Pastaza</c:v>
                </c:pt>
                <c:pt idx="9">
                  <c:v>Carchi</c:v>
                </c:pt>
                <c:pt idx="10">
                  <c:v>Bolívar</c:v>
                </c:pt>
                <c:pt idx="11">
                  <c:v>Morona Santiago</c:v>
                </c:pt>
                <c:pt idx="12">
                  <c:v>Cañar</c:v>
                </c:pt>
                <c:pt idx="13">
                  <c:v>Imbabura</c:v>
                </c:pt>
                <c:pt idx="14">
                  <c:v>Cotopaxi</c:v>
                </c:pt>
                <c:pt idx="15">
                  <c:v>Tungurahua</c:v>
                </c:pt>
                <c:pt idx="16">
                  <c:v>El Oro</c:v>
                </c:pt>
                <c:pt idx="17">
                  <c:v>Los Ríos</c:v>
                </c:pt>
                <c:pt idx="18">
                  <c:v>Esmeraldas</c:v>
                </c:pt>
                <c:pt idx="19">
                  <c:v>Chimborazo</c:v>
                </c:pt>
                <c:pt idx="20">
                  <c:v>Loja</c:v>
                </c:pt>
                <c:pt idx="21">
                  <c:v>Azuay</c:v>
                </c:pt>
                <c:pt idx="22">
                  <c:v>Manabí</c:v>
                </c:pt>
                <c:pt idx="23">
                  <c:v>Guayas</c:v>
                </c:pt>
                <c:pt idx="24">
                  <c:v>Pichincha</c:v>
                </c:pt>
              </c:strCache>
            </c:strRef>
          </c:cat>
          <c:val>
            <c:numRef>
              <c:f>GRAF6!$H$66:$H$90</c:f>
              <c:numCache>
                <c:formatCode>General</c:formatCode>
                <c:ptCount val="25"/>
                <c:pt idx="0">
                  <c:v>1</c:v>
                </c:pt>
                <c:pt idx="1">
                  <c:v>7</c:v>
                </c:pt>
                <c:pt idx="2">
                  <c:v>38</c:v>
                </c:pt>
                <c:pt idx="3">
                  <c:v>46</c:v>
                </c:pt>
                <c:pt idx="4">
                  <c:v>54</c:v>
                </c:pt>
                <c:pt idx="5">
                  <c:v>58</c:v>
                </c:pt>
                <c:pt idx="6">
                  <c:v>61</c:v>
                </c:pt>
                <c:pt idx="7">
                  <c:v>61</c:v>
                </c:pt>
                <c:pt idx="8">
                  <c:v>63</c:v>
                </c:pt>
                <c:pt idx="9">
                  <c:v>80</c:v>
                </c:pt>
                <c:pt idx="10">
                  <c:v>82</c:v>
                </c:pt>
                <c:pt idx="11">
                  <c:v>101</c:v>
                </c:pt>
                <c:pt idx="12">
                  <c:v>103</c:v>
                </c:pt>
                <c:pt idx="13">
                  <c:v>104</c:v>
                </c:pt>
                <c:pt idx="14">
                  <c:v>112</c:v>
                </c:pt>
                <c:pt idx="15">
                  <c:v>115</c:v>
                </c:pt>
                <c:pt idx="16">
                  <c:v>132</c:v>
                </c:pt>
                <c:pt idx="17">
                  <c:v>133</c:v>
                </c:pt>
                <c:pt idx="18">
                  <c:v>156</c:v>
                </c:pt>
                <c:pt idx="19">
                  <c:v>162</c:v>
                </c:pt>
                <c:pt idx="20">
                  <c:v>210</c:v>
                </c:pt>
                <c:pt idx="21">
                  <c:v>230</c:v>
                </c:pt>
                <c:pt idx="22">
                  <c:v>314</c:v>
                </c:pt>
                <c:pt idx="23">
                  <c:v>411</c:v>
                </c:pt>
                <c:pt idx="24">
                  <c:v>446</c:v>
                </c:pt>
              </c:numCache>
            </c:numRef>
          </c:val>
        </c:ser>
        <c:dLbls>
          <c:showLegendKey val="0"/>
          <c:showVal val="1"/>
          <c:showCatName val="0"/>
          <c:showSerName val="0"/>
          <c:showPercent val="0"/>
          <c:showBubbleSize val="0"/>
        </c:dLbls>
        <c:gapWidth val="75"/>
        <c:axId val="133408256"/>
        <c:axId val="133409792"/>
      </c:barChart>
      <c:catAx>
        <c:axId val="133408256"/>
        <c:scaling>
          <c:orientation val="minMax"/>
        </c:scaling>
        <c:delete val="0"/>
        <c:axPos val="b"/>
        <c:majorTickMark val="none"/>
        <c:minorTickMark val="none"/>
        <c:tickLblPos val="nextTo"/>
        <c:crossAx val="133409792"/>
        <c:crosses val="autoZero"/>
        <c:auto val="1"/>
        <c:lblAlgn val="ctr"/>
        <c:lblOffset val="100"/>
        <c:noMultiLvlLbl val="0"/>
      </c:catAx>
      <c:valAx>
        <c:axId val="133409792"/>
        <c:scaling>
          <c:orientation val="minMax"/>
        </c:scaling>
        <c:delete val="1"/>
        <c:axPos val="l"/>
        <c:numFmt formatCode="General" sourceLinked="1"/>
        <c:majorTickMark val="none"/>
        <c:minorTickMark val="none"/>
        <c:tickLblPos val="none"/>
        <c:crossAx val="133408256"/>
        <c:crosses val="autoZero"/>
        <c:crossBetween val="between"/>
      </c:valAx>
    </c:plotArea>
    <c:plotVisOnly val="1"/>
    <c:dispBlanksAs val="gap"/>
    <c:showDLblsOverMax val="0"/>
  </c:chart>
  <c:spPr>
    <a:noFill/>
    <a:ln>
      <a:noFill/>
    </a:ln>
  </c:spPr>
  <c:printSettings>
    <c:headerFooter/>
    <c:pageMargins b="0.75000000000000244" l="0.70000000000000062" r="0.70000000000000062" t="0.750000000000002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a:t>Consultas de morbilidad, prevención y estomatología</a:t>
            </a:r>
          </a:p>
        </c:rich>
      </c:tx>
      <c:layout>
        <c:manualLayout>
          <c:xMode val="edge"/>
          <c:yMode val="edge"/>
          <c:x val="0.14028283315083598"/>
          <c:y val="0"/>
        </c:manualLayout>
      </c:layout>
      <c:overlay val="0"/>
    </c:title>
    <c:autoTitleDeleted val="0"/>
    <c:plotArea>
      <c:layout>
        <c:manualLayout>
          <c:layoutTarget val="inner"/>
          <c:xMode val="edge"/>
          <c:yMode val="edge"/>
          <c:x val="2.3887037198097295E-2"/>
          <c:y val="0.18115100291362662"/>
          <c:w val="0.95222584147665579"/>
          <c:h val="0.51528787112620056"/>
        </c:manualLayout>
      </c:layout>
      <c:barChart>
        <c:barDir val="col"/>
        <c:grouping val="clustered"/>
        <c:varyColors val="0"/>
        <c:ser>
          <c:idx val="0"/>
          <c:order val="0"/>
          <c:tx>
            <c:strRef>
              <c:f>GRAF7!$B$10</c:f>
              <c:strCache>
                <c:ptCount val="1"/>
                <c:pt idx="0">
                  <c:v>Concultas de morbilidad</c:v>
                </c:pt>
              </c:strCache>
            </c:strRef>
          </c:tx>
          <c:invertIfNegative val="0"/>
          <c:dLbls>
            <c:dLbl>
              <c:idx val="0"/>
              <c:layout/>
              <c:tx>
                <c:rich>
                  <a:bodyPr/>
                  <a:lstStyle/>
                  <a:p>
                    <a:r>
                      <a:rPr lang="en-US"/>
                      <a:t>35'052.138</a:t>
                    </a:r>
                  </a:p>
                </c:rich>
              </c:tx>
              <c:showLegendKey val="0"/>
              <c:showVal val="1"/>
              <c:showCatName val="0"/>
              <c:showSerName val="0"/>
              <c:showPercent val="0"/>
              <c:showBubbleSize val="0"/>
              <c:separator>, </c:separator>
            </c:dLbl>
            <c:dLbl>
              <c:idx val="1"/>
              <c:layout/>
              <c:tx>
                <c:rich>
                  <a:bodyPr/>
                  <a:lstStyle/>
                  <a:p>
                    <a:r>
                      <a:rPr lang="en-US"/>
                      <a:t>9'768.920</a:t>
                    </a:r>
                  </a:p>
                </c:rich>
              </c:tx>
              <c:showLegendKey val="0"/>
              <c:showVal val="1"/>
              <c:showCatName val="0"/>
              <c:showSerName val="0"/>
              <c:showPercent val="0"/>
              <c:showBubbleSize val="0"/>
              <c:separator>, </c:separator>
            </c:dLbl>
            <c:numFmt formatCode="#,##0" sourceLinked="0"/>
            <c:showLegendKey val="0"/>
            <c:showVal val="1"/>
            <c:showCatName val="0"/>
            <c:showSerName val="0"/>
            <c:showPercent val="0"/>
            <c:showBubbleSize val="0"/>
            <c:separator>, </c:separator>
            <c:showLeaderLines val="0"/>
          </c:dLbls>
          <c:cat>
            <c:strRef>
              <c:f>GRAF7!$E$7:$F$8</c:f>
              <c:strCache>
                <c:ptCount val="2"/>
                <c:pt idx="0">
                  <c:v>Total
establecimientos públicos y
privados
1/</c:v>
                </c:pt>
                <c:pt idx="1">
                  <c:v>Total
IESS</c:v>
                </c:pt>
              </c:strCache>
            </c:strRef>
          </c:cat>
          <c:val>
            <c:numRef>
              <c:f>[2]Hoja1!$J$1:$K$1</c:f>
              <c:numCache>
                <c:formatCode>General</c:formatCode>
                <c:ptCount val="2"/>
                <c:pt idx="0">
                  <c:v>26148127</c:v>
                </c:pt>
                <c:pt idx="1">
                  <c:v>7404126</c:v>
                </c:pt>
              </c:numCache>
            </c:numRef>
          </c:val>
        </c:ser>
        <c:ser>
          <c:idx val="1"/>
          <c:order val="1"/>
          <c:tx>
            <c:strRef>
              <c:f>GRAF7!$B$17</c:f>
              <c:strCache>
                <c:ptCount val="1"/>
                <c:pt idx="0">
                  <c:v>Consultas de prevención</c:v>
                </c:pt>
              </c:strCache>
            </c:strRef>
          </c:tx>
          <c:invertIfNegative val="0"/>
          <c:dLbls>
            <c:dLbl>
              <c:idx val="0"/>
              <c:layout>
                <c:manualLayout>
                  <c:x val="4.9200501535192004E-3"/>
                  <c:y val="0"/>
                </c:manualLayout>
              </c:layout>
              <c:tx>
                <c:rich>
                  <a:bodyPr/>
                  <a:lstStyle/>
                  <a:p>
                    <a:r>
                      <a:rPr lang="en-US"/>
                      <a:t>13'402.496</a:t>
                    </a:r>
                  </a:p>
                </c:rich>
              </c:tx>
              <c:showLegendKey val="0"/>
              <c:showVal val="1"/>
              <c:showCatName val="0"/>
              <c:showSerName val="0"/>
              <c:showPercent val="0"/>
              <c:showBubbleSize val="0"/>
            </c:dLbl>
            <c:dLbl>
              <c:idx val="1"/>
              <c:layout>
                <c:manualLayout>
                  <c:x val="-1.2676953298902605E-2"/>
                  <c:y val="0"/>
                </c:manualLayout>
              </c:layout>
              <c:tx>
                <c:rich>
                  <a:bodyPr/>
                  <a:lstStyle/>
                  <a:p>
                    <a:r>
                      <a:rPr lang="en-US"/>
                      <a:t>639.114</a:t>
                    </a:r>
                  </a:p>
                </c:rich>
              </c:tx>
              <c:showLegendKey val="0"/>
              <c:showVal val="1"/>
              <c:showCatName val="0"/>
              <c:showSerName val="0"/>
              <c:showPercent val="0"/>
              <c:showBubbleSize val="0"/>
            </c:dLbl>
            <c:numFmt formatCode="#,##0" sourceLinked="0"/>
            <c:showLegendKey val="0"/>
            <c:showVal val="1"/>
            <c:showCatName val="0"/>
            <c:showSerName val="0"/>
            <c:showPercent val="0"/>
            <c:showBubbleSize val="0"/>
            <c:showLeaderLines val="0"/>
          </c:dLbls>
          <c:cat>
            <c:strRef>
              <c:f>GRAF7!$E$7:$F$8</c:f>
              <c:strCache>
                <c:ptCount val="2"/>
                <c:pt idx="0">
                  <c:v>Total
establecimientos públicos y
privados
1/</c:v>
                </c:pt>
                <c:pt idx="1">
                  <c:v>Total
IESS</c:v>
                </c:pt>
              </c:strCache>
            </c:strRef>
          </c:cat>
          <c:val>
            <c:numRef>
              <c:f>[2]Hoja1!$J$2:$K$2</c:f>
              <c:numCache>
                <c:formatCode>General</c:formatCode>
                <c:ptCount val="2"/>
                <c:pt idx="0">
                  <c:v>11405966</c:v>
                </c:pt>
                <c:pt idx="1">
                  <c:v>480495</c:v>
                </c:pt>
              </c:numCache>
            </c:numRef>
          </c:val>
        </c:ser>
        <c:ser>
          <c:idx val="2"/>
          <c:order val="2"/>
          <c:tx>
            <c:strRef>
              <c:f>GRAF7!$B$24</c:f>
              <c:strCache>
                <c:ptCount val="1"/>
                <c:pt idx="0">
                  <c:v>Consultas estomatología</c:v>
                </c:pt>
              </c:strCache>
            </c:strRef>
          </c:tx>
          <c:invertIfNegative val="0"/>
          <c:dLbls>
            <c:dLbl>
              <c:idx val="0"/>
              <c:layout/>
              <c:tx>
                <c:rich>
                  <a:bodyPr/>
                  <a:lstStyle/>
                  <a:p>
                    <a:r>
                      <a:rPr lang="en-US"/>
                      <a:t>7'863.015</a:t>
                    </a:r>
                  </a:p>
                </c:rich>
              </c:tx>
              <c:showLegendKey val="0"/>
              <c:showVal val="1"/>
              <c:showCatName val="0"/>
              <c:showSerName val="0"/>
              <c:showPercent val="0"/>
              <c:showBubbleSize val="0"/>
            </c:dLbl>
            <c:dLbl>
              <c:idx val="1"/>
              <c:layout/>
              <c:tx>
                <c:rich>
                  <a:bodyPr/>
                  <a:lstStyle/>
                  <a:p>
                    <a:r>
                      <a:rPr lang="en-US"/>
                      <a:t>1'218.358</a:t>
                    </a:r>
                  </a:p>
                </c:rich>
              </c:tx>
              <c:showLegendKey val="0"/>
              <c:showVal val="1"/>
              <c:showCatName val="0"/>
              <c:showSerName val="0"/>
              <c:showPercent val="0"/>
              <c:showBubbleSize val="0"/>
            </c:dLbl>
            <c:numFmt formatCode="#,##0" sourceLinked="0"/>
            <c:showLegendKey val="0"/>
            <c:showVal val="1"/>
            <c:showCatName val="0"/>
            <c:showSerName val="0"/>
            <c:showPercent val="0"/>
            <c:showBubbleSize val="0"/>
            <c:showLeaderLines val="0"/>
          </c:dLbls>
          <c:cat>
            <c:strRef>
              <c:f>GRAF7!$E$7:$F$8</c:f>
              <c:strCache>
                <c:ptCount val="2"/>
                <c:pt idx="0">
                  <c:v>Total
establecimientos públicos y
privados
1/</c:v>
                </c:pt>
                <c:pt idx="1">
                  <c:v>Total
IESS</c:v>
                </c:pt>
              </c:strCache>
            </c:strRef>
          </c:cat>
          <c:val>
            <c:numRef>
              <c:f>[2]Hoja1!$J$3:$K$3</c:f>
              <c:numCache>
                <c:formatCode>General</c:formatCode>
                <c:ptCount val="2"/>
                <c:pt idx="0">
                  <c:v>6644232.0000000009</c:v>
                </c:pt>
                <c:pt idx="1">
                  <c:v>994074</c:v>
                </c:pt>
              </c:numCache>
            </c:numRef>
          </c:val>
        </c:ser>
        <c:dLbls>
          <c:showLegendKey val="0"/>
          <c:showVal val="1"/>
          <c:showCatName val="0"/>
          <c:showSerName val="0"/>
          <c:showPercent val="0"/>
          <c:showBubbleSize val="0"/>
        </c:dLbls>
        <c:gapWidth val="305"/>
        <c:overlap val="-25"/>
        <c:axId val="133851008"/>
        <c:axId val="133852544"/>
      </c:barChart>
      <c:catAx>
        <c:axId val="133851008"/>
        <c:scaling>
          <c:orientation val="minMax"/>
        </c:scaling>
        <c:delete val="0"/>
        <c:axPos val="b"/>
        <c:majorTickMark val="none"/>
        <c:minorTickMark val="none"/>
        <c:tickLblPos val="nextTo"/>
        <c:crossAx val="133852544"/>
        <c:crosses val="autoZero"/>
        <c:auto val="1"/>
        <c:lblAlgn val="ctr"/>
        <c:lblOffset val="100"/>
        <c:noMultiLvlLbl val="0"/>
      </c:catAx>
      <c:valAx>
        <c:axId val="133852544"/>
        <c:scaling>
          <c:orientation val="minMax"/>
        </c:scaling>
        <c:delete val="1"/>
        <c:axPos val="l"/>
        <c:numFmt formatCode="General" sourceLinked="1"/>
        <c:majorTickMark val="none"/>
        <c:minorTickMark val="none"/>
        <c:tickLblPos val="none"/>
        <c:crossAx val="133851008"/>
        <c:crosses val="autoZero"/>
        <c:crossBetween val="between"/>
      </c:valAx>
    </c:plotArea>
    <c:legend>
      <c:legendPos val="t"/>
      <c:layout>
        <c:manualLayout>
          <c:xMode val="edge"/>
          <c:yMode val="edge"/>
          <c:x val="3.1157089259588568E-2"/>
          <c:y val="0.87852156709354112"/>
          <c:w val="0.89999998062972375"/>
          <c:h val="9.5002692697970043E-2"/>
        </c:manualLayout>
      </c:layout>
      <c:overlay val="0"/>
    </c:legend>
    <c:plotVisOnly val="1"/>
    <c:dispBlanksAs val="gap"/>
    <c:showDLblsOverMax val="0"/>
  </c:chart>
  <c:spPr>
    <a:noFill/>
    <a:ln>
      <a:noFill/>
    </a:ln>
  </c:spPr>
  <c:printSettings>
    <c:headerFooter/>
    <c:pageMargins b="0.7500000000000101" l="0.70000000000000062" r="0.70000000000000062" t="0.7500000000000101"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stacked"/>
        <c:varyColors val="0"/>
        <c:ser>
          <c:idx val="0"/>
          <c:order val="0"/>
          <c:tx>
            <c:v>Año 2012</c:v>
          </c:tx>
          <c:invertIfNegative val="0"/>
          <c:dLbls>
            <c:dLbl>
              <c:idx val="0"/>
              <c:layout>
                <c:manualLayout>
                  <c:x val="0"/>
                  <c:y val="-2.7447001817080614E-2"/>
                </c:manualLayout>
              </c:layout>
              <c:dLblPos val="ctr"/>
              <c:showLegendKey val="0"/>
              <c:showVal val="1"/>
              <c:showCatName val="0"/>
              <c:showSerName val="0"/>
              <c:showPercent val="0"/>
              <c:showBubbleSize val="0"/>
            </c:dLbl>
            <c:dLbl>
              <c:idx val="1"/>
              <c:layout>
                <c:manualLayout>
                  <c:x val="0"/>
                  <c:y val="-3.2451544518473791E-2"/>
                </c:manualLayout>
              </c:layout>
              <c:dLblPos val="ctr"/>
              <c:showLegendKey val="0"/>
              <c:showVal val="1"/>
              <c:showCatName val="0"/>
              <c:showSerName val="0"/>
              <c:showPercent val="0"/>
              <c:showBubbleSize val="0"/>
            </c:dLbl>
            <c:dLbl>
              <c:idx val="2"/>
              <c:layout>
                <c:manualLayout>
                  <c:x val="1.1450382023513541E-3"/>
                  <c:y val="-3.8511205330102966E-2"/>
                </c:manualLayout>
              </c:layout>
              <c:dLblPos val="ctr"/>
              <c:showLegendKey val="0"/>
              <c:showVal val="1"/>
              <c:showCatName val="0"/>
              <c:showSerName val="0"/>
              <c:showPercent val="0"/>
              <c:showBubbleSize val="0"/>
            </c:dLbl>
            <c:dLbl>
              <c:idx val="3"/>
              <c:layout>
                <c:manualLayout>
                  <c:x val="0"/>
                  <c:y val="-3.8307692307692306E-2"/>
                </c:manualLayout>
              </c:layout>
              <c:dLblPos val="ctr"/>
              <c:showLegendKey val="0"/>
              <c:showVal val="1"/>
              <c:showCatName val="0"/>
              <c:showSerName val="0"/>
              <c:showPercent val="0"/>
              <c:showBubbleSize val="0"/>
            </c:dLbl>
            <c:dLbl>
              <c:idx val="4"/>
              <c:layout>
                <c:manualLayout>
                  <c:x val="4.1984249080587754E-17"/>
                  <c:y val="-4.9364324651726493E-2"/>
                </c:manualLayout>
              </c:layout>
              <c:dLblPos val="ctr"/>
              <c:showLegendKey val="0"/>
              <c:showVal val="1"/>
              <c:showCatName val="0"/>
              <c:showSerName val="0"/>
              <c:showPercent val="0"/>
              <c:showBubbleSize val="0"/>
            </c:dLbl>
            <c:dLbl>
              <c:idx val="5"/>
              <c:layout>
                <c:manualLayout>
                  <c:x val="4.1984249080587754E-17"/>
                  <c:y val="-4.0123561477892263E-2"/>
                </c:manualLayout>
              </c:layout>
              <c:dLblPos val="ctr"/>
              <c:showLegendKey val="0"/>
              <c:showVal val="1"/>
              <c:showCatName val="0"/>
              <c:showSerName val="0"/>
              <c:showPercent val="0"/>
              <c:showBubbleSize val="0"/>
            </c:dLbl>
            <c:dLbl>
              <c:idx val="6"/>
              <c:layout>
                <c:manualLayout>
                  <c:x val="0"/>
                  <c:y val="-5.2194427619624534E-2"/>
                </c:manualLayout>
              </c:layout>
              <c:dLblPos val="ctr"/>
              <c:showLegendKey val="0"/>
              <c:showVal val="1"/>
              <c:showCatName val="0"/>
              <c:showSerName val="0"/>
              <c:showPercent val="0"/>
              <c:showBubbleSize val="0"/>
            </c:dLbl>
            <c:dLbl>
              <c:idx val="7"/>
              <c:layout>
                <c:manualLayout>
                  <c:x val="0"/>
                  <c:y val="-5.3059963658388852E-2"/>
                </c:manualLayout>
              </c:layout>
              <c:dLblPos val="ctr"/>
              <c:showLegendKey val="0"/>
              <c:showVal val="1"/>
              <c:showCatName val="0"/>
              <c:showSerName val="0"/>
              <c:showPercent val="0"/>
              <c:showBubbleSize val="0"/>
            </c:dLbl>
            <c:dLbl>
              <c:idx val="8"/>
              <c:layout>
                <c:manualLayout>
                  <c:x val="0"/>
                  <c:y val="-6.0175045427013858E-2"/>
                </c:manualLayout>
              </c:layout>
              <c:dLblPos val="ctr"/>
              <c:showLegendKey val="0"/>
              <c:showVal val="1"/>
              <c:showCatName val="0"/>
              <c:showSerName val="0"/>
              <c:showPercent val="0"/>
              <c:showBubbleSize val="0"/>
            </c:dLbl>
            <c:dLbl>
              <c:idx val="9"/>
              <c:layout>
                <c:manualLayout>
                  <c:x val="0"/>
                  <c:y val="-7.5572986069049108E-2"/>
                </c:manualLayout>
              </c:layout>
              <c:dLblPos val="ctr"/>
              <c:showLegendKey val="0"/>
              <c:showVal val="1"/>
              <c:showCatName val="0"/>
              <c:showSerName val="0"/>
              <c:showPercent val="0"/>
              <c:showBubbleSize val="0"/>
            </c:dLbl>
            <c:dLbl>
              <c:idx val="10"/>
              <c:layout>
                <c:manualLayout>
                  <c:x val="0"/>
                  <c:y val="-8.0291944276196264E-2"/>
                </c:manualLayout>
              </c:layout>
              <c:dLblPos val="ctr"/>
              <c:showLegendKey val="0"/>
              <c:showVal val="1"/>
              <c:showCatName val="0"/>
              <c:showSerName val="0"/>
              <c:showPercent val="0"/>
              <c:showBubbleSize val="0"/>
            </c:dLbl>
            <c:dLbl>
              <c:idx val="11"/>
              <c:layout>
                <c:manualLayout>
                  <c:x val="0"/>
                  <c:y val="-0.12391247728649318"/>
                </c:manualLayout>
              </c:layout>
              <c:dLblPos val="ctr"/>
              <c:showLegendKey val="0"/>
              <c:showVal val="1"/>
              <c:showCatName val="0"/>
              <c:showSerName val="0"/>
              <c:showPercent val="0"/>
              <c:showBubbleSize val="0"/>
            </c:dLbl>
            <c:dLbl>
              <c:idx val="12"/>
              <c:layout>
                <c:manualLayout>
                  <c:x val="0"/>
                  <c:y val="-0.15603149606299294"/>
                </c:manualLayout>
              </c:layout>
              <c:dLblPos val="ctr"/>
              <c:showLegendKey val="0"/>
              <c:showVal val="1"/>
              <c:showCatName val="0"/>
              <c:showSerName val="0"/>
              <c:showPercent val="0"/>
              <c:showBubbleSize val="0"/>
            </c:dLbl>
            <c:dLbl>
              <c:idx val="13"/>
              <c:layout>
                <c:manualLayout>
                  <c:x val="-1.145038202351332E-3"/>
                  <c:y val="-0.19713355542095687"/>
                </c:manualLayout>
              </c:layout>
              <c:dLblPos val="ctr"/>
              <c:showLegendKey val="0"/>
              <c:showVal val="1"/>
              <c:showCatName val="0"/>
              <c:showSerName val="0"/>
              <c:showPercent val="0"/>
              <c:showBubbleSize val="0"/>
            </c:dLbl>
            <c:dLbl>
              <c:idx val="14"/>
              <c:layout>
                <c:manualLayout>
                  <c:x val="-1.145038202351332E-3"/>
                  <c:y val="-0.19701817080557241"/>
                </c:manualLayout>
              </c:layout>
              <c:dLblPos val="ctr"/>
              <c:showLegendKey val="0"/>
              <c:showVal val="1"/>
              <c:showCatName val="0"/>
              <c:showSerName val="0"/>
              <c:showPercent val="0"/>
              <c:showBubbleSize val="0"/>
            </c:dLbl>
            <c:dLbl>
              <c:idx val="15"/>
              <c:layout>
                <c:manualLayout>
                  <c:x val="0"/>
                  <c:y val="-0.26094639612356146"/>
                </c:manualLayout>
              </c:layout>
              <c:dLblPos val="ctr"/>
              <c:showLegendKey val="0"/>
              <c:showVal val="1"/>
              <c:showCatName val="0"/>
              <c:showSerName val="0"/>
              <c:showPercent val="0"/>
              <c:showBubbleSize val="0"/>
            </c:dLbl>
            <c:dLblPos val="inEnd"/>
            <c:showLegendKey val="0"/>
            <c:showVal val="1"/>
            <c:showCatName val="0"/>
            <c:showSerName val="0"/>
            <c:showPercent val="0"/>
            <c:showBubbleSize val="0"/>
            <c:showLeaderLines val="0"/>
          </c:dLbls>
          <c:cat>
            <c:strRef>
              <c:f>GRAF8!$D$593:$D$608</c:f>
              <c:strCache>
                <c:ptCount val="16"/>
                <c:pt idx="0">
                  <c:v>Trabaja-
doras
Sociales</c:v>
                </c:pt>
                <c:pt idx="1">
                  <c:v>Post-
Gradistas</c:v>
                </c:pt>
                <c:pt idx="2">
                  <c:v>Bioquímicos
y Químico
Farma-
céuticos</c:v>
                </c:pt>
                <c:pt idx="3">
                  <c:v>Otros
Profe-
sionales
1/</c:v>
                </c:pt>
                <c:pt idx="4">
                  <c:v>Obste-
trices</c:v>
                </c:pt>
                <c:pt idx="5">
                  <c:v>Estadís-
tica  y 
Registros
Médicos</c:v>
                </c:pt>
                <c:pt idx="6">
                  <c:v>Rurales</c:v>
                </c:pt>
                <c:pt idx="7">
                  <c:v>Odontó-
logos</c:v>
                </c:pt>
                <c:pt idx="8">
                  <c:v>Residentes</c:v>
                </c:pt>
                <c:pt idx="9">
                  <c:v>Auxi-
liares
Servicio
Técnico
2/</c:v>
                </c:pt>
                <c:pt idx="10">
                  <c:v>Licenciados
y/o
Tecnólogos</c:v>
                </c:pt>
                <c:pt idx="11">
                  <c:v>Personal
Adminis-
trativo</c:v>
                </c:pt>
                <c:pt idx="12">
                  <c:v>Enfer-
meras</c:v>
                </c:pt>
                <c:pt idx="13">
                  <c:v>Auxiliares
de
Enfermería</c:v>
                </c:pt>
                <c:pt idx="14">
                  <c:v>Personal
de
Servicio</c:v>
                </c:pt>
                <c:pt idx="15">
                  <c:v>Especia-
lizados y Generales</c:v>
                </c:pt>
              </c:strCache>
            </c:strRef>
          </c:cat>
          <c:val>
            <c:numRef>
              <c:f>GRAF8!$E$593:$E$608</c:f>
              <c:numCache>
                <c:formatCode>#,##0.00</c:formatCode>
                <c:ptCount val="16"/>
                <c:pt idx="0">
                  <c:v>0.60352675410499346</c:v>
                </c:pt>
                <c:pt idx="1">
                  <c:v>0.70804814727401388</c:v>
                </c:pt>
                <c:pt idx="2">
                  <c:v>0.90781887454061039</c:v>
                </c:pt>
                <c:pt idx="3">
                  <c:v>1.2365555143464004</c:v>
                </c:pt>
                <c:pt idx="4">
                  <c:v>1.8872854782696686</c:v>
                </c:pt>
                <c:pt idx="5">
                  <c:v>2.0946424356856213</c:v>
                </c:pt>
                <c:pt idx="6">
                  <c:v>2.1426885599649372</c:v>
                </c:pt>
                <c:pt idx="7">
                  <c:v>3.2620789642267098</c:v>
                </c:pt>
                <c:pt idx="8">
                  <c:v>3.5570990255909063</c:v>
                </c:pt>
                <c:pt idx="9">
                  <c:v>4.2525034559492916</c:v>
                </c:pt>
                <c:pt idx="10">
                  <c:v>5.0254560167234219</c:v>
                </c:pt>
                <c:pt idx="11">
                  <c:v>9.3091473077312212</c:v>
                </c:pt>
                <c:pt idx="12">
                  <c:v>11.860649381300789</c:v>
                </c:pt>
                <c:pt idx="13">
                  <c:v>14.875754408442571</c:v>
                </c:pt>
                <c:pt idx="14">
                  <c:v>15.906638794295189</c:v>
                </c:pt>
                <c:pt idx="15">
                  <c:v>22.370106881553649</c:v>
                </c:pt>
              </c:numCache>
            </c:numRef>
          </c:val>
        </c:ser>
        <c:dLbls>
          <c:showLegendKey val="0"/>
          <c:showVal val="0"/>
          <c:showCatName val="0"/>
          <c:showSerName val="0"/>
          <c:showPercent val="0"/>
          <c:showBubbleSize val="0"/>
        </c:dLbls>
        <c:gapWidth val="150"/>
        <c:overlap val="100"/>
        <c:axId val="133951872"/>
        <c:axId val="133953408"/>
      </c:barChart>
      <c:catAx>
        <c:axId val="133951872"/>
        <c:scaling>
          <c:orientation val="minMax"/>
        </c:scaling>
        <c:delete val="0"/>
        <c:axPos val="b"/>
        <c:majorTickMark val="out"/>
        <c:minorTickMark val="none"/>
        <c:tickLblPos val="nextTo"/>
        <c:crossAx val="133953408"/>
        <c:crosses val="autoZero"/>
        <c:auto val="1"/>
        <c:lblAlgn val="ctr"/>
        <c:lblOffset val="100"/>
        <c:noMultiLvlLbl val="0"/>
      </c:catAx>
      <c:valAx>
        <c:axId val="133953408"/>
        <c:scaling>
          <c:orientation val="minMax"/>
        </c:scaling>
        <c:delete val="0"/>
        <c:axPos val="l"/>
        <c:numFmt formatCode="#,##0.00" sourceLinked="1"/>
        <c:majorTickMark val="out"/>
        <c:minorTickMark val="none"/>
        <c:tickLblPos val="nextTo"/>
        <c:crossAx val="133951872"/>
        <c:crosses val="autoZero"/>
        <c:crossBetween val="between"/>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stacked"/>
        <c:varyColors val="0"/>
        <c:ser>
          <c:idx val="0"/>
          <c:order val="0"/>
          <c:tx>
            <c:v>Año 2003</c:v>
          </c:tx>
          <c:invertIfNegative val="0"/>
          <c:dLbls>
            <c:dLbl>
              <c:idx val="0"/>
              <c:layout>
                <c:manualLayout>
                  <c:x val="0"/>
                  <c:y val="-2.4489803789106226E-2"/>
                </c:manualLayout>
              </c:layout>
              <c:showLegendKey val="0"/>
              <c:showVal val="1"/>
              <c:showCatName val="0"/>
              <c:showSerName val="0"/>
              <c:showPercent val="0"/>
              <c:showBubbleSize val="0"/>
            </c:dLbl>
            <c:dLbl>
              <c:idx val="1"/>
              <c:layout>
                <c:manualLayout>
                  <c:x val="0"/>
                  <c:y val="-3.6734705683659351E-2"/>
                </c:manualLayout>
              </c:layout>
              <c:showLegendKey val="0"/>
              <c:showVal val="1"/>
              <c:showCatName val="0"/>
              <c:showSerName val="0"/>
              <c:showPercent val="0"/>
              <c:showBubbleSize val="0"/>
            </c:dLbl>
            <c:dLbl>
              <c:idx val="2"/>
              <c:layout>
                <c:manualLayout>
                  <c:x val="-2.0754479690373924E-17"/>
                  <c:y val="-3.2653071718808213E-2"/>
                </c:manualLayout>
              </c:layout>
              <c:showLegendKey val="0"/>
              <c:showVal val="1"/>
              <c:showCatName val="0"/>
              <c:showSerName val="0"/>
              <c:showPercent val="0"/>
              <c:showBubbleSize val="0"/>
            </c:dLbl>
            <c:dLbl>
              <c:idx val="3"/>
              <c:layout>
                <c:manualLayout>
                  <c:x val="0"/>
                  <c:y val="-2.85714377539572E-2"/>
                </c:manualLayout>
              </c:layout>
              <c:showLegendKey val="0"/>
              <c:showVal val="1"/>
              <c:showCatName val="0"/>
              <c:showSerName val="0"/>
              <c:showPercent val="0"/>
              <c:showBubbleSize val="0"/>
            </c:dLbl>
            <c:dLbl>
              <c:idx val="4"/>
              <c:layout>
                <c:manualLayout>
                  <c:x val="-4.1508959380747817E-17"/>
                  <c:y val="-4.0816339648510419E-2"/>
                </c:manualLayout>
              </c:layout>
              <c:showLegendKey val="0"/>
              <c:showVal val="1"/>
              <c:showCatName val="0"/>
              <c:showSerName val="0"/>
              <c:showPercent val="0"/>
              <c:showBubbleSize val="0"/>
            </c:dLbl>
            <c:dLbl>
              <c:idx val="5"/>
              <c:layout>
                <c:manualLayout>
                  <c:x val="0"/>
                  <c:y val="-4.4897973613361397E-2"/>
                </c:manualLayout>
              </c:layout>
              <c:showLegendKey val="0"/>
              <c:showVal val="1"/>
              <c:showCatName val="0"/>
              <c:showSerName val="0"/>
              <c:showPercent val="0"/>
              <c:showBubbleSize val="0"/>
            </c:dLbl>
            <c:dLbl>
              <c:idx val="6"/>
              <c:layout>
                <c:manualLayout>
                  <c:x val="0"/>
                  <c:y val="-3.673470568365942E-2"/>
                </c:manualLayout>
              </c:layout>
              <c:showLegendKey val="0"/>
              <c:showVal val="1"/>
              <c:showCatName val="0"/>
              <c:showSerName val="0"/>
              <c:showPercent val="0"/>
              <c:showBubbleSize val="0"/>
            </c:dLbl>
            <c:dLbl>
              <c:idx val="7"/>
              <c:layout>
                <c:manualLayout>
                  <c:x val="0"/>
                  <c:y val="-6.1224509472765254E-2"/>
                </c:manualLayout>
              </c:layout>
              <c:showLegendKey val="0"/>
              <c:showVal val="1"/>
              <c:showCatName val="0"/>
              <c:showSerName val="0"/>
              <c:showPercent val="0"/>
              <c:showBubbleSize val="0"/>
            </c:dLbl>
            <c:dLbl>
              <c:idx val="8"/>
              <c:layout>
                <c:manualLayout>
                  <c:x val="0"/>
                  <c:y val="-6.1224509472765254E-2"/>
                </c:manualLayout>
              </c:layout>
              <c:showLegendKey val="0"/>
              <c:showVal val="1"/>
              <c:showCatName val="0"/>
              <c:showSerName val="0"/>
              <c:showPercent val="0"/>
              <c:showBubbleSize val="0"/>
            </c:dLbl>
            <c:dLbl>
              <c:idx val="9"/>
              <c:layout>
                <c:manualLayout>
                  <c:x val="8.3017918761495869E-17"/>
                  <c:y val="-6.5306143437616523E-2"/>
                </c:manualLayout>
              </c:layout>
              <c:showLegendKey val="0"/>
              <c:showVal val="1"/>
              <c:showCatName val="0"/>
              <c:showSerName val="0"/>
              <c:showPercent val="0"/>
              <c:showBubbleSize val="0"/>
            </c:dLbl>
            <c:dLbl>
              <c:idx val="10"/>
              <c:layout>
                <c:manualLayout>
                  <c:x val="8.3017918761495869E-17"/>
                  <c:y val="-7.3469411367318521E-2"/>
                </c:manualLayout>
              </c:layout>
              <c:showLegendKey val="0"/>
              <c:showVal val="1"/>
              <c:showCatName val="0"/>
              <c:showSerName val="0"/>
              <c:showPercent val="0"/>
              <c:showBubbleSize val="0"/>
            </c:dLbl>
            <c:dLbl>
              <c:idx val="11"/>
              <c:layout>
                <c:manualLayout>
                  <c:x val="8.3017918761495869E-17"/>
                  <c:y val="-8.9795947226722767E-2"/>
                </c:manualLayout>
              </c:layout>
              <c:showLegendKey val="0"/>
              <c:showVal val="1"/>
              <c:showCatName val="0"/>
              <c:showSerName val="0"/>
              <c:showPercent val="0"/>
              <c:showBubbleSize val="0"/>
            </c:dLbl>
            <c:dLbl>
              <c:idx val="12"/>
              <c:layout>
                <c:manualLayout>
                  <c:x val="0"/>
                  <c:y val="-0.11020411705097768"/>
                </c:manualLayout>
              </c:layout>
              <c:showLegendKey val="0"/>
              <c:showVal val="1"/>
              <c:showCatName val="0"/>
              <c:showSerName val="0"/>
              <c:showPercent val="0"/>
              <c:showBubbleSize val="0"/>
            </c:dLbl>
            <c:dLbl>
              <c:idx val="13"/>
              <c:layout>
                <c:manualLayout>
                  <c:x val="0"/>
                  <c:y val="-0.1469388227346369"/>
                </c:manualLayout>
              </c:layout>
              <c:showLegendKey val="0"/>
              <c:showVal val="1"/>
              <c:showCatName val="0"/>
              <c:showSerName val="0"/>
              <c:showPercent val="0"/>
              <c:showBubbleSize val="0"/>
            </c:dLbl>
            <c:dLbl>
              <c:idx val="14"/>
              <c:layout>
                <c:manualLayout>
                  <c:x val="0"/>
                  <c:y val="-0.18367352841829612"/>
                </c:manualLayout>
              </c:layout>
              <c:showLegendKey val="0"/>
              <c:showVal val="1"/>
              <c:showCatName val="0"/>
              <c:showSerName val="0"/>
              <c:showPercent val="0"/>
              <c:showBubbleSize val="0"/>
            </c:dLbl>
            <c:dLbl>
              <c:idx val="15"/>
              <c:layout>
                <c:manualLayout>
                  <c:x val="0"/>
                  <c:y val="-0.2367347699613594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GRAF8!$G$593:$G$608</c:f>
              <c:strCache>
                <c:ptCount val="16"/>
                <c:pt idx="0">
                  <c:v>Trabaja-
doras
Sociales</c:v>
                </c:pt>
                <c:pt idx="1">
                  <c:v>Bioquímicos
y Químico
Farma-
céuticos</c:v>
                </c:pt>
                <c:pt idx="2">
                  <c:v>Otros
Profe-
sionales
1/</c:v>
                </c:pt>
                <c:pt idx="3">
                  <c:v>Obste-
trices</c:v>
                </c:pt>
                <c:pt idx="4">
                  <c:v>Estadís-
tica  y 
Registros
Médicos</c:v>
                </c:pt>
                <c:pt idx="5">
                  <c:v>Rurales</c:v>
                </c:pt>
                <c:pt idx="6">
                  <c:v>Estu-
diantes
Internos</c:v>
                </c:pt>
                <c:pt idx="7">
                  <c:v>Odontó-
logos</c:v>
                </c:pt>
                <c:pt idx="8">
                  <c:v>Residentes</c:v>
                </c:pt>
                <c:pt idx="9">
                  <c:v>Licenciados
y/o
Tecnólogos</c:v>
                </c:pt>
                <c:pt idx="10">
                  <c:v>Auxi-
liares
Servicio
Técnico
2/</c:v>
                </c:pt>
                <c:pt idx="11">
                  <c:v>Personal
Adminis-
trativo</c:v>
                </c:pt>
                <c:pt idx="12">
                  <c:v>Enfer-
meras</c:v>
                </c:pt>
                <c:pt idx="13">
                  <c:v>Personal
de
Servicio</c:v>
                </c:pt>
                <c:pt idx="14">
                  <c:v>Auxiliares
de
Enfermería</c:v>
                </c:pt>
                <c:pt idx="15">
                  <c:v>Especia-
lizados y Generales</c:v>
                </c:pt>
              </c:strCache>
            </c:strRef>
          </c:cat>
          <c:val>
            <c:numRef>
              <c:f>GRAF8!$H$593:$H$608</c:f>
              <c:numCache>
                <c:formatCode>#,##0.00</c:formatCode>
                <c:ptCount val="16"/>
                <c:pt idx="0">
                  <c:v>0.48693586698337293</c:v>
                </c:pt>
                <c:pt idx="1">
                  <c:v>0.73782660332541572</c:v>
                </c:pt>
                <c:pt idx="2">
                  <c:v>0.99020190023752974</c:v>
                </c:pt>
                <c:pt idx="3">
                  <c:v>1.5201900237529691</c:v>
                </c:pt>
                <c:pt idx="4">
                  <c:v>1.5676959619952493</c:v>
                </c:pt>
                <c:pt idx="5">
                  <c:v>1.6330166270783848</c:v>
                </c:pt>
                <c:pt idx="6">
                  <c:v>2.3604513064133017</c:v>
                </c:pt>
                <c:pt idx="7">
                  <c:v>3.2853325415676959</c:v>
                </c:pt>
                <c:pt idx="8">
                  <c:v>3.3447149643705467</c:v>
                </c:pt>
                <c:pt idx="9">
                  <c:v>4.7980997624703088</c:v>
                </c:pt>
                <c:pt idx="10">
                  <c:v>5.4023159144893116</c:v>
                </c:pt>
                <c:pt idx="11">
                  <c:v>6.6330166270783852</c:v>
                </c:pt>
                <c:pt idx="12">
                  <c:v>10.04602137767221</c:v>
                </c:pt>
                <c:pt idx="13">
                  <c:v>13.773752969121139</c:v>
                </c:pt>
                <c:pt idx="14">
                  <c:v>18.677256532066508</c:v>
                </c:pt>
                <c:pt idx="15">
                  <c:v>24.743171021377673</c:v>
                </c:pt>
              </c:numCache>
            </c:numRef>
          </c:val>
        </c:ser>
        <c:dLbls>
          <c:showLegendKey val="0"/>
          <c:showVal val="0"/>
          <c:showCatName val="0"/>
          <c:showSerName val="0"/>
          <c:showPercent val="0"/>
          <c:showBubbleSize val="0"/>
        </c:dLbls>
        <c:gapWidth val="150"/>
        <c:overlap val="100"/>
        <c:axId val="124086144"/>
        <c:axId val="124087680"/>
      </c:barChart>
      <c:catAx>
        <c:axId val="124086144"/>
        <c:scaling>
          <c:orientation val="minMax"/>
        </c:scaling>
        <c:delete val="0"/>
        <c:axPos val="b"/>
        <c:majorTickMark val="out"/>
        <c:minorTickMark val="none"/>
        <c:tickLblPos val="nextTo"/>
        <c:crossAx val="124087680"/>
        <c:crosses val="autoZero"/>
        <c:auto val="1"/>
        <c:lblAlgn val="ctr"/>
        <c:lblOffset val="100"/>
        <c:noMultiLvlLbl val="0"/>
      </c:catAx>
      <c:valAx>
        <c:axId val="124087680"/>
        <c:scaling>
          <c:orientation val="minMax"/>
        </c:scaling>
        <c:delete val="0"/>
        <c:axPos val="l"/>
        <c:numFmt formatCode="#,##0.00" sourceLinked="1"/>
        <c:majorTickMark val="out"/>
        <c:minorTickMark val="none"/>
        <c:tickLblPos val="nextTo"/>
        <c:crossAx val="124086144"/>
        <c:crosses val="autoZero"/>
        <c:crossBetween val="between"/>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881525719949849E-2"/>
          <c:y val="8.5185901476374407E-2"/>
          <c:w val="0.91259073567052074"/>
          <c:h val="0.66050241532667064"/>
        </c:manualLayout>
      </c:layout>
      <c:lineChart>
        <c:grouping val="standard"/>
        <c:varyColors val="0"/>
        <c:ser>
          <c:idx val="0"/>
          <c:order val="0"/>
          <c:tx>
            <c:strRef>
              <c:f>'TAB3'!$F$6:$G$6</c:f>
              <c:strCache>
                <c:ptCount val="1"/>
                <c:pt idx="0">
                  <c:v>Año 2012</c:v>
                </c:pt>
              </c:strCache>
            </c:strRef>
          </c:tx>
          <c:spPr>
            <a:ln w="19050"/>
          </c:spPr>
          <c:marker>
            <c:symbol val="diamond"/>
            <c:size val="2"/>
          </c:marker>
          <c:dLbls>
            <c:dLbl>
              <c:idx val="0"/>
              <c:layout>
                <c:manualLayout>
                  <c:x val="0"/>
                  <c:y val="6.0301497993669687E-3"/>
                </c:manualLayout>
              </c:layout>
              <c:showLegendKey val="0"/>
              <c:showVal val="1"/>
              <c:showCatName val="0"/>
              <c:showSerName val="0"/>
              <c:showPercent val="0"/>
              <c:showBubbleSize val="0"/>
            </c:dLbl>
            <c:dLbl>
              <c:idx val="1"/>
              <c:layout>
                <c:manualLayout>
                  <c:x val="-2.5000000000000001E-2"/>
                  <c:y val="1.3228347768947641E-2"/>
                </c:manualLayout>
              </c:layout>
              <c:showLegendKey val="0"/>
              <c:showVal val="1"/>
              <c:showCatName val="0"/>
              <c:showSerName val="0"/>
              <c:showPercent val="0"/>
              <c:showBubbleSize val="0"/>
            </c:dLbl>
            <c:dLbl>
              <c:idx val="2"/>
              <c:layout>
                <c:manualLayout>
                  <c:x val="-9.0000000000000028E-3"/>
                  <c:y val="-1.1338583801955121E-2"/>
                </c:manualLayout>
              </c:layout>
              <c:showLegendKey val="0"/>
              <c:showVal val="1"/>
              <c:showCatName val="0"/>
              <c:showSerName val="0"/>
              <c:showPercent val="0"/>
              <c:showBubbleSize val="0"/>
            </c:dLbl>
            <c:dLbl>
              <c:idx val="3"/>
              <c:layout>
                <c:manualLayout>
                  <c:x val="-2.9000000000000001E-2"/>
                  <c:y val="9.4488198349625997E-3"/>
                </c:manualLayout>
              </c:layout>
              <c:showLegendKey val="0"/>
              <c:showVal val="1"/>
              <c:showCatName val="0"/>
              <c:showSerName val="0"/>
              <c:showPercent val="0"/>
              <c:showBubbleSize val="0"/>
            </c:dLbl>
            <c:dLbl>
              <c:idx val="4"/>
              <c:layout>
                <c:manualLayout>
                  <c:x val="-2.0000078740157481E-2"/>
                  <c:y val="1.1338583801955121E-2"/>
                </c:manualLayout>
              </c:layout>
              <c:showLegendKey val="0"/>
              <c:showVal val="1"/>
              <c:showCatName val="0"/>
              <c:showSerName val="0"/>
              <c:showPercent val="0"/>
              <c:showBubbleSize val="0"/>
            </c:dLbl>
            <c:dLbl>
              <c:idx val="5"/>
              <c:layout>
                <c:manualLayout>
                  <c:x val="-7.0000000000000114E-3"/>
                  <c:y val="1.511811173594016E-2"/>
                </c:manualLayout>
              </c:layout>
              <c:showLegendKey val="0"/>
              <c:showVal val="1"/>
              <c:showCatName val="0"/>
              <c:showSerName val="0"/>
              <c:showPercent val="0"/>
              <c:showBubbleSize val="0"/>
            </c:dLbl>
            <c:dLbl>
              <c:idx val="6"/>
              <c:layout>
                <c:manualLayout>
                  <c:x val="-2.7000000000000256E-2"/>
                  <c:y val="9.4488198349625997E-3"/>
                </c:manualLayout>
              </c:layout>
              <c:showLegendKey val="0"/>
              <c:showVal val="1"/>
              <c:showCatName val="0"/>
              <c:showSerName val="0"/>
              <c:showPercent val="0"/>
              <c:showBubbleSize val="0"/>
            </c:dLbl>
            <c:dLbl>
              <c:idx val="7"/>
              <c:layout>
                <c:manualLayout>
                  <c:x val="-5.0000000000000114E-3"/>
                  <c:y val="9.4488198349625997E-3"/>
                </c:manualLayout>
              </c:layout>
              <c:showLegendKey val="0"/>
              <c:showVal val="1"/>
              <c:showCatName val="0"/>
              <c:showSerName val="0"/>
              <c:showPercent val="0"/>
              <c:showBubbleSize val="0"/>
            </c:dLbl>
            <c:dLbl>
              <c:idx val="8"/>
              <c:layout>
                <c:manualLayout>
                  <c:x val="-7.0000000000000114E-3"/>
                  <c:y val="1.3228347768947641E-2"/>
                </c:manualLayout>
              </c:layout>
              <c:showLegendKey val="0"/>
              <c:showVal val="1"/>
              <c:showCatName val="0"/>
              <c:showSerName val="0"/>
              <c:showPercent val="0"/>
              <c:showBubbleSize val="0"/>
            </c:dLbl>
            <c:dLbl>
              <c:idx val="9"/>
              <c:layout>
                <c:manualLayout>
                  <c:x val="-2.9999999999999632E-3"/>
                  <c:y val="1.8897639669925601E-3"/>
                </c:manualLayout>
              </c:layout>
              <c:showLegendKey val="0"/>
              <c:showVal val="1"/>
              <c:showCatName val="0"/>
              <c:showSerName val="0"/>
              <c:showPercent val="0"/>
              <c:showBubbleSize val="0"/>
            </c:dLbl>
            <c:dLbl>
              <c:idx val="10"/>
              <c:layout>
                <c:manualLayout>
                  <c:x val="-2.6999999999999982E-2"/>
                  <c:y val="1.3228347768947641E-2"/>
                </c:manualLayout>
              </c:layout>
              <c:showLegendKey val="0"/>
              <c:showVal val="1"/>
              <c:showCatName val="0"/>
              <c:showSerName val="0"/>
              <c:showPercent val="0"/>
              <c:showBubbleSize val="0"/>
            </c:dLbl>
            <c:dLbl>
              <c:idx val="11"/>
              <c:layout>
                <c:manualLayout>
                  <c:x val="-1.7999999999999999E-2"/>
                  <c:y val="-1.3228347768947641E-2"/>
                </c:manualLayout>
              </c:layout>
              <c:showLegendKey val="0"/>
              <c:showVal val="1"/>
              <c:showCatName val="0"/>
              <c:showSerName val="0"/>
              <c:showPercent val="0"/>
              <c:showBubbleSize val="0"/>
            </c:dLbl>
            <c:dLbl>
              <c:idx val="12"/>
              <c:layout>
                <c:manualLayout>
                  <c:x val="-1.7000000000000001E-2"/>
                  <c:y val="-9.4488198349625997E-3"/>
                </c:manualLayout>
              </c:layout>
              <c:showLegendKey val="0"/>
              <c:showVal val="1"/>
              <c:showCatName val="0"/>
              <c:showSerName val="0"/>
              <c:showPercent val="0"/>
              <c:showBubbleSize val="0"/>
            </c:dLbl>
            <c:dLbl>
              <c:idx val="13"/>
              <c:delete val="1"/>
            </c:dLbl>
            <c:dLbl>
              <c:idx val="14"/>
              <c:layout>
                <c:manualLayout>
                  <c:x val="-2.0000000000000011E-2"/>
                  <c:y val="1.1338583801955121E-2"/>
                </c:manualLayout>
              </c:layout>
              <c:showLegendKey val="0"/>
              <c:showVal val="1"/>
              <c:showCatName val="0"/>
              <c:showSerName val="0"/>
              <c:showPercent val="0"/>
              <c:showBubbleSize val="0"/>
            </c:dLbl>
            <c:dLbl>
              <c:idx val="15"/>
              <c:layout>
                <c:manualLayout>
                  <c:x val="-2.9000000000000001E-2"/>
                  <c:y val="1.1338583801955121E-2"/>
                </c:manualLayout>
              </c:layout>
              <c:showLegendKey val="0"/>
              <c:showVal val="1"/>
              <c:showCatName val="0"/>
              <c:showSerName val="0"/>
              <c:showPercent val="0"/>
              <c:showBubbleSize val="0"/>
            </c:dLbl>
            <c:dLbl>
              <c:idx val="16"/>
              <c:layout>
                <c:manualLayout>
                  <c:x val="-1.6000000000000021E-2"/>
                  <c:y val="1.7007875702933044E-2"/>
                </c:manualLayout>
              </c:layout>
              <c:showLegendKey val="0"/>
              <c:showVal val="1"/>
              <c:showCatName val="0"/>
              <c:showSerName val="0"/>
              <c:showPercent val="0"/>
              <c:showBubbleSize val="0"/>
            </c:dLbl>
            <c:dLbl>
              <c:idx val="17"/>
              <c:layout>
                <c:manualLayout>
                  <c:x val="-2.1999999999999999E-2"/>
                  <c:y val="1.1338583801955121E-2"/>
                </c:manualLayout>
              </c:layout>
              <c:showLegendKey val="0"/>
              <c:showVal val="1"/>
              <c:showCatName val="0"/>
              <c:showSerName val="0"/>
              <c:showPercent val="0"/>
              <c:showBubbleSize val="0"/>
            </c:dLbl>
            <c:dLbl>
              <c:idx val="18"/>
              <c:layout>
                <c:manualLayout>
                  <c:x val="-9.0000000000000028E-3"/>
                  <c:y val="1.1338583801955121E-2"/>
                </c:manualLayout>
              </c:layout>
              <c:showLegendKey val="0"/>
              <c:showVal val="1"/>
              <c:showCatName val="0"/>
              <c:showSerName val="0"/>
              <c:showPercent val="0"/>
              <c:showBubbleSize val="0"/>
            </c:dLbl>
            <c:dLbl>
              <c:idx val="19"/>
              <c:layout>
                <c:manualLayout>
                  <c:x val="-4.0000000000000833E-3"/>
                  <c:y val="5.6692919009775824E-3"/>
                </c:manualLayout>
              </c:layout>
              <c:showLegendKey val="0"/>
              <c:showVal val="1"/>
              <c:showCatName val="0"/>
              <c:showSerName val="0"/>
              <c:showPercent val="0"/>
              <c:showBubbleSize val="0"/>
            </c:dLbl>
            <c:dLbl>
              <c:idx val="20"/>
              <c:layout>
                <c:manualLayout>
                  <c:x val="-1.4000078740157764E-2"/>
                  <c:y val="-1.511811173594016E-2"/>
                </c:manualLayout>
              </c:layout>
              <c:showLegendKey val="0"/>
              <c:showVal val="1"/>
              <c:showCatName val="0"/>
              <c:showSerName val="0"/>
              <c:showPercent val="0"/>
              <c:showBubbleSize val="0"/>
            </c:dLbl>
            <c:dLbl>
              <c:idx val="21"/>
              <c:layout>
                <c:manualLayout>
                  <c:x val="-9.0000000000000028E-3"/>
                  <c:y val="9.4488198349625997E-3"/>
                </c:manualLayout>
              </c:layout>
              <c:showLegendKey val="0"/>
              <c:showVal val="1"/>
              <c:showCatName val="0"/>
              <c:showSerName val="0"/>
              <c:showPercent val="0"/>
              <c:showBubbleSize val="0"/>
            </c:dLbl>
            <c:dLbl>
              <c:idx val="22"/>
              <c:layout>
                <c:manualLayout>
                  <c:x val="-5.0000000000000114E-3"/>
                  <c:y val="9.4488198349625997E-3"/>
                </c:manualLayout>
              </c:layout>
              <c:showLegendKey val="0"/>
              <c:showVal val="1"/>
              <c:showCatName val="0"/>
              <c:showSerName val="0"/>
              <c:showPercent val="0"/>
              <c:showBubbleSize val="0"/>
            </c:dLbl>
            <c:dLbl>
              <c:idx val="23"/>
              <c:layout>
                <c:manualLayout>
                  <c:x val="-5.0000000000000114E-3"/>
                  <c:y val="-5.6692919009775824E-3"/>
                </c:manualLayout>
              </c:layout>
              <c:showLegendKey val="0"/>
              <c:showVal val="1"/>
              <c:showCatName val="0"/>
              <c:showSerName val="0"/>
              <c:showPercent val="0"/>
              <c:showBubbleSize val="0"/>
            </c:dLbl>
            <c:dLbl>
              <c:idx val="24"/>
              <c:layout>
                <c:manualLayout>
                  <c:x val="-3.1000000000000052E-2"/>
                  <c:y val="3.7795279339850412E-3"/>
                </c:manualLayout>
              </c:layout>
              <c:showLegendKey val="0"/>
              <c:showVal val="1"/>
              <c:showCatName val="0"/>
              <c:showSerName val="0"/>
              <c:showPercent val="0"/>
              <c:showBubbleSize val="0"/>
            </c:dLbl>
            <c:dLbl>
              <c:idx val="25"/>
              <c:layout>
                <c:manualLayout>
                  <c:x val="-1.4999999999999998E-2"/>
                  <c:y val="-1.3228347768947641E-2"/>
                </c:manualLayout>
              </c:layout>
              <c:showLegendKey val="0"/>
              <c:showVal val="1"/>
              <c:showCatName val="0"/>
              <c:showSerName val="0"/>
              <c:showPercent val="0"/>
              <c:showBubbleSize val="0"/>
            </c:dLbl>
            <c:dLbl>
              <c:idx val="26"/>
              <c:layout>
                <c:manualLayout>
                  <c:x val="-1.2999999999999998E-2"/>
                  <c:y val="-9.4488198349625997E-3"/>
                </c:manualLayout>
              </c:layout>
              <c:showLegendKey val="0"/>
              <c:showVal val="1"/>
              <c:showCatName val="0"/>
              <c:showSerName val="0"/>
              <c:showPercent val="0"/>
              <c:showBubbleSize val="0"/>
            </c:dLbl>
            <c:dLbl>
              <c:idx val="27"/>
              <c:layout>
                <c:manualLayout>
                  <c:x val="-5.0000000000000114E-3"/>
                  <c:y val="0"/>
                </c:manualLayout>
              </c:layout>
              <c:showLegendKey val="0"/>
              <c:showVal val="1"/>
              <c:showCatName val="0"/>
              <c:showSerName val="0"/>
              <c:showPercent val="0"/>
              <c:showBubbleSize val="0"/>
            </c:dLbl>
            <c:dLbl>
              <c:idx val="28"/>
              <c:layout>
                <c:manualLayout>
                  <c:x val="-1.6000000000000021E-2"/>
                  <c:y val="-1.511811173594016E-2"/>
                </c:manualLayout>
              </c:layout>
              <c:showLegendKey val="0"/>
              <c:showVal val="1"/>
              <c:showCatName val="0"/>
              <c:showSerName val="0"/>
              <c:showPercent val="0"/>
              <c:showBubbleSize val="0"/>
            </c:dLbl>
            <c:dLbl>
              <c:idx val="29"/>
              <c:layout>
                <c:manualLayout>
                  <c:x val="-6.0000000000000114E-3"/>
                  <c:y val="-1.1338583801955121E-2"/>
                </c:manualLayout>
              </c:layout>
              <c:showLegendKey val="0"/>
              <c:showVal val="1"/>
              <c:showCatName val="0"/>
              <c:showSerName val="0"/>
              <c:showPercent val="0"/>
              <c:showBubbleSize val="0"/>
            </c:dLbl>
            <c:dLbl>
              <c:idx val="30"/>
              <c:layout>
                <c:manualLayout>
                  <c:x val="-1.0999999999999998E-2"/>
                  <c:y val="-1.3228347768947641E-2"/>
                </c:manualLayout>
              </c:layout>
              <c:showLegendKey val="0"/>
              <c:showVal val="1"/>
              <c:showCatName val="0"/>
              <c:showSerName val="0"/>
              <c:showPercent val="0"/>
              <c:showBubbleSize val="0"/>
            </c:dLbl>
            <c:dLbl>
              <c:idx val="31"/>
              <c:layout>
                <c:manualLayout>
                  <c:x val="-1.7000000000000001E-2"/>
                  <c:y val="-9.4488198349625997E-3"/>
                </c:manualLayout>
              </c:layout>
              <c:showLegendKey val="0"/>
              <c:showVal val="1"/>
              <c:showCatName val="0"/>
              <c:showSerName val="0"/>
              <c:showPercent val="0"/>
              <c:showBubbleSize val="0"/>
            </c:dLbl>
            <c:txPr>
              <a:bodyPr/>
              <a:lstStyle/>
              <a:p>
                <a:pPr>
                  <a:defRPr sz="900" b="0" i="0" baseline="0"/>
                </a:pPr>
                <a:endParaRPr lang="es-EC"/>
              </a:p>
            </c:txPr>
            <c:showLegendKey val="0"/>
            <c:showVal val="1"/>
            <c:showCatName val="0"/>
            <c:showSerName val="0"/>
            <c:showPercent val="0"/>
            <c:showBubbleSize val="0"/>
            <c:showLeaderLines val="0"/>
          </c:dLbls>
          <c:cat>
            <c:strRef>
              <c:f>'TAB3'!$E$9:$E$40</c:f>
              <c:strCache>
                <c:ptCount val="32"/>
                <c:pt idx="0">
                  <c:v>Médico General</c:v>
                </c:pt>
                <c:pt idx="1">
                  <c:v>Cirujano General</c:v>
                </c:pt>
                <c:pt idx="2">
                  <c:v>Anestesiólogos</c:v>
                </c:pt>
                <c:pt idx="3">
                  <c:v>Cardiólogos</c:v>
                </c:pt>
                <c:pt idx="4">
                  <c:v>Neurólogos</c:v>
                </c:pt>
                <c:pt idx="5">
                  <c:v>Traumatólogos</c:v>
                </c:pt>
                <c:pt idx="6">
                  <c:v>Psiquiátras</c:v>
                </c:pt>
                <c:pt idx="7">
                  <c:v>Oftalmólogos y Otorrinolaringólogos  3/ </c:v>
                </c:pt>
                <c:pt idx="8">
                  <c:v>Pediatras</c:v>
                </c:pt>
                <c:pt idx="9">
                  <c:v>Ginecólogos y Obstétras</c:v>
                </c:pt>
                <c:pt idx="10">
                  <c:v>Laboratorio  2/</c:v>
                </c:pt>
                <c:pt idx="11">
                  <c:v>Radiólogos</c:v>
                </c:pt>
                <c:pt idx="12">
                  <c:v>Otros  1/</c:v>
                </c:pt>
                <c:pt idx="13">
                  <c:v>Cirujanos Plásticos</c:v>
                </c:pt>
                <c:pt idx="14">
                  <c:v>Neonatólogos</c:v>
                </c:pt>
                <c:pt idx="15">
                  <c:v>Hematólogos</c:v>
                </c:pt>
                <c:pt idx="16">
                  <c:v>Intensivistas</c:v>
                </c:pt>
                <c:pt idx="17">
                  <c:v>Nefrólogos</c:v>
                </c:pt>
                <c:pt idx="18">
                  <c:v>Neumólogos</c:v>
                </c:pt>
                <c:pt idx="19">
                  <c:v>Gastroenterólogos</c:v>
                </c:pt>
                <c:pt idx="20">
                  <c:v>Geriátras</c:v>
                </c:pt>
                <c:pt idx="21">
                  <c:v>Oncólogos</c:v>
                </c:pt>
                <c:pt idx="22">
                  <c:v>Urólogos</c:v>
                </c:pt>
                <c:pt idx="23">
                  <c:v>Dermatólogos</c:v>
                </c:pt>
                <c:pt idx="24">
                  <c:v>Infectólogos</c:v>
                </c:pt>
                <c:pt idx="25">
                  <c:v>Endocrinólogos</c:v>
                </c:pt>
                <c:pt idx="26">
                  <c:v>Alergólogos</c:v>
                </c:pt>
                <c:pt idx="27">
                  <c:v>Diabetólogos</c:v>
                </c:pt>
                <c:pt idx="28">
                  <c:v>Medicina Interna (Internista)</c:v>
                </c:pt>
                <c:pt idx="29">
                  <c:v>De Salud Pública</c:v>
                </c:pt>
                <c:pt idx="30">
                  <c:v>Epidemiólogos</c:v>
                </c:pt>
                <c:pt idx="31">
                  <c:v>De Salud Familiar y Comunitaria</c:v>
                </c:pt>
              </c:strCache>
            </c:strRef>
          </c:cat>
          <c:val>
            <c:numRef>
              <c:f>'TAB3'!$G$9:$G$40</c:f>
              <c:numCache>
                <c:formatCode>_(* #,##0.00_);_(* \(#,##0.00\);_(* "-"??_);_(@_)</c:formatCode>
                <c:ptCount val="32"/>
                <c:pt idx="0">
                  <c:v>26.255699159727193</c:v>
                </c:pt>
                <c:pt idx="1">
                  <c:v>7.4531821093485062</c:v>
                </c:pt>
                <c:pt idx="2">
                  <c:v>7.5963676099325532</c:v>
                </c:pt>
                <c:pt idx="3">
                  <c:v>3.1048645389803684</c:v>
                </c:pt>
                <c:pt idx="4">
                  <c:v>1.9367722973736765</c:v>
                </c:pt>
                <c:pt idx="5">
                  <c:v>4.8117864275217599</c:v>
                </c:pt>
                <c:pt idx="6">
                  <c:v>1.1492520441614229</c:v>
                </c:pt>
                <c:pt idx="7">
                  <c:v>3.6173179094916916</c:v>
                </c:pt>
                <c:pt idx="8">
                  <c:v>7.4682542673047223</c:v>
                </c:pt>
                <c:pt idx="9">
                  <c:v>7.5210068201514755</c:v>
                </c:pt>
                <c:pt idx="10">
                  <c:v>1.6918497305851765</c:v>
                </c:pt>
                <c:pt idx="11">
                  <c:v>2.1402464297825841</c:v>
                </c:pt>
                <c:pt idx="12">
                  <c:v>3.1124006179584764</c:v>
                </c:pt>
                <c:pt idx="13">
                  <c:v>2.0460454425562382</c:v>
                </c:pt>
                <c:pt idx="14">
                  <c:v>1.6428652172274765</c:v>
                </c:pt>
                <c:pt idx="15">
                  <c:v>0.61042239722672287</c:v>
                </c:pt>
                <c:pt idx="16">
                  <c:v>1.7483703229209842</c:v>
                </c:pt>
                <c:pt idx="17">
                  <c:v>0.85911300350427677</c:v>
                </c:pt>
                <c:pt idx="18">
                  <c:v>0.97592222766494596</c:v>
                </c:pt>
                <c:pt idx="19">
                  <c:v>2.0611176005124534</c:v>
                </c:pt>
                <c:pt idx="20">
                  <c:v>0.316515317080523</c:v>
                </c:pt>
                <c:pt idx="21">
                  <c:v>0.88172124043859978</c:v>
                </c:pt>
                <c:pt idx="22">
                  <c:v>2.3098082067900072</c:v>
                </c:pt>
                <c:pt idx="23">
                  <c:v>1.5147518745996458</c:v>
                </c:pt>
                <c:pt idx="24">
                  <c:v>0.28260296167903837</c:v>
                </c:pt>
                <c:pt idx="25">
                  <c:v>0.72723162138739217</c:v>
                </c:pt>
                <c:pt idx="26">
                  <c:v>0.27883492218998457</c:v>
                </c:pt>
                <c:pt idx="27">
                  <c:v>0.49361317306605373</c:v>
                </c:pt>
                <c:pt idx="28">
                  <c:v>4.0732506876672065</c:v>
                </c:pt>
                <c:pt idx="29">
                  <c:v>0.23738648781039229</c:v>
                </c:pt>
                <c:pt idx="30">
                  <c:v>0.27506688270093071</c:v>
                </c:pt>
                <c:pt idx="31">
                  <c:v>0.80636045065752282</c:v>
                </c:pt>
              </c:numCache>
            </c:numRef>
          </c:val>
          <c:smooth val="0"/>
        </c:ser>
        <c:ser>
          <c:idx val="1"/>
          <c:order val="1"/>
          <c:tx>
            <c:strRef>
              <c:f>'TAB3'!$H$6:$I$6</c:f>
              <c:strCache>
                <c:ptCount val="1"/>
                <c:pt idx="0">
                  <c:v>Año 2003</c:v>
                </c:pt>
              </c:strCache>
            </c:strRef>
          </c:tx>
          <c:spPr>
            <a:ln w="12700"/>
          </c:spPr>
          <c:marker>
            <c:symbol val="square"/>
            <c:size val="2"/>
          </c:marker>
          <c:dLbls>
            <c:dLbl>
              <c:idx val="1"/>
              <c:layout>
                <c:manualLayout>
                  <c:x val="0"/>
                  <c:y val="-1.7007875702932978E-2"/>
                </c:manualLayout>
              </c:layout>
              <c:showLegendKey val="0"/>
              <c:showVal val="1"/>
              <c:showCatName val="0"/>
              <c:showSerName val="0"/>
              <c:showPercent val="0"/>
              <c:showBubbleSize val="0"/>
            </c:dLbl>
            <c:dLbl>
              <c:idx val="2"/>
              <c:layout>
                <c:manualLayout>
                  <c:x val="-2.4E-2"/>
                  <c:y val="1.3228347768947641E-2"/>
                </c:manualLayout>
              </c:layout>
              <c:showLegendKey val="0"/>
              <c:showVal val="1"/>
              <c:showCatName val="0"/>
              <c:showSerName val="0"/>
              <c:showPercent val="0"/>
              <c:showBubbleSize val="0"/>
            </c:dLbl>
            <c:dLbl>
              <c:idx val="3"/>
              <c:layout>
                <c:manualLayout>
                  <c:x val="-5.0000787401574803E-3"/>
                  <c:y val="-1.3228347768947641E-2"/>
                </c:manualLayout>
              </c:layout>
              <c:showLegendKey val="0"/>
              <c:showVal val="1"/>
              <c:showCatName val="0"/>
              <c:showSerName val="0"/>
              <c:showPercent val="0"/>
              <c:showBubbleSize val="0"/>
            </c:dLbl>
            <c:dLbl>
              <c:idx val="4"/>
              <c:layout>
                <c:manualLayout>
                  <c:x val="-2.0000000000000032E-2"/>
                  <c:y val="-1.511811173594016E-2"/>
                </c:manualLayout>
              </c:layout>
              <c:showLegendKey val="0"/>
              <c:showVal val="1"/>
              <c:showCatName val="0"/>
              <c:showSerName val="0"/>
              <c:showPercent val="0"/>
              <c:showBubbleSize val="0"/>
            </c:dLbl>
            <c:dLbl>
              <c:idx val="5"/>
              <c:layout>
                <c:manualLayout>
                  <c:x val="-1.7999999999999999E-2"/>
                  <c:y val="-1.1338583801955121E-2"/>
                </c:manualLayout>
              </c:layout>
              <c:showLegendKey val="0"/>
              <c:showVal val="1"/>
              <c:showCatName val="0"/>
              <c:showSerName val="0"/>
              <c:showPercent val="0"/>
              <c:showBubbleSize val="0"/>
            </c:dLbl>
            <c:dLbl>
              <c:idx val="6"/>
              <c:layout>
                <c:manualLayout>
                  <c:x val="-1.4999999999999998E-2"/>
                  <c:y val="-1.7007875702933044E-2"/>
                </c:manualLayout>
              </c:layout>
              <c:showLegendKey val="0"/>
              <c:showVal val="1"/>
              <c:showCatName val="0"/>
              <c:showSerName val="0"/>
              <c:showPercent val="0"/>
              <c:showBubbleSize val="0"/>
            </c:dLbl>
            <c:dLbl>
              <c:idx val="7"/>
              <c:layout>
                <c:manualLayout>
                  <c:x val="-2.5999999999999999E-2"/>
                  <c:y val="-1.3228347768947641E-2"/>
                </c:manualLayout>
              </c:layout>
              <c:showLegendKey val="0"/>
              <c:showVal val="1"/>
              <c:showCatName val="0"/>
              <c:showSerName val="0"/>
              <c:showPercent val="0"/>
              <c:showBubbleSize val="0"/>
            </c:dLbl>
            <c:dLbl>
              <c:idx val="8"/>
              <c:layout>
                <c:manualLayout>
                  <c:x val="-2.0000000000000011E-2"/>
                  <c:y val="-1.3228347768947567E-2"/>
                </c:manualLayout>
              </c:layout>
              <c:showLegendKey val="0"/>
              <c:showVal val="1"/>
              <c:showCatName val="0"/>
              <c:showSerName val="0"/>
              <c:showPercent val="0"/>
              <c:showBubbleSize val="0"/>
            </c:dLbl>
            <c:dLbl>
              <c:idx val="9"/>
              <c:layout>
                <c:manualLayout>
                  <c:x val="-1.7999999999999964E-2"/>
                  <c:y val="-1.3228347768947641E-2"/>
                </c:manualLayout>
              </c:layout>
              <c:showLegendKey val="0"/>
              <c:showVal val="1"/>
              <c:showCatName val="0"/>
              <c:showSerName val="0"/>
              <c:showPercent val="0"/>
              <c:showBubbleSize val="0"/>
            </c:dLbl>
            <c:dLbl>
              <c:idx val="10"/>
              <c:layout>
                <c:manualLayout>
                  <c:x val="-1.0000000000000005E-2"/>
                  <c:y val="-1.3228347768947641E-2"/>
                </c:manualLayout>
              </c:layout>
              <c:showLegendKey val="0"/>
              <c:showVal val="1"/>
              <c:showCatName val="0"/>
              <c:showSerName val="0"/>
              <c:showPercent val="0"/>
              <c:showBubbleSize val="0"/>
            </c:dLbl>
            <c:dLbl>
              <c:idx val="11"/>
              <c:layout>
                <c:manualLayout>
                  <c:x val="-1.2E-2"/>
                  <c:y val="1.511811173594016E-2"/>
                </c:manualLayout>
              </c:layout>
              <c:showLegendKey val="0"/>
              <c:showVal val="1"/>
              <c:showCatName val="0"/>
              <c:showSerName val="0"/>
              <c:showPercent val="0"/>
              <c:showBubbleSize val="0"/>
            </c:dLbl>
            <c:dLbl>
              <c:idx val="12"/>
              <c:layout>
                <c:manualLayout>
                  <c:x val="-1.7999999999999999E-2"/>
                  <c:y val="-1.3228347768947567E-2"/>
                </c:manualLayout>
              </c:layout>
              <c:showLegendKey val="0"/>
              <c:showVal val="1"/>
              <c:showCatName val="0"/>
              <c:showSerName val="0"/>
              <c:showPercent val="0"/>
              <c:showBubbleSize val="0"/>
            </c:dLbl>
            <c:dLbl>
              <c:idx val="13"/>
              <c:layout>
                <c:manualLayout>
                  <c:x val="-2.3E-2"/>
                  <c:y val="1.3228347768947641E-2"/>
                </c:manualLayout>
              </c:layout>
              <c:showLegendKey val="0"/>
              <c:showVal val="1"/>
              <c:showCatName val="0"/>
              <c:showSerName val="0"/>
              <c:showPercent val="0"/>
              <c:showBubbleSize val="0"/>
            </c:dLbl>
            <c:dLbl>
              <c:idx val="14"/>
              <c:layout>
                <c:manualLayout>
                  <c:x val="-6.0000000000000114E-3"/>
                  <c:y val="-9.4488198349625997E-3"/>
                </c:manualLayout>
              </c:layout>
              <c:showLegendKey val="0"/>
              <c:showVal val="1"/>
              <c:showCatName val="0"/>
              <c:showSerName val="0"/>
              <c:showPercent val="0"/>
              <c:showBubbleSize val="0"/>
            </c:dLbl>
            <c:dLbl>
              <c:idx val="15"/>
              <c:layout>
                <c:manualLayout>
                  <c:x val="-1.2E-2"/>
                  <c:y val="-1.3228347768947641E-2"/>
                </c:manualLayout>
              </c:layout>
              <c:showLegendKey val="0"/>
              <c:showVal val="1"/>
              <c:showCatName val="0"/>
              <c:showSerName val="0"/>
              <c:showPercent val="0"/>
              <c:showBubbleSize val="0"/>
            </c:dLbl>
            <c:dLbl>
              <c:idx val="16"/>
              <c:layout>
                <c:manualLayout>
                  <c:x val="-1.4E-2"/>
                  <c:y val="-1.511811173594016E-2"/>
                </c:manualLayout>
              </c:layout>
              <c:showLegendKey val="0"/>
              <c:showVal val="1"/>
              <c:showCatName val="0"/>
              <c:showSerName val="0"/>
              <c:showPercent val="0"/>
              <c:showBubbleSize val="0"/>
            </c:dLbl>
            <c:dLbl>
              <c:idx val="17"/>
              <c:layout>
                <c:manualLayout>
                  <c:x val="-1.0999999999999998E-2"/>
                  <c:y val="-1.3228347768947641E-2"/>
                </c:manualLayout>
              </c:layout>
              <c:showLegendKey val="0"/>
              <c:showVal val="1"/>
              <c:showCatName val="0"/>
              <c:showSerName val="0"/>
              <c:showPercent val="0"/>
              <c:showBubbleSize val="0"/>
            </c:dLbl>
            <c:dLbl>
              <c:idx val="18"/>
              <c:layout>
                <c:manualLayout>
                  <c:x val="-1.2999999999999998E-2"/>
                  <c:y val="-1.7007875702933044E-2"/>
                </c:manualLayout>
              </c:layout>
              <c:showLegendKey val="0"/>
              <c:showVal val="1"/>
              <c:showCatName val="0"/>
              <c:showSerName val="0"/>
              <c:showPercent val="0"/>
              <c:showBubbleSize val="0"/>
            </c:dLbl>
            <c:dLbl>
              <c:idx val="19"/>
              <c:layout>
                <c:manualLayout>
                  <c:x val="-1.4000000000000073E-2"/>
                  <c:y val="-1.511811173594016E-2"/>
                </c:manualLayout>
              </c:layout>
              <c:showLegendKey val="0"/>
              <c:showVal val="1"/>
              <c:showCatName val="0"/>
              <c:showSerName val="0"/>
              <c:showPercent val="0"/>
              <c:showBubbleSize val="0"/>
            </c:dLbl>
            <c:dLbl>
              <c:idx val="20"/>
              <c:layout>
                <c:manualLayout>
                  <c:x val="-3.1000078740157411E-2"/>
                  <c:y val="7.559055867970078E-3"/>
                </c:manualLayout>
              </c:layout>
              <c:showLegendKey val="0"/>
              <c:showVal val="1"/>
              <c:showCatName val="0"/>
              <c:showSerName val="0"/>
              <c:showPercent val="0"/>
              <c:showBubbleSize val="0"/>
            </c:dLbl>
            <c:dLbl>
              <c:idx val="21"/>
              <c:layout>
                <c:manualLayout>
                  <c:x val="-1.9999999999999928E-2"/>
                  <c:y val="-1.511811173594016E-2"/>
                </c:manualLayout>
              </c:layout>
              <c:showLegendKey val="0"/>
              <c:showVal val="1"/>
              <c:showCatName val="0"/>
              <c:showSerName val="0"/>
              <c:showPercent val="0"/>
              <c:showBubbleSize val="0"/>
            </c:dLbl>
            <c:dLbl>
              <c:idx val="22"/>
              <c:layout>
                <c:manualLayout>
                  <c:x val="-2.1999999999999936E-2"/>
                  <c:y val="-1.1338583801955121E-2"/>
                </c:manualLayout>
              </c:layout>
              <c:showLegendKey val="0"/>
              <c:showVal val="1"/>
              <c:showCatName val="0"/>
              <c:showSerName val="0"/>
              <c:showPercent val="0"/>
              <c:showBubbleSize val="0"/>
            </c:dLbl>
            <c:txPr>
              <a:bodyPr/>
              <a:lstStyle/>
              <a:p>
                <a:pPr>
                  <a:defRPr b="1" i="0" baseline="0"/>
                </a:pPr>
                <a:endParaRPr lang="es-EC"/>
              </a:p>
            </c:txPr>
            <c:showLegendKey val="0"/>
            <c:showVal val="1"/>
            <c:showCatName val="0"/>
            <c:showSerName val="0"/>
            <c:showPercent val="0"/>
            <c:showBubbleSize val="0"/>
            <c:showLeaderLines val="0"/>
          </c:dLbls>
          <c:cat>
            <c:strRef>
              <c:f>'TAB3'!$E$9:$E$40</c:f>
              <c:strCache>
                <c:ptCount val="32"/>
                <c:pt idx="0">
                  <c:v>Médico General</c:v>
                </c:pt>
                <c:pt idx="1">
                  <c:v>Cirujano General</c:v>
                </c:pt>
                <c:pt idx="2">
                  <c:v>Anestesiólogos</c:v>
                </c:pt>
                <c:pt idx="3">
                  <c:v>Cardiólogos</c:v>
                </c:pt>
                <c:pt idx="4">
                  <c:v>Neurólogos</c:v>
                </c:pt>
                <c:pt idx="5">
                  <c:v>Traumatólogos</c:v>
                </c:pt>
                <c:pt idx="6">
                  <c:v>Psiquiátras</c:v>
                </c:pt>
                <c:pt idx="7">
                  <c:v>Oftalmólogos y Otorrinolaringólogos  3/ </c:v>
                </c:pt>
                <c:pt idx="8">
                  <c:v>Pediatras</c:v>
                </c:pt>
                <c:pt idx="9">
                  <c:v>Ginecólogos y Obstétras</c:v>
                </c:pt>
                <c:pt idx="10">
                  <c:v>Laboratorio  2/</c:v>
                </c:pt>
                <c:pt idx="11">
                  <c:v>Radiólogos</c:v>
                </c:pt>
                <c:pt idx="12">
                  <c:v>Otros  1/</c:v>
                </c:pt>
                <c:pt idx="13">
                  <c:v>Cirujanos Plásticos</c:v>
                </c:pt>
                <c:pt idx="14">
                  <c:v>Neonatólogos</c:v>
                </c:pt>
                <c:pt idx="15">
                  <c:v>Hematólogos</c:v>
                </c:pt>
                <c:pt idx="16">
                  <c:v>Intensivistas</c:v>
                </c:pt>
                <c:pt idx="17">
                  <c:v>Nefrólogos</c:v>
                </c:pt>
                <c:pt idx="18">
                  <c:v>Neumólogos</c:v>
                </c:pt>
                <c:pt idx="19">
                  <c:v>Gastroenterólogos</c:v>
                </c:pt>
                <c:pt idx="20">
                  <c:v>Geriátras</c:v>
                </c:pt>
                <c:pt idx="21">
                  <c:v>Oncólogos</c:v>
                </c:pt>
                <c:pt idx="22">
                  <c:v>Urólogos</c:v>
                </c:pt>
                <c:pt idx="23">
                  <c:v>Dermatólogos</c:v>
                </c:pt>
                <c:pt idx="24">
                  <c:v>Infectólogos</c:v>
                </c:pt>
                <c:pt idx="25">
                  <c:v>Endocrinólogos</c:v>
                </c:pt>
                <c:pt idx="26">
                  <c:v>Alergólogos</c:v>
                </c:pt>
                <c:pt idx="27">
                  <c:v>Diabetólogos</c:v>
                </c:pt>
                <c:pt idx="28">
                  <c:v>Medicina Interna (Internista)</c:v>
                </c:pt>
                <c:pt idx="29">
                  <c:v>De Salud Pública</c:v>
                </c:pt>
                <c:pt idx="30">
                  <c:v>Epidemiólogos</c:v>
                </c:pt>
                <c:pt idx="31">
                  <c:v>De Salud Familiar y Comunitaria</c:v>
                </c:pt>
              </c:strCache>
            </c:strRef>
          </c:cat>
          <c:val>
            <c:numRef>
              <c:f>'TAB3'!$I$9:$I$31</c:f>
              <c:numCache>
                <c:formatCode>_(* #,##0.00_);_(* \(#,##0.00\);_(* "-"??_);_(@_)</c:formatCode>
                <c:ptCount val="23"/>
                <c:pt idx="0">
                  <c:v>26.825463490730183</c:v>
                </c:pt>
                <c:pt idx="1">
                  <c:v>9.0838183236335279</c:v>
                </c:pt>
                <c:pt idx="2">
                  <c:v>7.5298494030119398</c:v>
                </c:pt>
                <c:pt idx="3">
                  <c:v>3.6179276414471708</c:v>
                </c:pt>
                <c:pt idx="4">
                  <c:v>2.1839563208735826</c:v>
                </c:pt>
                <c:pt idx="5">
                  <c:v>4.9199016019679602</c:v>
                </c:pt>
                <c:pt idx="6">
                  <c:v>1.7999640007199855</c:v>
                </c:pt>
                <c:pt idx="7">
                  <c:v>3.7859242815143697</c:v>
                </c:pt>
                <c:pt idx="8">
                  <c:v>8.4358312833743323</c:v>
                </c:pt>
                <c:pt idx="9">
                  <c:v>9.1138177236455267</c:v>
                </c:pt>
                <c:pt idx="10">
                  <c:v>1.2959740805183897</c:v>
                </c:pt>
                <c:pt idx="11">
                  <c:v>1.763964720705586</c:v>
                </c:pt>
                <c:pt idx="12">
                  <c:v>4.6439071218575627</c:v>
                </c:pt>
                <c:pt idx="13">
                  <c:v>1.9199616007679845</c:v>
                </c:pt>
                <c:pt idx="14">
                  <c:v>1.6499670006599867</c:v>
                </c:pt>
                <c:pt idx="15">
                  <c:v>0.74398512029759412</c:v>
                </c:pt>
                <c:pt idx="16">
                  <c:v>1.9499610007799846</c:v>
                </c:pt>
                <c:pt idx="17">
                  <c:v>1.0079798404031921</c:v>
                </c:pt>
                <c:pt idx="18">
                  <c:v>1.1639767204655906</c:v>
                </c:pt>
                <c:pt idx="19">
                  <c:v>2.4179516409671806</c:v>
                </c:pt>
                <c:pt idx="20">
                  <c:v>0.2579948401031979</c:v>
                </c:pt>
                <c:pt idx="21">
                  <c:v>1.0619787604247914</c:v>
                </c:pt>
                <c:pt idx="22">
                  <c:v>2.8259434811303774</c:v>
                </c:pt>
              </c:numCache>
            </c:numRef>
          </c:val>
          <c:smooth val="0"/>
        </c:ser>
        <c:dLbls>
          <c:showLegendKey val="0"/>
          <c:showVal val="1"/>
          <c:showCatName val="0"/>
          <c:showSerName val="0"/>
          <c:showPercent val="0"/>
          <c:showBubbleSize val="0"/>
        </c:dLbls>
        <c:marker val="1"/>
        <c:smooth val="0"/>
        <c:axId val="134383872"/>
        <c:axId val="134324224"/>
      </c:lineChart>
      <c:catAx>
        <c:axId val="134383872"/>
        <c:scaling>
          <c:orientation val="minMax"/>
        </c:scaling>
        <c:delete val="0"/>
        <c:axPos val="b"/>
        <c:majorTickMark val="none"/>
        <c:minorTickMark val="none"/>
        <c:tickLblPos val="nextTo"/>
        <c:txPr>
          <a:bodyPr/>
          <a:lstStyle/>
          <a:p>
            <a:pPr>
              <a:defRPr baseline="0"/>
            </a:pPr>
            <a:endParaRPr lang="es-EC"/>
          </a:p>
        </c:txPr>
        <c:crossAx val="134324224"/>
        <c:crosses val="autoZero"/>
        <c:auto val="1"/>
        <c:lblAlgn val="ctr"/>
        <c:lblOffset val="100"/>
        <c:noMultiLvlLbl val="0"/>
      </c:catAx>
      <c:valAx>
        <c:axId val="134324224"/>
        <c:scaling>
          <c:orientation val="minMax"/>
        </c:scaling>
        <c:delete val="1"/>
        <c:axPos val="l"/>
        <c:numFmt formatCode="_(* #,##0.00_);_(* \(#,##0.00\);_(* &quot;-&quot;??_);_(@_)" sourceLinked="1"/>
        <c:majorTickMark val="none"/>
        <c:minorTickMark val="none"/>
        <c:tickLblPos val="none"/>
        <c:crossAx val="134383872"/>
        <c:crosses val="autoZero"/>
        <c:crossBetween val="between"/>
      </c:valAx>
    </c:plotArea>
    <c:plotVisOnly val="1"/>
    <c:dispBlanksAs val="gap"/>
    <c:showDLblsOverMax val="0"/>
  </c:chart>
  <c:spPr>
    <a:noFill/>
    <a:ln>
      <a:noFill/>
    </a:ln>
  </c:spPr>
  <c:printSettings>
    <c:headerFooter/>
    <c:pageMargins b="0.75000000000000977" l="0.70000000000000062" r="0.70000000000000062" t="0.75000000000000977"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756542234426124E-2"/>
          <c:y val="0"/>
          <c:w val="0.95240151160881314"/>
          <c:h val="0.80508183832993363"/>
        </c:manualLayout>
      </c:layout>
      <c:lineChart>
        <c:grouping val="standard"/>
        <c:varyColors val="0"/>
        <c:ser>
          <c:idx val="0"/>
          <c:order val="0"/>
          <c:tx>
            <c:strRef>
              <c:f>GRAF10!$A$8</c:f>
              <c:strCache>
                <c:ptCount val="1"/>
                <c:pt idx="0">
                  <c:v>Año 2012</c:v>
                </c:pt>
              </c:strCache>
            </c:strRef>
          </c:tx>
          <c:spPr>
            <a:ln w="19050"/>
          </c:spPr>
          <c:marker>
            <c:symbol val="square"/>
            <c:size val="4"/>
          </c:marker>
          <c:dLbls>
            <c:dLbl>
              <c:idx val="0"/>
              <c:layout>
                <c:manualLayout>
                  <c:x val="-2.7567195037904956E-2"/>
                  <c:y val="4.6550290939319033E-2"/>
                </c:manualLayout>
              </c:layout>
              <c:dLblPos val="r"/>
              <c:showLegendKey val="0"/>
              <c:showVal val="1"/>
              <c:showCatName val="0"/>
              <c:showSerName val="0"/>
              <c:showPercent val="0"/>
              <c:showBubbleSize val="0"/>
            </c:dLbl>
            <c:dLbl>
              <c:idx val="1"/>
              <c:layout>
                <c:manualLayout>
                  <c:x val="-2.771834430413635E-2"/>
                  <c:y val="-3.3255444066997882E-3"/>
                </c:manualLayout>
              </c:layout>
              <c:dLblPos val="r"/>
              <c:showLegendKey val="0"/>
              <c:showVal val="1"/>
              <c:showCatName val="0"/>
              <c:showSerName val="0"/>
              <c:showPercent val="0"/>
              <c:showBubbleSize val="0"/>
            </c:dLbl>
            <c:dLbl>
              <c:idx val="2"/>
              <c:layout>
                <c:manualLayout>
                  <c:x val="-1.5458467415901062E-2"/>
                  <c:y val="-2.6600166251039076E-2"/>
                </c:manualLayout>
              </c:layout>
              <c:dLblPos val="r"/>
              <c:showLegendKey val="0"/>
              <c:showVal val="1"/>
              <c:showCatName val="0"/>
              <c:showSerName val="0"/>
              <c:showPercent val="0"/>
              <c:showBubbleSize val="0"/>
            </c:dLbl>
            <c:dLbl>
              <c:idx val="4"/>
              <c:layout>
                <c:manualLayout>
                  <c:x val="-9.1758096950398747E-3"/>
                  <c:y val="-4.9820972827294432E-2"/>
                </c:manualLayout>
              </c:layout>
              <c:dLblPos val="r"/>
              <c:showLegendKey val="0"/>
              <c:showVal val="1"/>
              <c:showCatName val="0"/>
              <c:showSerName val="0"/>
              <c:showPercent val="0"/>
              <c:showBubbleSize val="0"/>
            </c:dLbl>
            <c:dLbl>
              <c:idx val="5"/>
              <c:layout>
                <c:manualLayout>
                  <c:x val="-1.2838147638697847E-2"/>
                  <c:y val="-1.9868730789649083E-2"/>
                </c:manualLayout>
              </c:layout>
              <c:showLegendKey val="0"/>
              <c:showVal val="1"/>
              <c:showCatName val="0"/>
              <c:showSerName val="0"/>
              <c:showPercent val="0"/>
              <c:showBubbleSize val="0"/>
            </c:dLbl>
            <c:dLbl>
              <c:idx val="6"/>
              <c:layout>
                <c:manualLayout>
                  <c:x val="-2.3544065244939287E-2"/>
                  <c:y val="-3.6276860594518442E-2"/>
                </c:manualLayout>
              </c:layout>
              <c:dLblPos val="r"/>
              <c:showLegendKey val="0"/>
              <c:showVal val="1"/>
              <c:showCatName val="0"/>
              <c:showSerName val="0"/>
              <c:showPercent val="0"/>
              <c:showBubbleSize val="0"/>
            </c:dLbl>
            <c:dLbl>
              <c:idx val="7"/>
              <c:layout>
                <c:manualLayout>
                  <c:x val="-2.4810475534114411E-2"/>
                  <c:y val="-3.3250207813798803E-2"/>
                </c:manualLayout>
              </c:layout>
              <c:dLblPos val="r"/>
              <c:showLegendKey val="0"/>
              <c:showVal val="1"/>
              <c:showCatName val="0"/>
              <c:showSerName val="0"/>
              <c:showPercent val="0"/>
              <c:showBubbleSize val="0"/>
            </c:dLbl>
            <c:dLbl>
              <c:idx val="8"/>
              <c:layout>
                <c:manualLayout>
                  <c:x val="-1.2864691017689021E-2"/>
                  <c:y val="-2.6600166251039076E-2"/>
                </c:manualLayout>
              </c:layout>
              <c:dLblPos val="r"/>
              <c:showLegendKey val="0"/>
              <c:showVal val="1"/>
              <c:showCatName val="0"/>
              <c:showSerName val="0"/>
              <c:showPercent val="0"/>
              <c:showBubbleSize val="0"/>
            </c:dLbl>
            <c:dLbl>
              <c:idx val="9"/>
              <c:layout>
                <c:manualLayout>
                  <c:x val="-2.9090843313779934E-2"/>
                  <c:y val="1.9950124688279735E-2"/>
                </c:manualLayout>
              </c:layout>
              <c:dLblPos val="r"/>
              <c:showLegendKey val="0"/>
              <c:showVal val="1"/>
              <c:showCatName val="0"/>
              <c:showSerName val="0"/>
              <c:showPercent val="0"/>
              <c:showBubbleSize val="0"/>
            </c:dLbl>
            <c:dLbl>
              <c:idx val="15"/>
              <c:layout>
                <c:manualLayout>
                  <c:x val="-6.4323455088444934E-3"/>
                  <c:y val="-3.3250207813798845E-2"/>
                </c:manualLayout>
              </c:layout>
              <c:dLblPos val="r"/>
              <c:showLegendKey val="0"/>
              <c:showVal val="1"/>
              <c:showCatName val="0"/>
              <c:showSerName val="0"/>
              <c:showPercent val="0"/>
              <c:showBubbleSize val="0"/>
            </c:dLbl>
            <c:dLbl>
              <c:idx val="17"/>
              <c:layout>
                <c:manualLayout>
                  <c:x val="-1.6830294530154277E-2"/>
                  <c:y val="-2.5500910746812402E-2"/>
                </c:manualLayout>
              </c:layout>
              <c:dLblPos val="r"/>
              <c:showLegendKey val="0"/>
              <c:showVal val="1"/>
              <c:showCatName val="0"/>
              <c:showSerName val="0"/>
              <c:showPercent val="0"/>
              <c:showBubbleSize val="0"/>
            </c:dLbl>
            <c:dLbl>
              <c:idx val="18"/>
              <c:layout>
                <c:manualLayout>
                  <c:x val="-1.6300501006799428E-2"/>
                  <c:y val="3.1833111025057287E-2"/>
                </c:manualLayout>
              </c:layout>
              <c:dLblPos val="r"/>
              <c:showLegendKey val="0"/>
              <c:showVal val="1"/>
              <c:showCatName val="0"/>
              <c:showSerName val="0"/>
              <c:showPercent val="0"/>
              <c:showBubbleSize val="0"/>
            </c:dLbl>
            <c:dLbl>
              <c:idx val="19"/>
              <c:layout>
                <c:manualLayout>
                  <c:x val="-1.0555304009158743E-2"/>
                  <c:y val="3.0879049954821783E-2"/>
                </c:manualLayout>
              </c:layout>
              <c:dLblPos val="r"/>
              <c:showLegendKey val="0"/>
              <c:showVal val="1"/>
              <c:showCatName val="0"/>
              <c:showSerName val="0"/>
              <c:showPercent val="0"/>
              <c:showBubbleSize val="0"/>
            </c:dLbl>
            <c:dLbl>
              <c:idx val="21"/>
              <c:layout>
                <c:manualLayout>
                  <c:x val="-1.5895278167367941E-2"/>
                  <c:y val="2.9143897996357013E-2"/>
                </c:manualLayout>
              </c:layout>
              <c:dLblPos val="r"/>
              <c:showLegendKey val="0"/>
              <c:showVal val="1"/>
              <c:showCatName val="0"/>
              <c:showSerName val="0"/>
              <c:showPercent val="0"/>
              <c:showBubbleSize val="0"/>
            </c:dLbl>
            <c:dLbl>
              <c:idx val="22"/>
              <c:layout>
                <c:manualLayout>
                  <c:x val="-1.5230385823090484E-2"/>
                  <c:y val="3.5157982301392644E-2"/>
                </c:manualLayout>
              </c:layout>
              <c:dLblPos val="r"/>
              <c:showLegendKey val="0"/>
              <c:showVal val="1"/>
              <c:showCatName val="0"/>
              <c:showSerName val="0"/>
              <c:showPercent val="0"/>
              <c:showBubbleSize val="0"/>
            </c:dLbl>
            <c:dLbl>
              <c:idx val="23"/>
              <c:layout>
                <c:manualLayout>
                  <c:x val="-1.028517999064984E-2"/>
                  <c:y val="-2.9143897996357082E-2"/>
                </c:manualLayout>
              </c:layout>
              <c:dLblPos val="r"/>
              <c:showLegendKey val="0"/>
              <c:showVal val="1"/>
              <c:showCatName val="0"/>
              <c:showSerName val="0"/>
              <c:showPercent val="0"/>
              <c:showBubbleSize val="0"/>
            </c:dLbl>
            <c:dLbl>
              <c:idx val="24"/>
              <c:delete val="1"/>
            </c:dLbl>
            <c:txPr>
              <a:bodyPr/>
              <a:lstStyle/>
              <a:p>
                <a:pPr>
                  <a:defRPr sz="900" b="0"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dLbls>
          <c:cat>
            <c:strRef>
              <c:f>GRAF10!$C$6:$AA$6</c:f>
              <c:strCache>
                <c:ptCount val="25"/>
                <c:pt idx="0">
                  <c:v>Azuay</c:v>
                </c:pt>
                <c:pt idx="1">
                  <c:v>Bolívar</c:v>
                </c:pt>
                <c:pt idx="2">
                  <c:v>Cañar</c:v>
                </c:pt>
                <c:pt idx="3">
                  <c:v>Carchi</c:v>
                </c:pt>
                <c:pt idx="4">
                  <c:v>Cotopaxi</c:v>
                </c:pt>
                <c:pt idx="5">
                  <c:v>Chimbo
razo</c:v>
                </c:pt>
                <c:pt idx="6">
                  <c:v>Imbabura</c:v>
                </c:pt>
                <c:pt idx="7">
                  <c:v>Loja</c:v>
                </c:pt>
                <c:pt idx="8">
                  <c:v>Pichincha</c:v>
                </c:pt>
                <c:pt idx="9">
                  <c:v>Tungu
rahua</c:v>
                </c:pt>
                <c:pt idx="10">
                  <c:v>Santo Domingo
de los
Tsáchilas
4/</c:v>
                </c:pt>
                <c:pt idx="11">
                  <c:v>El Oro</c:v>
                </c:pt>
                <c:pt idx="12">
                  <c:v>Esme
raldas</c:v>
                </c:pt>
                <c:pt idx="13">
                  <c:v>Guayas</c:v>
                </c:pt>
                <c:pt idx="14">
                  <c:v>Los
Ríos</c:v>
                </c:pt>
                <c:pt idx="15">
                  <c:v>Manabí</c:v>
                </c:pt>
                <c:pt idx="16">
                  <c:v>Santa
Elena
4/</c:v>
                </c:pt>
                <c:pt idx="17">
                  <c:v>Morona
San-
tiago</c:v>
                </c:pt>
                <c:pt idx="18">
                  <c:v>Napo</c:v>
                </c:pt>
                <c:pt idx="19">
                  <c:v>Pas-
taza</c:v>
                </c:pt>
                <c:pt idx="20">
                  <c:v>Zamora
Chin-
chipe</c:v>
                </c:pt>
                <c:pt idx="21">
                  <c:v>Sucum-
bíos</c:v>
                </c:pt>
                <c:pt idx="22">
                  <c:v>Orellana</c:v>
                </c:pt>
                <c:pt idx="23">
                  <c:v>Galá
pagos</c:v>
                </c:pt>
                <c:pt idx="24">
                  <c:v>Zonas
No
Delimi-
tadas</c:v>
                </c:pt>
              </c:strCache>
            </c:strRef>
          </c:cat>
          <c:val>
            <c:numRef>
              <c:f>GRAF10!$C$11:$Z$11</c:f>
              <c:numCache>
                <c:formatCode>#,##0.00</c:formatCode>
                <c:ptCount val="24"/>
                <c:pt idx="0">
                  <c:v>24.554022105132894</c:v>
                </c:pt>
                <c:pt idx="1">
                  <c:v>9.9121699988248437</c:v>
                </c:pt>
                <c:pt idx="2">
                  <c:v>14.463502128667967</c:v>
                </c:pt>
                <c:pt idx="3">
                  <c:v>7.7120822622108003</c:v>
                </c:pt>
                <c:pt idx="4">
                  <c:v>10.369416160757917</c:v>
                </c:pt>
                <c:pt idx="5">
                  <c:v>12.883208679214258</c:v>
                </c:pt>
                <c:pt idx="6">
                  <c:v>11.472867489553584</c:v>
                </c:pt>
                <c:pt idx="7">
                  <c:v>20.481706349537756</c:v>
                </c:pt>
                <c:pt idx="8">
                  <c:v>26.099439801105969</c:v>
                </c:pt>
                <c:pt idx="9">
                  <c:v>18.535370735329423</c:v>
                </c:pt>
                <c:pt idx="10">
                  <c:v>15.943998603002026</c:v>
                </c:pt>
                <c:pt idx="11">
                  <c:v>17.795031055900619</c:v>
                </c:pt>
                <c:pt idx="12">
                  <c:v>8.540696066729442</c:v>
                </c:pt>
                <c:pt idx="13">
                  <c:v>17.747395489624363</c:v>
                </c:pt>
                <c:pt idx="14">
                  <c:v>12.641920318542645</c:v>
                </c:pt>
                <c:pt idx="15">
                  <c:v>12.728386022744399</c:v>
                </c:pt>
                <c:pt idx="16">
                  <c:v>8.7951273797700118</c:v>
                </c:pt>
                <c:pt idx="17">
                  <c:v>12.534887741744265</c:v>
                </c:pt>
                <c:pt idx="18">
                  <c:v>11.948177011350765</c:v>
                </c:pt>
                <c:pt idx="19">
                  <c:v>9.2694576821993699</c:v>
                </c:pt>
                <c:pt idx="20">
                  <c:v>11.680143755615452</c:v>
                </c:pt>
                <c:pt idx="21">
                  <c:v>7.0195289581761768</c:v>
                </c:pt>
                <c:pt idx="22">
                  <c:v>6.2055068644061881</c:v>
                </c:pt>
                <c:pt idx="23">
                  <c:v>10.262424864389386</c:v>
                </c:pt>
              </c:numCache>
            </c:numRef>
          </c:val>
          <c:smooth val="0"/>
        </c:ser>
        <c:ser>
          <c:idx val="1"/>
          <c:order val="1"/>
          <c:tx>
            <c:strRef>
              <c:f>GRAF10!$A$13</c:f>
              <c:strCache>
                <c:ptCount val="1"/>
                <c:pt idx="0">
                  <c:v>Año 2003</c:v>
                </c:pt>
              </c:strCache>
            </c:strRef>
          </c:tx>
          <c:spPr>
            <a:ln w="19050">
              <a:solidFill>
                <a:srgbClr val="C0504D">
                  <a:shade val="95000"/>
                  <a:satMod val="105000"/>
                </a:srgbClr>
              </a:solidFill>
            </a:ln>
          </c:spPr>
          <c:marker>
            <c:symbol val="triangle"/>
            <c:size val="4"/>
            <c:spPr>
              <a:solidFill>
                <a:schemeClr val="accent2"/>
              </a:solidFill>
            </c:spPr>
          </c:marker>
          <c:dLbls>
            <c:dLbl>
              <c:idx val="0"/>
              <c:layout>
                <c:manualLayout>
                  <c:x val="0"/>
                  <c:y val="9.9750623441398067E-3"/>
                </c:manualLayout>
              </c:layout>
              <c:dLblPos val="r"/>
              <c:showLegendKey val="0"/>
              <c:showVal val="1"/>
              <c:showCatName val="0"/>
              <c:showSerName val="0"/>
              <c:showPercent val="0"/>
              <c:showBubbleSize val="0"/>
            </c:dLbl>
            <c:dLbl>
              <c:idx val="1"/>
              <c:layout>
                <c:manualLayout>
                  <c:x val="-1.747101736335336E-2"/>
                  <c:y val="4.9875311720698312E-2"/>
                </c:manualLayout>
              </c:layout>
              <c:dLblPos val="r"/>
              <c:showLegendKey val="0"/>
              <c:showVal val="1"/>
              <c:showCatName val="0"/>
              <c:showSerName val="0"/>
              <c:showPercent val="0"/>
              <c:showBubbleSize val="0"/>
            </c:dLbl>
            <c:dLbl>
              <c:idx val="2"/>
              <c:layout>
                <c:manualLayout>
                  <c:x val="-1.1492264362888483E-2"/>
                  <c:y val="4.3225270157938429E-2"/>
                </c:manualLayout>
              </c:layout>
              <c:dLblPos val="r"/>
              <c:showLegendKey val="0"/>
              <c:showVal val="1"/>
              <c:showCatName val="0"/>
              <c:showSerName val="0"/>
              <c:showPercent val="0"/>
              <c:showBubbleSize val="0"/>
            </c:dLbl>
            <c:dLbl>
              <c:idx val="3"/>
              <c:layout>
                <c:manualLayout>
                  <c:x val="-1.1026878015162465E-2"/>
                  <c:y val="-2.3275145469660231E-2"/>
                </c:manualLayout>
              </c:layout>
              <c:dLblPos val="r"/>
              <c:showLegendKey val="0"/>
              <c:showVal val="1"/>
              <c:showCatName val="0"/>
              <c:showSerName val="0"/>
              <c:showPercent val="0"/>
              <c:showBubbleSize val="0"/>
            </c:dLbl>
            <c:dLbl>
              <c:idx val="4"/>
              <c:layout>
                <c:manualLayout>
                  <c:x val="-1.0107983407163517E-2"/>
                  <c:y val="5.6416504918162934E-2"/>
                </c:manualLayout>
              </c:layout>
              <c:dLblPos val="r"/>
              <c:showLegendKey val="0"/>
              <c:showVal val="1"/>
              <c:showCatName val="0"/>
              <c:showSerName val="0"/>
              <c:showPercent val="0"/>
              <c:showBubbleSize val="0"/>
            </c:dLbl>
            <c:dLbl>
              <c:idx val="5"/>
              <c:layout>
                <c:manualLayout>
                  <c:x val="-2.2959416867939651E-2"/>
                  <c:y val="2.9707924442502191E-2"/>
                </c:manualLayout>
              </c:layout>
              <c:dLblPos val="r"/>
              <c:showLegendKey val="0"/>
              <c:showVal val="1"/>
              <c:showCatName val="0"/>
              <c:showSerName val="0"/>
              <c:showPercent val="0"/>
              <c:showBubbleSize val="0"/>
            </c:dLbl>
            <c:dLbl>
              <c:idx val="6"/>
              <c:layout>
                <c:manualLayout>
                  <c:x val="-2.5235841393278402E-3"/>
                  <c:y val="2.313924903498461E-2"/>
                </c:manualLayout>
              </c:layout>
              <c:dLblPos val="r"/>
              <c:showLegendKey val="0"/>
              <c:showVal val="1"/>
              <c:showCatName val="0"/>
              <c:showSerName val="0"/>
              <c:showPercent val="0"/>
              <c:showBubbleSize val="0"/>
            </c:dLbl>
            <c:dLbl>
              <c:idx val="7"/>
              <c:layout>
                <c:manualLayout>
                  <c:x val="-4.6063263456644988E-3"/>
                  <c:y val="1.6625103906899422E-2"/>
                </c:manualLayout>
              </c:layout>
              <c:dLblPos val="r"/>
              <c:showLegendKey val="0"/>
              <c:showVal val="1"/>
              <c:showCatName val="0"/>
              <c:showSerName val="0"/>
              <c:showPercent val="0"/>
              <c:showBubbleSize val="0"/>
            </c:dLbl>
            <c:dLbl>
              <c:idx val="8"/>
              <c:layout>
                <c:manualLayout>
                  <c:x val="-1.2108799976846434E-2"/>
                  <c:y val="3.9900249376558602E-2"/>
                </c:manualLayout>
              </c:layout>
              <c:dLblPos val="r"/>
              <c:showLegendKey val="0"/>
              <c:showVal val="1"/>
              <c:showCatName val="0"/>
              <c:showSerName val="0"/>
              <c:showPercent val="0"/>
              <c:showBubbleSize val="0"/>
            </c:dLbl>
            <c:dLbl>
              <c:idx val="11"/>
              <c:layout>
                <c:manualLayout>
                  <c:x val="-1.1344767037360412E-2"/>
                  <c:y val="5.0048047272779346E-2"/>
                </c:manualLayout>
              </c:layout>
              <c:dLblPos val="r"/>
              <c:showLegendKey val="0"/>
              <c:showVal val="1"/>
              <c:showCatName val="0"/>
              <c:showSerName val="0"/>
              <c:showPercent val="0"/>
              <c:showBubbleSize val="0"/>
            </c:dLbl>
            <c:dLbl>
              <c:idx val="13"/>
              <c:layout>
                <c:manualLayout>
                  <c:x val="-1.241117086415198E-2"/>
                  <c:y val="5.3200332502078077E-2"/>
                </c:manualLayout>
              </c:layout>
              <c:dLblPos val="r"/>
              <c:showLegendKey val="0"/>
              <c:showVal val="1"/>
              <c:showCatName val="0"/>
              <c:showSerName val="0"/>
              <c:showPercent val="0"/>
              <c:showBubbleSize val="0"/>
            </c:dLbl>
            <c:dLbl>
              <c:idx val="14"/>
              <c:layout>
                <c:manualLayout>
                  <c:x val="-3.0486930002116656E-2"/>
                  <c:y val="3.32502078137989E-2"/>
                </c:manualLayout>
              </c:layout>
              <c:dLblPos val="r"/>
              <c:showLegendKey val="0"/>
              <c:showVal val="1"/>
              <c:showCatName val="0"/>
              <c:showSerName val="0"/>
              <c:showPercent val="0"/>
              <c:showBubbleSize val="0"/>
            </c:dLbl>
            <c:dLbl>
              <c:idx val="15"/>
              <c:layout>
                <c:manualLayout>
                  <c:x val="-2.0227736867143846E-2"/>
                  <c:y val="2.9924925219759001E-2"/>
                </c:manualLayout>
              </c:layout>
              <c:dLblPos val="r"/>
              <c:showLegendKey val="0"/>
              <c:showVal val="1"/>
              <c:showCatName val="0"/>
              <c:showSerName val="0"/>
              <c:showPercent val="0"/>
              <c:showBubbleSize val="0"/>
            </c:dLbl>
            <c:dLbl>
              <c:idx val="16"/>
              <c:layout>
                <c:manualLayout>
                  <c:x val="-1.4306151645207807E-2"/>
                  <c:y val="-2.9803096184474288E-2"/>
                </c:manualLayout>
              </c:layout>
              <c:showLegendKey val="0"/>
              <c:showVal val="1"/>
              <c:showCatName val="0"/>
              <c:showSerName val="0"/>
              <c:showPercent val="0"/>
              <c:showBubbleSize val="0"/>
            </c:dLbl>
            <c:dLbl>
              <c:idx val="17"/>
              <c:layout>
                <c:manualLayout>
                  <c:x val="-8.6748167699234047E-3"/>
                  <c:y val="4.1808011703455085E-2"/>
                </c:manualLayout>
              </c:layout>
              <c:dLblPos val="r"/>
              <c:showLegendKey val="0"/>
              <c:showVal val="1"/>
              <c:showCatName val="0"/>
              <c:showSerName val="0"/>
              <c:showPercent val="0"/>
              <c:showBubbleSize val="0"/>
            </c:dLbl>
            <c:dLbl>
              <c:idx val="19"/>
              <c:layout>
                <c:manualLayout>
                  <c:x val="-1.7765310892940627E-2"/>
                  <c:y val="-2.9143897996357013E-2"/>
                </c:manualLayout>
              </c:layout>
              <c:dLblPos val="r"/>
              <c:showLegendKey val="0"/>
              <c:showVal val="1"/>
              <c:showCatName val="0"/>
              <c:showSerName val="0"/>
              <c:showPercent val="0"/>
              <c:showBubbleSize val="0"/>
            </c:dLbl>
            <c:dLbl>
              <c:idx val="20"/>
              <c:layout>
                <c:manualLayout>
                  <c:x val="-1.4025245441795231E-2"/>
                  <c:y val="4.0072859744990946E-2"/>
                </c:manualLayout>
              </c:layout>
              <c:dLblPos val="r"/>
              <c:showLegendKey val="0"/>
              <c:showVal val="1"/>
              <c:showCatName val="0"/>
              <c:showSerName val="0"/>
              <c:showPercent val="0"/>
              <c:showBubbleSize val="0"/>
            </c:dLbl>
            <c:dLbl>
              <c:idx val="22"/>
              <c:layout>
                <c:manualLayout>
                  <c:x val="-6.5451145395044406E-3"/>
                  <c:y val="-2.1857923497267812E-2"/>
                </c:manualLayout>
              </c:layout>
              <c:dLblPos val="r"/>
              <c:showLegendKey val="0"/>
              <c:showVal val="1"/>
              <c:showCatName val="0"/>
              <c:showSerName val="0"/>
              <c:showPercent val="0"/>
              <c:showBubbleSize val="0"/>
            </c:dLbl>
            <c:dLbl>
              <c:idx val="23"/>
              <c:layout>
                <c:manualLayout>
                  <c:x val="-1.7360088053509443E-2"/>
                  <c:y val="4.6086944050027133E-2"/>
                </c:manualLayout>
              </c:layout>
              <c:dLblPos val="r"/>
              <c:showLegendKey val="0"/>
              <c:showVal val="1"/>
              <c:showCatName val="0"/>
              <c:showSerName val="0"/>
              <c:showPercent val="0"/>
              <c:showBubbleSize val="0"/>
            </c:dLbl>
            <c:txPr>
              <a:bodyPr/>
              <a:lstStyle/>
              <a:p>
                <a:pPr>
                  <a:defRPr sz="900" b="1"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dLbls>
          <c:cat>
            <c:strRef>
              <c:f>GRAF10!$C$6:$AA$6</c:f>
              <c:strCache>
                <c:ptCount val="25"/>
                <c:pt idx="0">
                  <c:v>Azuay</c:v>
                </c:pt>
                <c:pt idx="1">
                  <c:v>Bolívar</c:v>
                </c:pt>
                <c:pt idx="2">
                  <c:v>Cañar</c:v>
                </c:pt>
                <c:pt idx="3">
                  <c:v>Carchi</c:v>
                </c:pt>
                <c:pt idx="4">
                  <c:v>Cotopaxi</c:v>
                </c:pt>
                <c:pt idx="5">
                  <c:v>Chimbo
razo</c:v>
                </c:pt>
                <c:pt idx="6">
                  <c:v>Imbabura</c:v>
                </c:pt>
                <c:pt idx="7">
                  <c:v>Loja</c:v>
                </c:pt>
                <c:pt idx="8">
                  <c:v>Pichincha</c:v>
                </c:pt>
                <c:pt idx="9">
                  <c:v>Tungu
rahua</c:v>
                </c:pt>
                <c:pt idx="10">
                  <c:v>Santo Domingo
de los
Tsáchilas
4/</c:v>
                </c:pt>
                <c:pt idx="11">
                  <c:v>El Oro</c:v>
                </c:pt>
                <c:pt idx="12">
                  <c:v>Esme
raldas</c:v>
                </c:pt>
                <c:pt idx="13">
                  <c:v>Guayas</c:v>
                </c:pt>
                <c:pt idx="14">
                  <c:v>Los
Ríos</c:v>
                </c:pt>
                <c:pt idx="15">
                  <c:v>Manabí</c:v>
                </c:pt>
                <c:pt idx="16">
                  <c:v>Santa
Elena
4/</c:v>
                </c:pt>
                <c:pt idx="17">
                  <c:v>Morona
San-
tiago</c:v>
                </c:pt>
                <c:pt idx="18">
                  <c:v>Napo</c:v>
                </c:pt>
                <c:pt idx="19">
                  <c:v>Pas-
taza</c:v>
                </c:pt>
                <c:pt idx="20">
                  <c:v>Zamora
Chin-
chipe</c:v>
                </c:pt>
                <c:pt idx="21">
                  <c:v>Sucum-
bíos</c:v>
                </c:pt>
                <c:pt idx="22">
                  <c:v>Orellana</c:v>
                </c:pt>
                <c:pt idx="23">
                  <c:v>Galá
pagos</c:v>
                </c:pt>
                <c:pt idx="24">
                  <c:v>Zonas
No
Delimi-
tadas</c:v>
                </c:pt>
              </c:strCache>
            </c:strRef>
          </c:cat>
          <c:val>
            <c:numRef>
              <c:f>GRAF10!$C$16:$AA$16</c:f>
              <c:numCache>
                <c:formatCode>#,##0.00</c:formatCode>
                <c:ptCount val="25"/>
                <c:pt idx="0">
                  <c:v>25.584795321637426</c:v>
                </c:pt>
                <c:pt idx="1">
                  <c:v>9.630624284582197</c:v>
                </c:pt>
                <c:pt idx="2">
                  <c:v>14.808746612893062</c:v>
                </c:pt>
                <c:pt idx="3">
                  <c:v>10.741466332216465</c:v>
                </c:pt>
                <c:pt idx="4">
                  <c:v>11.229690565481983</c:v>
                </c:pt>
                <c:pt idx="5">
                  <c:v>12.426603937536827</c:v>
                </c:pt>
                <c:pt idx="6">
                  <c:v>12.535557591244395</c:v>
                </c:pt>
                <c:pt idx="7">
                  <c:v>19.05037331846027</c:v>
                </c:pt>
                <c:pt idx="8">
                  <c:v>23.074531518403177</c:v>
                </c:pt>
                <c:pt idx="9">
                  <c:v>18.749109679149313</c:v>
                </c:pt>
                <c:pt idx="10">
                  <c:v>15.049502451459833</c:v>
                </c:pt>
                <c:pt idx="11">
                  <c:v>11.122329852017796</c:v>
                </c:pt>
                <c:pt idx="12">
                  <c:v>7.927263656561343</c:v>
                </c:pt>
                <c:pt idx="13">
                  <c:v>13.215495661778945</c:v>
                </c:pt>
                <c:pt idx="14">
                  <c:v>11.775858644621207</c:v>
                </c:pt>
                <c:pt idx="15">
                  <c:v>11.670616482238271</c:v>
                </c:pt>
                <c:pt idx="16">
                  <c:v>6.6538688040626841</c:v>
                </c:pt>
                <c:pt idx="17">
                  <c:v>12.532604353513436</c:v>
                </c:pt>
                <c:pt idx="18">
                  <c:v>13.439482466031137</c:v>
                </c:pt>
                <c:pt idx="19">
                  <c:v>15.35630984976893</c:v>
                </c:pt>
                <c:pt idx="20">
                  <c:v>10.39563144499277</c:v>
                </c:pt>
                <c:pt idx="21">
                  <c:v>8.6677946356752553</c:v>
                </c:pt>
                <c:pt idx="22">
                  <c:v>5.1534932600392072</c:v>
                </c:pt>
                <c:pt idx="23">
                  <c:v>0</c:v>
                </c:pt>
                <c:pt idx="24">
                  <c:v>15.743811342243662</c:v>
                </c:pt>
              </c:numCache>
            </c:numRef>
          </c:val>
          <c:smooth val="0"/>
        </c:ser>
        <c:dLbls>
          <c:showLegendKey val="0"/>
          <c:showVal val="1"/>
          <c:showCatName val="0"/>
          <c:showSerName val="0"/>
          <c:showPercent val="0"/>
          <c:showBubbleSize val="0"/>
        </c:dLbls>
        <c:marker val="1"/>
        <c:smooth val="0"/>
        <c:axId val="134760704"/>
        <c:axId val="134803456"/>
      </c:lineChart>
      <c:catAx>
        <c:axId val="13476070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s-EC"/>
          </a:p>
        </c:txPr>
        <c:crossAx val="134803456"/>
        <c:crosses val="autoZero"/>
        <c:auto val="1"/>
        <c:lblAlgn val="ctr"/>
        <c:lblOffset val="100"/>
        <c:noMultiLvlLbl val="0"/>
      </c:catAx>
      <c:valAx>
        <c:axId val="134803456"/>
        <c:scaling>
          <c:orientation val="minMax"/>
        </c:scaling>
        <c:delete val="1"/>
        <c:axPos val="l"/>
        <c:numFmt formatCode="#,##0.00" sourceLinked="1"/>
        <c:majorTickMark val="out"/>
        <c:minorTickMark val="none"/>
        <c:tickLblPos val="none"/>
        <c:crossAx val="134760704"/>
        <c:crosses val="autoZero"/>
        <c:crossBetween val="between"/>
      </c:valAx>
      <c:spPr>
        <a:noFill/>
        <a:ln w="25400">
          <a:noFill/>
        </a:ln>
      </c:spPr>
    </c:plotArea>
    <c:plotVisOnly val="0"/>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EC"/>
    </a:p>
  </c:txPr>
  <c:printSettings>
    <c:headerFooter/>
    <c:pageMargins b="0.7500000000000091" l="0.70000000000000062" r="0.70000000000000062" t="0.7500000000000091" header="0.30000000000000032" footer="0.30000000000000032"/>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38969299471813E-2"/>
          <c:y val="0"/>
          <c:w val="0.95540823631798821"/>
          <c:h val="0.82019364294983665"/>
        </c:manualLayout>
      </c:layout>
      <c:lineChart>
        <c:grouping val="standard"/>
        <c:varyColors val="0"/>
        <c:ser>
          <c:idx val="0"/>
          <c:order val="0"/>
          <c:tx>
            <c:strRef>
              <c:f>GRAF11!$B$8</c:f>
              <c:strCache>
                <c:ptCount val="1"/>
                <c:pt idx="0">
                  <c:v>Año 2012</c:v>
                </c:pt>
              </c:strCache>
            </c:strRef>
          </c:tx>
          <c:spPr>
            <a:ln w="19050"/>
          </c:spPr>
          <c:marker>
            <c:symbol val="triangle"/>
            <c:size val="4"/>
          </c:marker>
          <c:dLbls>
            <c:dLbl>
              <c:idx val="0"/>
              <c:layout>
                <c:manualLayout>
                  <c:x val="-2.1857921517289852E-2"/>
                  <c:y val="-2.7303773833024118E-2"/>
                </c:manualLayout>
              </c:layout>
              <c:showLegendKey val="0"/>
              <c:showVal val="1"/>
              <c:showCatName val="0"/>
              <c:showSerName val="0"/>
              <c:showPercent val="0"/>
              <c:showBubbleSize val="0"/>
            </c:dLbl>
            <c:dLbl>
              <c:idx val="1"/>
              <c:layout>
                <c:manualLayout>
                  <c:x val="-1.5517755893763323E-2"/>
                  <c:y val="-2.4864024864024864E-2"/>
                </c:manualLayout>
              </c:layout>
              <c:showLegendKey val="0"/>
              <c:showVal val="1"/>
              <c:showCatName val="0"/>
              <c:showSerName val="0"/>
              <c:showPercent val="0"/>
              <c:showBubbleSize val="0"/>
            </c:dLbl>
            <c:dLbl>
              <c:idx val="2"/>
              <c:layout>
                <c:manualLayout>
                  <c:x val="-1.790510295434198E-2"/>
                  <c:y val="-2.4864024864024864E-2"/>
                </c:manualLayout>
              </c:layout>
              <c:showLegendKey val="0"/>
              <c:showVal val="1"/>
              <c:showCatName val="0"/>
              <c:showSerName val="0"/>
              <c:showPercent val="0"/>
              <c:showBubbleSize val="0"/>
            </c:dLbl>
            <c:dLbl>
              <c:idx val="3"/>
              <c:layout>
                <c:manualLayout>
                  <c:x val="-1.087279867269062E-2"/>
                  <c:y val="-2.3198891509780387E-2"/>
                </c:manualLayout>
              </c:layout>
              <c:showLegendKey val="0"/>
              <c:showVal val="1"/>
              <c:showCatName val="0"/>
              <c:showSerName val="0"/>
              <c:showPercent val="0"/>
              <c:showBubbleSize val="0"/>
            </c:dLbl>
            <c:dLbl>
              <c:idx val="4"/>
              <c:layout>
                <c:manualLayout>
                  <c:x val="-9.4428706326723545E-4"/>
                  <c:y val="-2.6966285772795241E-2"/>
                </c:manualLayout>
              </c:layout>
              <c:showLegendKey val="0"/>
              <c:showVal val="1"/>
              <c:showCatName val="0"/>
              <c:showSerName val="0"/>
              <c:showPercent val="0"/>
              <c:showBubbleSize val="0"/>
            </c:dLbl>
            <c:dLbl>
              <c:idx val="6"/>
              <c:layout>
                <c:manualLayout>
                  <c:x val="-1.8470063260172725E-2"/>
                  <c:y val="-3.7236678748490092E-2"/>
                </c:manualLayout>
              </c:layout>
              <c:showLegendKey val="0"/>
              <c:showVal val="1"/>
              <c:showCatName val="0"/>
              <c:showSerName val="0"/>
              <c:showPercent val="0"/>
              <c:showBubbleSize val="0"/>
            </c:dLbl>
            <c:dLbl>
              <c:idx val="7"/>
              <c:layout>
                <c:manualLayout>
                  <c:x val="-1.4324049438578425E-2"/>
                  <c:y val="-3.314126299308684E-2"/>
                </c:manualLayout>
              </c:layout>
              <c:showLegendKey val="0"/>
              <c:showVal val="1"/>
              <c:showCatName val="0"/>
              <c:showSerName val="0"/>
              <c:showPercent val="0"/>
              <c:showBubbleSize val="0"/>
            </c:dLbl>
            <c:dLbl>
              <c:idx val="8"/>
              <c:layout>
                <c:manualLayout>
                  <c:x val="-9.5927560329859499E-3"/>
                  <c:y val="-3.6248648673323253E-2"/>
                </c:manualLayout>
              </c:layout>
              <c:showLegendKey val="0"/>
              <c:showVal val="1"/>
              <c:showCatName val="0"/>
              <c:showSerName val="0"/>
              <c:showPercent val="0"/>
              <c:showBubbleSize val="0"/>
            </c:dLbl>
            <c:dLbl>
              <c:idx val="9"/>
              <c:layout>
                <c:manualLayout>
                  <c:x val="4.3767523837781467E-17"/>
                  <c:y val="-1.8648018648019113E-2"/>
                </c:manualLayout>
              </c:layout>
              <c:showLegendKey val="0"/>
              <c:showVal val="1"/>
              <c:showCatName val="0"/>
              <c:showSerName val="0"/>
              <c:showPercent val="0"/>
              <c:showBubbleSize val="0"/>
            </c:dLbl>
            <c:dLbl>
              <c:idx val="10"/>
              <c:layout>
                <c:manualLayout>
                  <c:x val="-1.9835036530436666E-3"/>
                  <c:y val="-1.5059437346218861E-2"/>
                </c:manualLayout>
              </c:layout>
              <c:showLegendKey val="0"/>
              <c:showVal val="1"/>
              <c:showCatName val="0"/>
              <c:showSerName val="0"/>
              <c:showPercent val="0"/>
              <c:showBubbleSize val="0"/>
            </c:dLbl>
            <c:dLbl>
              <c:idx val="11"/>
              <c:layout>
                <c:manualLayout>
                  <c:x val="-1.4324082363473593E-2"/>
                  <c:y val="-1.8648018648019113E-2"/>
                </c:manualLayout>
              </c:layout>
              <c:showLegendKey val="0"/>
              <c:showVal val="1"/>
              <c:showCatName val="0"/>
              <c:showSerName val="0"/>
              <c:showPercent val="0"/>
              <c:showBubbleSize val="0"/>
            </c:dLbl>
            <c:dLbl>
              <c:idx val="12"/>
              <c:layout>
                <c:manualLayout>
                  <c:x val="-1.6711429424052862E-2"/>
                  <c:y val="-3.108003108003109E-2"/>
                </c:manualLayout>
              </c:layout>
              <c:showLegendKey val="0"/>
              <c:showVal val="1"/>
              <c:showCatName val="0"/>
              <c:showSerName val="0"/>
              <c:showPercent val="0"/>
              <c:showBubbleSize val="0"/>
            </c:dLbl>
            <c:dLbl>
              <c:idx val="13"/>
              <c:layout>
                <c:manualLayout>
                  <c:x val="-1.3130408833184127E-2"/>
                  <c:y val="-2.1756021756021753E-2"/>
                </c:manualLayout>
              </c:layout>
              <c:showLegendKey val="0"/>
              <c:showVal val="1"/>
              <c:showCatName val="0"/>
              <c:showSerName val="0"/>
              <c:showPercent val="0"/>
              <c:showBubbleSize val="0"/>
            </c:dLbl>
            <c:dLbl>
              <c:idx val="14"/>
              <c:layout>
                <c:manualLayout>
                  <c:x val="-9.5493882423157272E-3"/>
                  <c:y val="-2.1756021756021753E-2"/>
                </c:manualLayout>
              </c:layout>
              <c:showLegendKey val="0"/>
              <c:showVal val="1"/>
              <c:showCatName val="0"/>
              <c:showSerName val="0"/>
              <c:showPercent val="0"/>
              <c:showBubbleSize val="0"/>
            </c:dLbl>
            <c:dLbl>
              <c:idx val="15"/>
              <c:layout>
                <c:manualLayout>
                  <c:x val="-1.1936735302894659E-2"/>
                  <c:y val="-2.4864024864024864E-2"/>
                </c:manualLayout>
              </c:layout>
              <c:showLegendKey val="0"/>
              <c:showVal val="1"/>
              <c:showCatName val="0"/>
              <c:showSerName val="0"/>
              <c:showPercent val="0"/>
              <c:showBubbleSize val="0"/>
            </c:dLbl>
            <c:dLbl>
              <c:idx val="16"/>
              <c:layout>
                <c:manualLayout>
                  <c:x val="-2.658746083654033E-2"/>
                  <c:y val="1.6638899593869525E-2"/>
                </c:manualLayout>
              </c:layout>
              <c:showLegendKey val="0"/>
              <c:showVal val="1"/>
              <c:showCatName val="0"/>
              <c:showSerName val="0"/>
              <c:showPercent val="0"/>
              <c:showBubbleSize val="0"/>
            </c:dLbl>
            <c:dLbl>
              <c:idx val="17"/>
              <c:layout>
                <c:manualLayout>
                  <c:x val="-2.9841838257236651E-2"/>
                  <c:y val="-2.4472465417348238E-7"/>
                </c:manualLayout>
              </c:layout>
              <c:showLegendKey val="0"/>
              <c:showVal val="1"/>
              <c:showCatName val="0"/>
              <c:showSerName val="0"/>
              <c:showPercent val="0"/>
              <c:showBubbleSize val="0"/>
            </c:dLbl>
            <c:dLbl>
              <c:idx val="18"/>
              <c:layout>
                <c:manualLayout>
                  <c:x val="-2.6260817666368876E-2"/>
                  <c:y val="-1.8648018648019113E-2"/>
                </c:manualLayout>
              </c:layout>
              <c:showLegendKey val="0"/>
              <c:showVal val="1"/>
              <c:showCatName val="0"/>
              <c:showSerName val="0"/>
              <c:showPercent val="0"/>
              <c:showBubbleSize val="0"/>
            </c:dLbl>
            <c:dLbl>
              <c:idx val="21"/>
              <c:layout>
                <c:manualLayout>
                  <c:x val="-1.3130408833184127E-2"/>
                  <c:y val="-4.0404040404040414E-2"/>
                </c:manualLayout>
              </c:layout>
              <c:showLegendKey val="0"/>
              <c:showVal val="1"/>
              <c:showCatName val="0"/>
              <c:showSerName val="0"/>
              <c:showPercent val="0"/>
              <c:showBubbleSize val="0"/>
            </c:dLbl>
            <c:dLbl>
              <c:idx val="22"/>
              <c:layout>
                <c:manualLayout>
                  <c:x val="-2.864816472694719E-2"/>
                  <c:y val="0"/>
                </c:manualLayout>
              </c:layout>
              <c:showLegendKey val="0"/>
              <c:showVal val="1"/>
              <c:showCatName val="0"/>
              <c:showSerName val="0"/>
              <c:showPercent val="0"/>
              <c:showBubbleSize val="0"/>
            </c:dLbl>
            <c:dLbl>
              <c:idx val="24"/>
              <c:layout>
                <c:manualLayout>
                  <c:x val="-9.9752403470801799E-4"/>
                  <c:y val="-1.8842615878604922E-2"/>
                </c:manualLayout>
              </c:layout>
              <c:showLegendKey val="0"/>
              <c:showVal val="1"/>
              <c:showCatName val="0"/>
              <c:showSerName val="0"/>
              <c:showPercent val="0"/>
              <c:showBubbleSize val="0"/>
            </c:dLbl>
            <c:txPr>
              <a:bodyPr/>
              <a:lstStyle/>
              <a:p>
                <a:pPr>
                  <a:defRPr sz="900" baseline="0"/>
                </a:pPr>
                <a:endParaRPr lang="es-EC"/>
              </a:p>
            </c:txPr>
            <c:showLegendKey val="0"/>
            <c:showVal val="1"/>
            <c:showCatName val="0"/>
            <c:showSerName val="0"/>
            <c:showPercent val="0"/>
            <c:showBubbleSize val="0"/>
            <c:showLeaderLines val="0"/>
          </c:dLbls>
          <c:cat>
            <c:strRef>
              <c:f>GRAF11!$D$6:$AB$6</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GRAF11!$D$11:$AB$11</c:f>
              <c:numCache>
                <c:formatCode>#,##0.00</c:formatCode>
                <c:ptCount val="25"/>
                <c:pt idx="0">
                  <c:v>3.3346576439862226</c:v>
                </c:pt>
                <c:pt idx="1">
                  <c:v>4.1896801025960668</c:v>
                </c:pt>
                <c:pt idx="2">
                  <c:v>4.0448777139495151</c:v>
                </c:pt>
                <c:pt idx="3">
                  <c:v>4.4558697514995727</c:v>
                </c:pt>
                <c:pt idx="4">
                  <c:v>2.1926518754025572</c:v>
                </c:pt>
                <c:pt idx="5">
                  <c:v>2.6711596942549529</c:v>
                </c:pt>
                <c:pt idx="6">
                  <c:v>2.2523420838387405</c:v>
                </c:pt>
                <c:pt idx="7">
                  <c:v>3.0900025889210907</c:v>
                </c:pt>
                <c:pt idx="8">
                  <c:v>2.5509378024516352</c:v>
                </c:pt>
                <c:pt idx="9">
                  <c:v>2.2890066269533329</c:v>
                </c:pt>
                <c:pt idx="10">
                  <c:v>1.0123173716191765</c:v>
                </c:pt>
                <c:pt idx="11">
                  <c:v>2.655279503105592</c:v>
                </c:pt>
                <c:pt idx="12">
                  <c:v>2.4151968385423404</c:v>
                </c:pt>
                <c:pt idx="13">
                  <c:v>1.9118493913732535</c:v>
                </c:pt>
                <c:pt idx="14">
                  <c:v>2.325920516185636</c:v>
                </c:pt>
                <c:pt idx="15">
                  <c:v>1.8734420985857583</c:v>
                </c:pt>
                <c:pt idx="16">
                  <c:v>1.9145855520587773</c:v>
                </c:pt>
                <c:pt idx="17">
                  <c:v>6.2365697631338444</c:v>
                </c:pt>
                <c:pt idx="18">
                  <c:v>5.7957575055059687</c:v>
                </c:pt>
                <c:pt idx="19">
                  <c:v>7.415566145759497</c:v>
                </c:pt>
                <c:pt idx="20">
                  <c:v>5.8899870220624946</c:v>
                </c:pt>
                <c:pt idx="21">
                  <c:v>2.7239963121280697</c:v>
                </c:pt>
                <c:pt idx="22">
                  <c:v>4.4623869586741147</c:v>
                </c:pt>
                <c:pt idx="23">
                  <c:v>6.9637883008356543</c:v>
                </c:pt>
                <c:pt idx="24">
                  <c:v>0.28290143713930066</c:v>
                </c:pt>
              </c:numCache>
            </c:numRef>
          </c:val>
          <c:smooth val="0"/>
        </c:ser>
        <c:ser>
          <c:idx val="1"/>
          <c:order val="1"/>
          <c:tx>
            <c:strRef>
              <c:f>GRAF11!$B$13</c:f>
              <c:strCache>
                <c:ptCount val="1"/>
                <c:pt idx="0">
                  <c:v>Año 2003</c:v>
                </c:pt>
              </c:strCache>
            </c:strRef>
          </c:tx>
          <c:spPr>
            <a:ln w="19050">
              <a:solidFill>
                <a:schemeClr val="accent2"/>
              </a:solidFill>
            </a:ln>
          </c:spPr>
          <c:marker>
            <c:symbol val="diamond"/>
            <c:size val="5"/>
          </c:marker>
          <c:dPt>
            <c:idx val="10"/>
            <c:marker>
              <c:spPr>
                <a:solidFill>
                  <a:schemeClr val="accent2"/>
                </a:solidFill>
              </c:spPr>
            </c:marker>
            <c:bubble3D val="0"/>
          </c:dPt>
          <c:dPt>
            <c:idx val="16"/>
            <c:marker>
              <c:spPr>
                <a:solidFill>
                  <a:srgbClr val="C0504D"/>
                </a:solidFill>
              </c:spPr>
            </c:marker>
            <c:bubble3D val="0"/>
          </c:dPt>
          <c:dLbls>
            <c:dLbl>
              <c:idx val="0"/>
              <c:layout>
                <c:manualLayout>
                  <c:x val="0"/>
                  <c:y val="9.3240093240094767E-3"/>
                </c:manualLayout>
              </c:layout>
              <c:showLegendKey val="0"/>
              <c:showVal val="1"/>
              <c:showCatName val="0"/>
              <c:showSerName val="0"/>
              <c:showPercent val="0"/>
              <c:showBubbleSize val="0"/>
            </c:dLbl>
            <c:dLbl>
              <c:idx val="1"/>
              <c:layout>
                <c:manualLayout>
                  <c:x val="-8.2492025607280705E-3"/>
                  <c:y val="-2.6029672413267306E-2"/>
                </c:manualLayout>
              </c:layout>
              <c:showLegendKey val="0"/>
              <c:showVal val="1"/>
              <c:showCatName val="0"/>
              <c:showSerName val="0"/>
              <c:showPercent val="0"/>
              <c:showBubbleSize val="0"/>
            </c:dLbl>
            <c:dLbl>
              <c:idx val="2"/>
              <c:layout>
                <c:manualLayout>
                  <c:x val="0"/>
                  <c:y val="9.3240093240094767E-3"/>
                </c:manualLayout>
              </c:layout>
              <c:showLegendKey val="0"/>
              <c:showVal val="1"/>
              <c:showCatName val="0"/>
              <c:showSerName val="0"/>
              <c:showPercent val="0"/>
              <c:showBubbleSize val="0"/>
            </c:dLbl>
            <c:dLbl>
              <c:idx val="3"/>
              <c:layout>
                <c:manualLayout>
                  <c:x val="-1.5214943173027398E-2"/>
                  <c:y val="6.2711608726171514E-2"/>
                </c:manualLayout>
              </c:layout>
              <c:showLegendKey val="0"/>
              <c:showVal val="1"/>
              <c:showCatName val="0"/>
              <c:showSerName val="0"/>
              <c:showPercent val="0"/>
              <c:showBubbleSize val="0"/>
            </c:dLbl>
            <c:dLbl>
              <c:idx val="4"/>
              <c:layout>
                <c:manualLayout>
                  <c:x val="0"/>
                  <c:y val="1.5540015540015838E-2"/>
                </c:manualLayout>
              </c:layout>
              <c:showLegendKey val="0"/>
              <c:showVal val="1"/>
              <c:showCatName val="0"/>
              <c:showSerName val="0"/>
              <c:showPercent val="0"/>
              <c:showBubbleSize val="0"/>
            </c:dLbl>
            <c:dLbl>
              <c:idx val="5"/>
              <c:layout>
                <c:manualLayout>
                  <c:x val="-1.5357974020952729E-2"/>
                  <c:y val="-3.243967483351641E-2"/>
                </c:manualLayout>
              </c:layout>
              <c:showLegendKey val="0"/>
              <c:showVal val="1"/>
              <c:showCatName val="0"/>
              <c:showSerName val="0"/>
              <c:showPercent val="0"/>
              <c:showBubbleSize val="0"/>
            </c:dLbl>
            <c:dLbl>
              <c:idx val="6"/>
              <c:layout>
                <c:manualLayout>
                  <c:x val="-1.2600657989600831E-2"/>
                  <c:y val="4.4844061159022133E-2"/>
                </c:manualLayout>
              </c:layout>
              <c:showLegendKey val="0"/>
              <c:showVal val="1"/>
              <c:showCatName val="0"/>
              <c:showSerName val="0"/>
              <c:showPercent val="0"/>
              <c:showBubbleSize val="0"/>
            </c:dLbl>
            <c:dLbl>
              <c:idx val="7"/>
              <c:layout>
                <c:manualLayout>
                  <c:x val="-1.1331444759206801E-2"/>
                  <c:y val="2.8457745695097496E-2"/>
                </c:manualLayout>
              </c:layout>
              <c:showLegendKey val="0"/>
              <c:showVal val="1"/>
              <c:showCatName val="0"/>
              <c:showSerName val="0"/>
              <c:showPercent val="0"/>
              <c:showBubbleSize val="0"/>
            </c:dLbl>
            <c:dLbl>
              <c:idx val="8"/>
              <c:layout>
                <c:manualLayout>
                  <c:x val="-1.227573182247403E-2"/>
                  <c:y val="2.9191644157166342E-2"/>
                </c:manualLayout>
              </c:layout>
              <c:showLegendKey val="0"/>
              <c:showVal val="1"/>
              <c:showCatName val="0"/>
              <c:showSerName val="0"/>
              <c:showPercent val="0"/>
              <c:showBubbleSize val="0"/>
            </c:dLbl>
            <c:dLbl>
              <c:idx val="9"/>
              <c:layout>
                <c:manualLayout>
                  <c:x val="-2.0554898767965641E-2"/>
                  <c:y val="3.3131174759949845E-2"/>
                </c:manualLayout>
              </c:layout>
              <c:showLegendKey val="0"/>
              <c:showVal val="1"/>
              <c:showCatName val="0"/>
              <c:showSerName val="0"/>
              <c:showPercent val="0"/>
              <c:showBubbleSize val="0"/>
            </c:dLbl>
            <c:dLbl>
              <c:idx val="10"/>
              <c:layout>
                <c:manualLayout>
                  <c:x val="-1.5868029224349343E-2"/>
                  <c:y val="2.7106987223194056E-2"/>
                </c:manualLayout>
              </c:layout>
              <c:showLegendKey val="0"/>
              <c:showVal val="1"/>
              <c:showCatName val="0"/>
              <c:showSerName val="0"/>
              <c:showPercent val="0"/>
              <c:showBubbleSize val="0"/>
            </c:dLbl>
            <c:dLbl>
              <c:idx val="11"/>
              <c:layout>
                <c:manualLayout>
                  <c:x val="-6.8594648048597023E-3"/>
                  <c:y val="1.8648036884707047E-2"/>
                </c:manualLayout>
              </c:layout>
              <c:showLegendKey val="0"/>
              <c:showVal val="1"/>
              <c:showCatName val="0"/>
              <c:showSerName val="0"/>
              <c:showPercent val="0"/>
              <c:showBubbleSize val="0"/>
            </c:dLbl>
            <c:dLbl>
              <c:idx val="12"/>
              <c:layout>
                <c:manualLayout>
                  <c:x val="-1.4004520681373761E-2"/>
                  <c:y val="3.0594329044435428E-2"/>
                </c:manualLayout>
              </c:layout>
              <c:showLegendKey val="0"/>
              <c:showVal val="1"/>
              <c:showCatName val="0"/>
              <c:showSerName val="0"/>
              <c:showPercent val="0"/>
              <c:showBubbleSize val="0"/>
            </c:dLbl>
            <c:dLbl>
              <c:idx val="13"/>
              <c:layout>
                <c:manualLayout>
                  <c:x val="-1.8636285903355497E-2"/>
                  <c:y val="3.1342865096187895E-2"/>
                </c:manualLayout>
              </c:layout>
              <c:showLegendKey val="0"/>
              <c:showVal val="1"/>
              <c:showCatName val="0"/>
              <c:showSerName val="0"/>
              <c:showPercent val="0"/>
              <c:showBubbleSize val="0"/>
            </c:dLbl>
            <c:dLbl>
              <c:idx val="14"/>
              <c:layout>
                <c:manualLayout>
                  <c:x val="-1.6997167138810203E-2"/>
                  <c:y val="2.4612854680785716E-2"/>
                </c:manualLayout>
              </c:layout>
              <c:showLegendKey val="0"/>
              <c:showVal val="1"/>
              <c:showCatName val="0"/>
              <c:showSerName val="0"/>
              <c:showPercent val="0"/>
              <c:showBubbleSize val="0"/>
            </c:dLbl>
            <c:dLbl>
              <c:idx val="15"/>
              <c:layout>
                <c:manualLayout>
                  <c:x val="-1.3884603662000857E-2"/>
                  <c:y val="2.8704236207867665E-2"/>
                </c:manualLayout>
              </c:layout>
              <c:showLegendKey val="0"/>
              <c:showVal val="1"/>
              <c:showCatName val="0"/>
              <c:showSerName val="0"/>
              <c:showPercent val="0"/>
              <c:showBubbleSize val="0"/>
            </c:dLbl>
            <c:dLbl>
              <c:idx val="17"/>
              <c:layout>
                <c:manualLayout>
                  <c:x val="-6.6100094428707123E-3"/>
                  <c:y val="-2.5641019169942682E-2"/>
                </c:manualLayout>
              </c:layout>
              <c:showLegendKey val="0"/>
              <c:showVal val="1"/>
              <c:showCatName val="0"/>
              <c:showSerName val="0"/>
              <c:showPercent val="0"/>
              <c:showBubbleSize val="0"/>
            </c:dLbl>
            <c:dLbl>
              <c:idx val="20"/>
              <c:layout>
                <c:manualLayout>
                  <c:x val="-2.6440037771482652E-2"/>
                  <c:y val="2.8846146566185601E-2"/>
                </c:manualLayout>
              </c:layout>
              <c:showLegendKey val="0"/>
              <c:showVal val="1"/>
              <c:showCatName val="0"/>
              <c:showSerName val="0"/>
              <c:showPercent val="0"/>
              <c:showBubbleSize val="0"/>
            </c:dLbl>
            <c:dLbl>
              <c:idx val="21"/>
              <c:layout>
                <c:manualLayout>
                  <c:x val="-1.4895570773200103E-2"/>
                  <c:y val="3.6713346276664949E-2"/>
                </c:manualLayout>
              </c:layout>
              <c:showLegendKey val="0"/>
              <c:showVal val="1"/>
              <c:showCatName val="0"/>
              <c:showSerName val="0"/>
              <c:showPercent val="0"/>
              <c:showBubbleSize val="0"/>
            </c:dLbl>
            <c:dLbl>
              <c:idx val="23"/>
              <c:layout>
                <c:manualLayout>
                  <c:x val="-2.2662889518413692E-2"/>
                  <c:y val="-2.5641019169942682E-2"/>
                </c:manualLayout>
              </c:layout>
              <c:showLegendKey val="0"/>
              <c:showVal val="1"/>
              <c:showCatName val="0"/>
              <c:showSerName val="0"/>
              <c:showPercent val="0"/>
              <c:showBubbleSize val="0"/>
            </c:dLbl>
            <c:dLbl>
              <c:idx val="24"/>
              <c:layout>
                <c:manualLayout>
                  <c:x val="-1.5517765517131429E-2"/>
                  <c:y val="3.603852393194177E-2"/>
                </c:manualLayout>
              </c:layout>
              <c:showLegendKey val="0"/>
              <c:showVal val="1"/>
              <c:showCatName val="0"/>
              <c:showSerName val="0"/>
              <c:showPercent val="0"/>
              <c:showBubbleSize val="0"/>
            </c:dLbl>
            <c:txPr>
              <a:bodyPr/>
              <a:lstStyle/>
              <a:p>
                <a:pPr>
                  <a:defRPr sz="900" b="1" i="0" baseline="0"/>
                </a:pPr>
                <a:endParaRPr lang="es-EC"/>
              </a:p>
            </c:txPr>
            <c:showLegendKey val="0"/>
            <c:showVal val="1"/>
            <c:showCatName val="0"/>
            <c:showSerName val="0"/>
            <c:showPercent val="0"/>
            <c:showBubbleSize val="0"/>
            <c:showLeaderLines val="0"/>
          </c:dLbls>
          <c:val>
            <c:numRef>
              <c:f>GRAF11!$D$16:$AB$16</c:f>
              <c:numCache>
                <c:formatCode>#,##0.00</c:formatCode>
                <c:ptCount val="25"/>
                <c:pt idx="0">
                  <c:v>2.3605019493177388</c:v>
                </c:pt>
                <c:pt idx="1">
                  <c:v>2.8066390772210972</c:v>
                </c:pt>
                <c:pt idx="2">
                  <c:v>2.6556718849869014</c:v>
                </c:pt>
                <c:pt idx="3">
                  <c:v>3.6008324636407467</c:v>
                </c:pt>
                <c:pt idx="4">
                  <c:v>1.9987271264089712</c:v>
                </c:pt>
                <c:pt idx="5">
                  <c:v>2.5449318027058818</c:v>
                </c:pt>
                <c:pt idx="6">
                  <c:v>1.9821180806668488</c:v>
                </c:pt>
                <c:pt idx="7">
                  <c:v>1.905037331846027</c:v>
                </c:pt>
                <c:pt idx="8">
                  <c:v>2.1190010126045822</c:v>
                </c:pt>
                <c:pt idx="9">
                  <c:v>1.9063340567626679</c:v>
                </c:pt>
                <c:pt idx="10">
                  <c:v>0.47325479407106391</c:v>
                </c:pt>
                <c:pt idx="11">
                  <c:v>0.99391032720159034</c:v>
                </c:pt>
                <c:pt idx="12">
                  <c:v>1.71228894981725</c:v>
                </c:pt>
                <c:pt idx="13">
                  <c:v>1.1117513311130185</c:v>
                </c:pt>
                <c:pt idx="14">
                  <c:v>1.1973062019052663</c:v>
                </c:pt>
                <c:pt idx="15">
                  <c:v>0.97967866539774962</c:v>
                </c:pt>
                <c:pt idx="16">
                  <c:v>0.91777500745692198</c:v>
                </c:pt>
                <c:pt idx="17">
                  <c:v>4.0730964148918671</c:v>
                </c:pt>
                <c:pt idx="18">
                  <c:v>4.1001810913315335</c:v>
                </c:pt>
                <c:pt idx="19">
                  <c:v>6.0845756008518403</c:v>
                </c:pt>
                <c:pt idx="20">
                  <c:v>2.6287803654004707</c:v>
                </c:pt>
                <c:pt idx="21">
                  <c:v>2.4269824979890715</c:v>
                </c:pt>
                <c:pt idx="22">
                  <c:v>1.2125866494209898</c:v>
                </c:pt>
                <c:pt idx="23">
                  <c:v>0</c:v>
                </c:pt>
                <c:pt idx="24">
                  <c:v>0.33497470940943957</c:v>
                </c:pt>
              </c:numCache>
            </c:numRef>
          </c:val>
          <c:smooth val="0"/>
        </c:ser>
        <c:dLbls>
          <c:showLegendKey val="0"/>
          <c:showVal val="1"/>
          <c:showCatName val="0"/>
          <c:showSerName val="0"/>
          <c:showPercent val="0"/>
          <c:showBubbleSize val="0"/>
        </c:dLbls>
        <c:marker val="1"/>
        <c:smooth val="0"/>
        <c:axId val="134565888"/>
        <c:axId val="134567424"/>
      </c:lineChart>
      <c:catAx>
        <c:axId val="134565888"/>
        <c:scaling>
          <c:orientation val="minMax"/>
        </c:scaling>
        <c:delete val="0"/>
        <c:axPos val="b"/>
        <c:majorTickMark val="none"/>
        <c:minorTickMark val="none"/>
        <c:tickLblPos val="nextTo"/>
        <c:txPr>
          <a:bodyPr/>
          <a:lstStyle/>
          <a:p>
            <a:pPr>
              <a:defRPr sz="900" baseline="0"/>
            </a:pPr>
            <a:endParaRPr lang="es-EC"/>
          </a:p>
        </c:txPr>
        <c:crossAx val="134567424"/>
        <c:crosses val="autoZero"/>
        <c:auto val="1"/>
        <c:lblAlgn val="ctr"/>
        <c:lblOffset val="100"/>
        <c:noMultiLvlLbl val="0"/>
      </c:catAx>
      <c:valAx>
        <c:axId val="134567424"/>
        <c:scaling>
          <c:orientation val="minMax"/>
          <c:max val="8"/>
          <c:min val="0"/>
        </c:scaling>
        <c:delete val="1"/>
        <c:axPos val="l"/>
        <c:numFmt formatCode="#,##0" sourceLinked="0"/>
        <c:majorTickMark val="out"/>
        <c:minorTickMark val="none"/>
        <c:tickLblPos val="none"/>
        <c:crossAx val="134565888"/>
        <c:crosses val="autoZero"/>
        <c:crossBetween val="between"/>
      </c:valAx>
      <c:spPr>
        <a:noFill/>
        <a:ln>
          <a:noFill/>
        </a:ln>
      </c:spPr>
    </c:plotArea>
    <c:plotVisOnly val="1"/>
    <c:dispBlanksAs val="gap"/>
    <c:showDLblsOverMax val="0"/>
  </c:chart>
  <c:spPr>
    <a:noFill/>
    <a:ln>
      <a:noFill/>
    </a:ln>
  </c:spPr>
  <c:txPr>
    <a:bodyPr/>
    <a:lstStyle/>
    <a:p>
      <a:pPr>
        <a:defRPr sz="800" baseline="0"/>
      </a:pPr>
      <a:endParaRPr lang="es-EC"/>
    </a:p>
  </c:txPr>
  <c:printSettings>
    <c:headerFooter/>
    <c:pageMargins b="0.75000000000000999" l="0.70000000000000062" r="0.70000000000000062" t="0.75000000000000999"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049421378845584E-2"/>
          <c:y val="7.7531173357428734E-2"/>
          <c:w val="0.91425473621390163"/>
          <c:h val="0.71691527317344295"/>
        </c:manualLayout>
      </c:layout>
      <c:lineChart>
        <c:grouping val="standard"/>
        <c:varyColors val="0"/>
        <c:ser>
          <c:idx val="0"/>
          <c:order val="0"/>
          <c:tx>
            <c:strRef>
              <c:f>GRAF12!$A$7</c:f>
              <c:strCache>
                <c:ptCount val="1"/>
                <c:pt idx="0">
                  <c:v>Año 2012</c:v>
                </c:pt>
              </c:strCache>
            </c:strRef>
          </c:tx>
          <c:spPr>
            <a:ln w="19050"/>
          </c:spPr>
          <c:marker>
            <c:symbol val="triangle"/>
            <c:size val="4"/>
          </c:marker>
          <c:dLbls>
            <c:dLbl>
              <c:idx val="0"/>
              <c:layout>
                <c:manualLayout>
                  <c:x val="-1.5108593012275741E-2"/>
                  <c:y val="-3.6133694670280041E-2"/>
                </c:manualLayout>
              </c:layout>
              <c:dLblPos val="r"/>
              <c:showLegendKey val="0"/>
              <c:showVal val="1"/>
              <c:showCatName val="0"/>
              <c:showSerName val="0"/>
              <c:showPercent val="0"/>
              <c:showBubbleSize val="0"/>
            </c:dLbl>
            <c:dLbl>
              <c:idx val="1"/>
              <c:layout>
                <c:manualLayout>
                  <c:x val="-5.6657223796033997E-3"/>
                  <c:y val="-2.5293586269196026E-2"/>
                </c:manualLayout>
              </c:layout>
              <c:dLblPos val="r"/>
              <c:showLegendKey val="0"/>
              <c:showVal val="1"/>
              <c:showCatName val="0"/>
              <c:showSerName val="0"/>
              <c:showPercent val="0"/>
              <c:showBubbleSize val="0"/>
            </c:dLbl>
            <c:dLbl>
              <c:idx val="3"/>
              <c:layout>
                <c:manualLayout>
                  <c:x val="-5.6657223796033997E-3"/>
                  <c:y val="-3.2520325203252001E-2"/>
                </c:manualLayout>
              </c:layout>
              <c:dLblPos val="r"/>
              <c:showLegendKey val="0"/>
              <c:showVal val="1"/>
              <c:showCatName val="0"/>
              <c:showSerName val="0"/>
              <c:showPercent val="0"/>
              <c:showBubbleSize val="0"/>
            </c:dLbl>
            <c:dLbl>
              <c:idx val="4"/>
              <c:layout>
                <c:manualLayout>
                  <c:x val="-2.8328611898016977E-2"/>
                  <c:y val="-1.806684733514002E-2"/>
                </c:manualLayout>
              </c:layout>
              <c:dLblPos val="r"/>
              <c:showLegendKey val="0"/>
              <c:showVal val="1"/>
              <c:showCatName val="0"/>
              <c:showSerName val="0"/>
              <c:showPercent val="0"/>
              <c:showBubbleSize val="0"/>
            </c:dLbl>
            <c:dLbl>
              <c:idx val="6"/>
              <c:layout>
                <c:manualLayout>
                  <c:x val="-1.8885741265344723E-2"/>
                  <c:y val="-3.2520325203252036E-2"/>
                </c:manualLayout>
              </c:layout>
              <c:dLblPos val="r"/>
              <c:showLegendKey val="0"/>
              <c:showVal val="1"/>
              <c:showCatName val="0"/>
              <c:showSerName val="0"/>
              <c:showPercent val="0"/>
              <c:showBubbleSize val="0"/>
            </c:dLbl>
            <c:dLbl>
              <c:idx val="8"/>
              <c:layout>
                <c:manualLayout>
                  <c:x val="-1.4164305949008507E-2"/>
                  <c:y val="-2.8906955736224031E-2"/>
                </c:manualLayout>
              </c:layout>
              <c:dLblPos val="r"/>
              <c:showLegendKey val="0"/>
              <c:showVal val="1"/>
              <c:showCatName val="0"/>
              <c:showSerName val="0"/>
              <c:showPercent val="0"/>
              <c:showBubbleSize val="0"/>
            </c:dLbl>
            <c:dLbl>
              <c:idx val="10"/>
              <c:layout>
                <c:manualLayout>
                  <c:x val="-8.4985835694051728E-3"/>
                  <c:y val="-6.1427280939477122E-2"/>
                </c:manualLayout>
              </c:layout>
              <c:dLblPos val="r"/>
              <c:showLegendKey val="0"/>
              <c:showVal val="1"/>
              <c:showCatName val="0"/>
              <c:showSerName val="0"/>
              <c:showPercent val="0"/>
              <c:showBubbleSize val="0"/>
            </c:dLbl>
            <c:dLbl>
              <c:idx val="11"/>
              <c:layout>
                <c:manualLayout>
                  <c:x val="-1.5108593012275663E-2"/>
                  <c:y val="-2.5293586269195971E-2"/>
                </c:manualLayout>
              </c:layout>
              <c:dLblPos val="r"/>
              <c:showLegendKey val="0"/>
              <c:showVal val="1"/>
              <c:showCatName val="0"/>
              <c:showSerName val="0"/>
              <c:showPercent val="0"/>
              <c:showBubbleSize val="0"/>
            </c:dLbl>
            <c:dLbl>
              <c:idx val="13"/>
              <c:layout>
                <c:manualLayout>
                  <c:x val="-1.1331444759206733E-2"/>
                  <c:y val="-2.8906955736224031E-2"/>
                </c:manualLayout>
              </c:layout>
              <c:dLblPos val="r"/>
              <c:showLegendKey val="0"/>
              <c:showVal val="1"/>
              <c:showCatName val="0"/>
              <c:showSerName val="0"/>
              <c:showPercent val="0"/>
              <c:showBubbleSize val="0"/>
            </c:dLbl>
            <c:dLbl>
              <c:idx val="14"/>
              <c:layout>
                <c:manualLayout>
                  <c:x val="-1.2275731822474096E-2"/>
                  <c:y val="3.2520325203252036E-2"/>
                </c:manualLayout>
              </c:layout>
              <c:dLblPos val="r"/>
              <c:showLegendKey val="0"/>
              <c:showVal val="1"/>
              <c:showCatName val="0"/>
              <c:showSerName val="0"/>
              <c:showPercent val="0"/>
              <c:showBubbleSize val="0"/>
            </c:dLbl>
            <c:dLbl>
              <c:idx val="15"/>
              <c:layout>
                <c:manualLayout>
                  <c:x val="-1.4164305949008507E-2"/>
                  <c:y val="-3.6133694670280041E-2"/>
                </c:manualLayout>
              </c:layout>
              <c:dLblPos val="r"/>
              <c:showLegendKey val="0"/>
              <c:showVal val="1"/>
              <c:showCatName val="0"/>
              <c:showSerName val="0"/>
              <c:showPercent val="0"/>
              <c:showBubbleSize val="0"/>
            </c:dLbl>
            <c:dLbl>
              <c:idx val="17"/>
              <c:layout>
                <c:manualLayout>
                  <c:x val="-3.0217186024551472E-2"/>
                  <c:y val="-7.2267389340560104E-3"/>
                </c:manualLayout>
              </c:layout>
              <c:dLblPos val="r"/>
              <c:showLegendKey val="0"/>
              <c:showVal val="1"/>
              <c:showCatName val="0"/>
              <c:showSerName val="0"/>
              <c:showPercent val="0"/>
              <c:showBubbleSize val="0"/>
            </c:dLbl>
            <c:dLbl>
              <c:idx val="19"/>
              <c:layout>
                <c:manualLayout>
                  <c:x val="-2.3607176581681016E-2"/>
                  <c:y val="2.8906955736224031E-2"/>
                </c:manualLayout>
              </c:layout>
              <c:dLblPos val="r"/>
              <c:showLegendKey val="0"/>
              <c:showVal val="1"/>
              <c:showCatName val="0"/>
              <c:showSerName val="0"/>
              <c:showPercent val="0"/>
              <c:showBubbleSize val="0"/>
            </c:dLbl>
            <c:dLbl>
              <c:idx val="21"/>
              <c:layout>
                <c:manualLayout>
                  <c:x val="-6.6100094428707123E-3"/>
                  <c:y val="-4.3360433604337362E-2"/>
                </c:manualLayout>
              </c:layout>
              <c:dLblPos val="r"/>
              <c:showLegendKey val="0"/>
              <c:showVal val="1"/>
              <c:showCatName val="0"/>
              <c:showSerName val="0"/>
              <c:showPercent val="0"/>
              <c:showBubbleSize val="0"/>
            </c:dLbl>
            <c:dLbl>
              <c:idx val="22"/>
              <c:layout>
                <c:manualLayout>
                  <c:x val="-1.3220018885741262E-2"/>
                  <c:y val="-4.3360433604337362E-2"/>
                </c:manualLayout>
              </c:layout>
              <c:dLblPos val="r"/>
              <c:showLegendKey val="0"/>
              <c:showVal val="1"/>
              <c:showCatName val="0"/>
              <c:showSerName val="0"/>
              <c:showPercent val="0"/>
              <c:showBubbleSize val="0"/>
            </c:dLbl>
            <c:dLbl>
              <c:idx val="24"/>
              <c:layout>
                <c:manualLayout>
                  <c:x val="-2.6653328809381802E-2"/>
                  <c:y val="3.4137324214116875E-6"/>
                </c:manualLayout>
              </c:layout>
              <c:dLblPos val="r"/>
              <c:showLegendKey val="0"/>
              <c:showVal val="1"/>
              <c:showCatName val="0"/>
              <c:showSerName val="0"/>
              <c:showPercent val="0"/>
              <c:showBubbleSize val="0"/>
            </c:dLbl>
            <c:txPr>
              <a:bodyPr/>
              <a:lstStyle/>
              <a:p>
                <a:pPr>
                  <a:defRPr sz="900" b="0"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dLbls>
          <c:cat>
            <c:strRef>
              <c:f>GRAF12!$C$6:$AA$6</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GRAF12!$C$11:$AA$11</c:f>
              <c:numCache>
                <c:formatCode>#,##0.00</c:formatCode>
                <c:ptCount val="25"/>
                <c:pt idx="0">
                  <c:v>10.954871400751617</c:v>
                </c:pt>
                <c:pt idx="1">
                  <c:v>11.904822730547382</c:v>
                </c:pt>
                <c:pt idx="2">
                  <c:v>9.9691935576129538</c:v>
                </c:pt>
                <c:pt idx="3">
                  <c:v>9.5972579263067725</c:v>
                </c:pt>
                <c:pt idx="4">
                  <c:v>4.5908648641241063</c:v>
                </c:pt>
                <c:pt idx="5">
                  <c:v>8.8559217555683478</c:v>
                </c:pt>
                <c:pt idx="6">
                  <c:v>12.622500428179626</c:v>
                </c:pt>
                <c:pt idx="7">
                  <c:v>10.794130665352718</c:v>
                </c:pt>
                <c:pt idx="8">
                  <c:v>14.827101105646266</c:v>
                </c:pt>
                <c:pt idx="9">
                  <c:v>9.193246127763782</c:v>
                </c:pt>
                <c:pt idx="10">
                  <c:v>6.3269835726198504</c:v>
                </c:pt>
                <c:pt idx="11">
                  <c:v>6.0869565217391299</c:v>
                </c:pt>
                <c:pt idx="12">
                  <c:v>5.827974979960862</c:v>
                </c:pt>
                <c:pt idx="13">
                  <c:v>7.6063927528094109</c:v>
                </c:pt>
                <c:pt idx="14">
                  <c:v>4.1336307619257662</c:v>
                </c:pt>
                <c:pt idx="15">
                  <c:v>6.949643667180248</c:v>
                </c:pt>
                <c:pt idx="16">
                  <c:v>2.7223013318335738</c:v>
                </c:pt>
                <c:pt idx="17">
                  <c:v>12.967125250080279</c:v>
                </c:pt>
                <c:pt idx="18">
                  <c:v>13.731487013044909</c:v>
                </c:pt>
                <c:pt idx="19">
                  <c:v>13.522502971679078</c:v>
                </c:pt>
                <c:pt idx="20">
                  <c:v>11.380652890086857</c:v>
                </c:pt>
                <c:pt idx="21">
                  <c:v>6.3909144246081677</c:v>
                </c:pt>
                <c:pt idx="22">
                  <c:v>9.831196268328906</c:v>
                </c:pt>
                <c:pt idx="23">
                  <c:v>11.361970385573962</c:v>
                </c:pt>
                <c:pt idx="24">
                  <c:v>0.28290143713930066</c:v>
                </c:pt>
              </c:numCache>
            </c:numRef>
          </c:val>
          <c:smooth val="0"/>
        </c:ser>
        <c:ser>
          <c:idx val="1"/>
          <c:order val="1"/>
          <c:tx>
            <c:strRef>
              <c:f>GRAF12!$A$13</c:f>
              <c:strCache>
                <c:ptCount val="1"/>
                <c:pt idx="0">
                  <c:v>Año 2003</c:v>
                </c:pt>
              </c:strCache>
            </c:strRef>
          </c:tx>
          <c:spPr>
            <a:ln w="19050">
              <a:solidFill>
                <a:schemeClr val="accent2"/>
              </a:solidFill>
            </a:ln>
          </c:spPr>
          <c:marker>
            <c:symbol val="square"/>
            <c:size val="4"/>
            <c:spPr>
              <a:solidFill>
                <a:schemeClr val="accent2"/>
              </a:solidFill>
            </c:spPr>
          </c:marker>
          <c:dLbls>
            <c:dLbl>
              <c:idx val="0"/>
              <c:layout>
                <c:manualLayout>
                  <c:x val="-1.1331444759206801E-2"/>
                  <c:y val="-4.3360433604337362E-2"/>
                </c:manualLayout>
              </c:layout>
              <c:dLblPos val="r"/>
              <c:showLegendKey val="0"/>
              <c:showVal val="1"/>
              <c:showCatName val="0"/>
              <c:showSerName val="0"/>
              <c:showPercent val="0"/>
              <c:showBubbleSize val="0"/>
            </c:dLbl>
            <c:dLbl>
              <c:idx val="1"/>
              <c:layout>
                <c:manualLayout>
                  <c:x val="-3.7771482530689886E-3"/>
                  <c:y val="-2.1680216802168056E-2"/>
                </c:manualLayout>
              </c:layout>
              <c:dLblPos val="r"/>
              <c:showLegendKey val="0"/>
              <c:showVal val="1"/>
              <c:showCatName val="0"/>
              <c:showSerName val="0"/>
              <c:showPercent val="0"/>
              <c:showBubbleSize val="0"/>
            </c:dLbl>
            <c:dLbl>
              <c:idx val="2"/>
              <c:layout>
                <c:manualLayout>
                  <c:x val="-1.4164305949008507E-2"/>
                  <c:y val="5.4200542005420072E-2"/>
                </c:manualLayout>
              </c:layout>
              <c:dLblPos val="r"/>
              <c:showLegendKey val="0"/>
              <c:showVal val="1"/>
              <c:showCatName val="0"/>
              <c:showSerName val="0"/>
              <c:showPercent val="0"/>
              <c:showBubbleSize val="0"/>
            </c:dLbl>
            <c:dLbl>
              <c:idx val="3"/>
              <c:layout>
                <c:manualLayout>
                  <c:x val="-1.4164305949008507E-2"/>
                  <c:y val="-3.2520325203252036E-2"/>
                </c:manualLayout>
              </c:layout>
              <c:dLblPos val="r"/>
              <c:showLegendKey val="0"/>
              <c:showVal val="1"/>
              <c:showCatName val="0"/>
              <c:showSerName val="0"/>
              <c:showPercent val="0"/>
              <c:showBubbleSize val="0"/>
            </c:dLbl>
            <c:dLbl>
              <c:idx val="5"/>
              <c:layout>
                <c:manualLayout>
                  <c:x val="-1.6997167138810283E-2"/>
                  <c:y val="-3.6133694670280041E-2"/>
                </c:manualLayout>
              </c:layout>
              <c:dLblPos val="r"/>
              <c:showLegendKey val="0"/>
              <c:showVal val="1"/>
              <c:showCatName val="0"/>
              <c:showSerName val="0"/>
              <c:showPercent val="0"/>
              <c:showBubbleSize val="0"/>
            </c:dLbl>
            <c:dLbl>
              <c:idx val="6"/>
              <c:layout>
                <c:manualLayout>
                  <c:x val="0"/>
                  <c:y val="-2.1680216802168056E-2"/>
                </c:manualLayout>
              </c:layout>
              <c:dLblPos val="r"/>
              <c:showLegendKey val="0"/>
              <c:showVal val="1"/>
              <c:showCatName val="0"/>
              <c:showSerName val="0"/>
              <c:showPercent val="0"/>
              <c:showBubbleSize val="0"/>
            </c:dLbl>
            <c:dLbl>
              <c:idx val="8"/>
              <c:layout>
                <c:manualLayout>
                  <c:x val="-1.6997167138810203E-2"/>
                  <c:y val="-3.2520325203252036E-2"/>
                </c:manualLayout>
              </c:layout>
              <c:dLblPos val="r"/>
              <c:showLegendKey val="0"/>
              <c:showVal val="1"/>
              <c:showCatName val="0"/>
              <c:showSerName val="0"/>
              <c:showPercent val="0"/>
              <c:showBubbleSize val="0"/>
            </c:dLbl>
            <c:dLbl>
              <c:idx val="9"/>
              <c:layout>
                <c:manualLayout>
                  <c:x val="-2.7384324834749771E-2"/>
                  <c:y val="2.1680216802168212E-2"/>
                </c:manualLayout>
              </c:layout>
              <c:dLblPos val="r"/>
              <c:showLegendKey val="0"/>
              <c:showVal val="1"/>
              <c:showCatName val="0"/>
              <c:showSerName val="0"/>
              <c:showPercent val="0"/>
              <c:showBubbleSize val="0"/>
            </c:dLbl>
            <c:dLbl>
              <c:idx val="10"/>
              <c:layout>
                <c:manualLayout>
                  <c:x val="-1.4858841010401188E-2"/>
                  <c:y val="3.9741534939266854E-2"/>
                </c:manualLayout>
              </c:layout>
              <c:showLegendKey val="0"/>
              <c:showVal val="1"/>
              <c:showCatName val="0"/>
              <c:showSerName val="0"/>
              <c:showPercent val="0"/>
              <c:showBubbleSize val="0"/>
            </c:dLbl>
            <c:dLbl>
              <c:idx val="12"/>
              <c:layout>
                <c:manualLayout>
                  <c:x val="-1.5108593012275663E-2"/>
                  <c:y val="3.9747064137308039E-2"/>
                </c:manualLayout>
              </c:layout>
              <c:dLblPos val="r"/>
              <c:showLegendKey val="0"/>
              <c:showVal val="1"/>
              <c:showCatName val="0"/>
              <c:showSerName val="0"/>
              <c:showPercent val="0"/>
              <c:showBubbleSize val="0"/>
            </c:dLbl>
            <c:dLbl>
              <c:idx val="14"/>
              <c:layout>
                <c:manualLayout>
                  <c:x val="-8.4985835694051728E-3"/>
                  <c:y val="3.9747064137308039E-2"/>
                </c:manualLayout>
              </c:layout>
              <c:dLblPos val="r"/>
              <c:showLegendKey val="0"/>
              <c:showVal val="1"/>
              <c:showCatName val="0"/>
              <c:showSerName val="0"/>
              <c:showPercent val="0"/>
              <c:showBubbleSize val="0"/>
            </c:dLbl>
            <c:dLbl>
              <c:idx val="17"/>
              <c:layout>
                <c:manualLayout>
                  <c:x val="-5.6657223796033997E-3"/>
                  <c:y val="3.9747064137308108E-2"/>
                </c:manualLayout>
              </c:layout>
              <c:dLblPos val="r"/>
              <c:showLegendKey val="0"/>
              <c:showVal val="1"/>
              <c:showCatName val="0"/>
              <c:showSerName val="0"/>
              <c:showPercent val="0"/>
              <c:showBubbleSize val="0"/>
            </c:dLbl>
            <c:dLbl>
              <c:idx val="18"/>
              <c:layout>
                <c:manualLayout>
                  <c:x val="-1.5108593012275741E-2"/>
                  <c:y val="-3.6133694670280041E-2"/>
                </c:manualLayout>
              </c:layout>
              <c:dLblPos val="r"/>
              <c:showLegendKey val="0"/>
              <c:showVal val="1"/>
              <c:showCatName val="0"/>
              <c:showSerName val="0"/>
              <c:showPercent val="0"/>
              <c:showBubbleSize val="0"/>
            </c:dLbl>
            <c:dLbl>
              <c:idx val="19"/>
              <c:layout>
                <c:manualLayout>
                  <c:x val="-1.4164305949008507E-2"/>
                  <c:y val="-3.6133694670280041E-2"/>
                </c:manualLayout>
              </c:layout>
              <c:dLblPos val="r"/>
              <c:showLegendKey val="0"/>
              <c:showVal val="1"/>
              <c:showCatName val="0"/>
              <c:showSerName val="0"/>
              <c:showPercent val="0"/>
              <c:showBubbleSize val="0"/>
            </c:dLbl>
            <c:dLbl>
              <c:idx val="20"/>
              <c:layout>
                <c:manualLayout>
                  <c:x val="-1.3220018885741262E-2"/>
                  <c:y val="4.6973803071363757E-2"/>
                </c:manualLayout>
              </c:layout>
              <c:dLblPos val="r"/>
              <c:showLegendKey val="0"/>
              <c:showVal val="1"/>
              <c:showCatName val="0"/>
              <c:showSerName val="0"/>
              <c:showPercent val="0"/>
              <c:showBubbleSize val="0"/>
            </c:dLbl>
            <c:dLbl>
              <c:idx val="21"/>
              <c:layout>
                <c:manualLayout>
                  <c:x val="-1.227573182247403E-2"/>
                  <c:y val="-3.2520325203252098E-2"/>
                </c:manualLayout>
              </c:layout>
              <c:dLblPos val="r"/>
              <c:showLegendKey val="0"/>
              <c:showVal val="1"/>
              <c:showCatName val="0"/>
              <c:showSerName val="0"/>
              <c:showPercent val="0"/>
              <c:showBubbleSize val="0"/>
            </c:dLbl>
            <c:dLbl>
              <c:idx val="22"/>
              <c:layout>
                <c:manualLayout>
                  <c:x val="-2.8328611898016977E-3"/>
                  <c:y val="-2.8906955736224031E-2"/>
                </c:manualLayout>
              </c:layout>
              <c:dLblPos val="r"/>
              <c:showLegendKey val="0"/>
              <c:showVal val="1"/>
              <c:showCatName val="0"/>
              <c:showSerName val="0"/>
              <c:showPercent val="0"/>
              <c:showBubbleSize val="0"/>
            </c:dLbl>
            <c:dLbl>
              <c:idx val="23"/>
              <c:layout>
                <c:manualLayout>
                  <c:x val="-4.7214353163361703E-3"/>
                  <c:y val="-2.8906955736224031E-2"/>
                </c:manualLayout>
              </c:layout>
              <c:dLblPos val="r"/>
              <c:showLegendKey val="0"/>
              <c:showVal val="1"/>
              <c:showCatName val="0"/>
              <c:showSerName val="0"/>
              <c:showPercent val="0"/>
              <c:showBubbleSize val="0"/>
            </c:dLbl>
            <c:dLbl>
              <c:idx val="24"/>
              <c:layout>
                <c:manualLayout>
                  <c:x val="-9.4428706326723545E-4"/>
                  <c:y val="-1.806684733514002E-2"/>
                </c:manualLayout>
              </c:layout>
              <c:dLblPos val="r"/>
              <c:showLegendKey val="0"/>
              <c:showVal val="1"/>
              <c:showCatName val="0"/>
              <c:showSerName val="0"/>
              <c:showPercent val="0"/>
              <c:showBubbleSize val="0"/>
            </c:dLbl>
            <c:txPr>
              <a:bodyPr/>
              <a:lstStyle/>
              <a:p>
                <a:pPr>
                  <a:defRPr sz="900" b="1"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dLbls>
          <c:cat>
            <c:strRef>
              <c:f>GRAF12!$C$6:$AA$6</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GRAF12!$C$16:$AA$16</c:f>
              <c:numCache>
                <c:formatCode>#,##0.00</c:formatCode>
                <c:ptCount val="25"/>
                <c:pt idx="0">
                  <c:v>6.7921539961013648</c:v>
                </c:pt>
                <c:pt idx="1">
                  <c:v>6.9340494848991812</c:v>
                </c:pt>
                <c:pt idx="2">
                  <c:v>3.6459224183718479</c:v>
                </c:pt>
                <c:pt idx="3">
                  <c:v>5.3097021074024573</c:v>
                </c:pt>
                <c:pt idx="4">
                  <c:v>3.0769878130243367</c:v>
                </c:pt>
                <c:pt idx="5">
                  <c:v>6.2820839093820853</c:v>
                </c:pt>
                <c:pt idx="6">
                  <c:v>4.9552952016671217</c:v>
                </c:pt>
                <c:pt idx="7">
                  <c:v>6.0593958506909775</c:v>
                </c:pt>
                <c:pt idx="8">
                  <c:v>10.577636202263855</c:v>
                </c:pt>
                <c:pt idx="9">
                  <c:v>5.341925104115167</c:v>
                </c:pt>
                <c:pt idx="10">
                  <c:v>1.5144153410274046</c:v>
                </c:pt>
                <c:pt idx="11">
                  <c:v>3.1868235888050989</c:v>
                </c:pt>
                <c:pt idx="12">
                  <c:v>1.8179857985714014</c:v>
                </c:pt>
                <c:pt idx="13">
                  <c:v>3.5773288799523737</c:v>
                </c:pt>
                <c:pt idx="14">
                  <c:v>1.8734320570988285</c:v>
                </c:pt>
                <c:pt idx="15">
                  <c:v>3.8565128415657446</c:v>
                </c:pt>
                <c:pt idx="16">
                  <c:v>1.3766625111853827</c:v>
                </c:pt>
                <c:pt idx="17">
                  <c:v>6.0313158451283417</c:v>
                </c:pt>
                <c:pt idx="18">
                  <c:v>6.7197412330155686</c:v>
                </c:pt>
                <c:pt idx="19">
                  <c:v>7.8230257725237946</c:v>
                </c:pt>
                <c:pt idx="20">
                  <c:v>4.1821505813189308</c:v>
                </c:pt>
                <c:pt idx="21">
                  <c:v>3.7444872826117104</c:v>
                </c:pt>
                <c:pt idx="22">
                  <c:v>1.7178310866797357</c:v>
                </c:pt>
                <c:pt idx="23">
                  <c:v>0</c:v>
                </c:pt>
                <c:pt idx="24">
                  <c:v>0.66994941881887915</c:v>
                </c:pt>
              </c:numCache>
            </c:numRef>
          </c:val>
          <c:smooth val="0"/>
        </c:ser>
        <c:dLbls>
          <c:showLegendKey val="0"/>
          <c:showVal val="1"/>
          <c:showCatName val="0"/>
          <c:showSerName val="0"/>
          <c:showPercent val="0"/>
          <c:showBubbleSize val="0"/>
        </c:dLbls>
        <c:marker val="1"/>
        <c:smooth val="0"/>
        <c:axId val="134707072"/>
        <c:axId val="134708608"/>
      </c:lineChart>
      <c:catAx>
        <c:axId val="13470707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s-EC"/>
          </a:p>
        </c:txPr>
        <c:crossAx val="134708608"/>
        <c:crosses val="autoZero"/>
        <c:auto val="1"/>
        <c:lblAlgn val="ctr"/>
        <c:lblOffset val="100"/>
        <c:noMultiLvlLbl val="0"/>
      </c:catAx>
      <c:valAx>
        <c:axId val="134708608"/>
        <c:scaling>
          <c:orientation val="minMax"/>
        </c:scaling>
        <c:delete val="0"/>
        <c:axPos val="l"/>
        <c:numFmt formatCode="#,##0.00" sourceLinked="1"/>
        <c:majorTickMark val="none"/>
        <c:minorTickMark val="none"/>
        <c:tickLblPos val="nextTo"/>
        <c:txPr>
          <a:bodyPr rot="0" vert="horz"/>
          <a:lstStyle/>
          <a:p>
            <a:pPr>
              <a:defRPr sz="900" b="0" i="0" u="none" strike="noStrike" baseline="0">
                <a:solidFill>
                  <a:srgbClr val="FFFFFF"/>
                </a:solidFill>
                <a:latin typeface="Calibri"/>
                <a:ea typeface="Calibri"/>
                <a:cs typeface="Calibri"/>
              </a:defRPr>
            </a:pPr>
            <a:endParaRPr lang="es-EC"/>
          </a:p>
        </c:txPr>
        <c:crossAx val="134707072"/>
        <c:crosses val="autoZero"/>
        <c:crossBetween val="between"/>
      </c:valAx>
      <c:spPr>
        <a:noFill/>
        <a:ln w="25400">
          <a:noFill/>
        </a:ln>
      </c:spPr>
    </c:plotArea>
    <c:plotVisOnly val="1"/>
    <c:dispBlanksAs val="gap"/>
    <c:showDLblsOverMax val="0"/>
  </c:chart>
  <c:spPr>
    <a:noFill/>
    <a:ln>
      <a:noFill/>
    </a:ln>
  </c:spPr>
  <c:txPr>
    <a:bodyPr/>
    <a:lstStyle/>
    <a:p>
      <a:pPr>
        <a:defRPr sz="900" b="0" i="0" u="none" strike="noStrike" baseline="0">
          <a:solidFill>
            <a:srgbClr val="000000"/>
          </a:solidFill>
          <a:latin typeface="Calibri"/>
          <a:ea typeface="Calibri"/>
          <a:cs typeface="Calibri"/>
        </a:defRPr>
      </a:pPr>
      <a:endParaRPr lang="es-EC"/>
    </a:p>
  </c:txPr>
  <c:printSettings>
    <c:headerFooter/>
    <c:pageMargins b="0.7500000000000091" l="0.70000000000000062" r="0.70000000000000062" t="0.7500000000000091" header="0.30000000000000032" footer="0.30000000000000032"/>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v>Año 2011</c:v>
          </c:tx>
          <c:invertIfNegative val="0"/>
          <c:cat>
            <c:strRef>
              <c:f>'g8'!$A$2:$A$17</c:f>
              <c:strCache>
                <c:ptCount val="16"/>
                <c:pt idx="0">
                  <c:v>Trabajadoras Sociales</c:v>
                </c:pt>
                <c:pt idx="1">
                  <c:v>Post-Gradistas</c:v>
                </c:pt>
                <c:pt idx="2">
                  <c:v>Bioquímicos y Quimicos Farmacéuticos</c:v>
                </c:pt>
                <c:pt idx="3">
                  <c:v>Otros Profecionales 1/</c:v>
                </c:pt>
                <c:pt idx="4">
                  <c:v>Estadística y Registros Médicos</c:v>
                </c:pt>
                <c:pt idx="5">
                  <c:v>Obstetrices</c:v>
                </c:pt>
                <c:pt idx="6">
                  <c:v>Rurales</c:v>
                </c:pt>
                <c:pt idx="7">
                  <c:v>Residentes</c:v>
                </c:pt>
                <c:pt idx="8">
                  <c:v>Auxiliares Servico Técnico 2/</c:v>
                </c:pt>
                <c:pt idx="9">
                  <c:v>Odontólogos</c:v>
                </c:pt>
                <c:pt idx="10">
                  <c:v>Licenciados y/o Tecnólogos</c:v>
                </c:pt>
                <c:pt idx="11">
                  <c:v>Personal Administrativo</c:v>
                </c:pt>
                <c:pt idx="12">
                  <c:v>Enfermeras</c:v>
                </c:pt>
                <c:pt idx="13">
                  <c:v>Personal de Servicio</c:v>
                </c:pt>
                <c:pt idx="14">
                  <c:v>Auxiliares de Enfermería</c:v>
                </c:pt>
                <c:pt idx="15">
                  <c:v>Especializados y Generales</c:v>
                </c:pt>
              </c:strCache>
            </c:strRef>
          </c:cat>
          <c:val>
            <c:numRef>
              <c:f>'g8'!$B$2:$B$17</c:f>
              <c:numCache>
                <c:formatCode>General</c:formatCode>
                <c:ptCount val="16"/>
                <c:pt idx="0">
                  <c:v>0.63</c:v>
                </c:pt>
                <c:pt idx="1">
                  <c:v>0.65</c:v>
                </c:pt>
                <c:pt idx="2">
                  <c:v>0.78</c:v>
                </c:pt>
                <c:pt idx="3">
                  <c:v>1.1499999999999999</c:v>
                </c:pt>
                <c:pt idx="4">
                  <c:v>1.75</c:v>
                </c:pt>
                <c:pt idx="5">
                  <c:v>1.99</c:v>
                </c:pt>
                <c:pt idx="6">
                  <c:v>2.0499999999999998</c:v>
                </c:pt>
                <c:pt idx="7">
                  <c:v>3.6</c:v>
                </c:pt>
                <c:pt idx="8">
                  <c:v>3.99</c:v>
                </c:pt>
                <c:pt idx="9">
                  <c:v>4</c:v>
                </c:pt>
                <c:pt idx="10">
                  <c:v>5.04</c:v>
                </c:pt>
                <c:pt idx="11">
                  <c:v>8.85</c:v>
                </c:pt>
                <c:pt idx="12">
                  <c:v>12.21</c:v>
                </c:pt>
                <c:pt idx="13">
                  <c:v>12.5</c:v>
                </c:pt>
                <c:pt idx="14">
                  <c:v>16.36</c:v>
                </c:pt>
                <c:pt idx="15">
                  <c:v>24.46</c:v>
                </c:pt>
              </c:numCache>
            </c:numRef>
          </c:val>
        </c:ser>
        <c:dLbls>
          <c:showLegendKey val="0"/>
          <c:showVal val="1"/>
          <c:showCatName val="0"/>
          <c:showSerName val="0"/>
          <c:showPercent val="0"/>
          <c:showBubbleSize val="0"/>
        </c:dLbls>
        <c:gapWidth val="75"/>
        <c:axId val="132391296"/>
        <c:axId val="132392832"/>
      </c:barChart>
      <c:catAx>
        <c:axId val="132391296"/>
        <c:scaling>
          <c:orientation val="minMax"/>
        </c:scaling>
        <c:delete val="0"/>
        <c:axPos val="b"/>
        <c:majorTickMark val="none"/>
        <c:minorTickMark val="none"/>
        <c:tickLblPos val="nextTo"/>
        <c:crossAx val="132392832"/>
        <c:crosses val="autoZero"/>
        <c:auto val="1"/>
        <c:lblAlgn val="ctr"/>
        <c:lblOffset val="100"/>
        <c:noMultiLvlLbl val="0"/>
      </c:catAx>
      <c:valAx>
        <c:axId val="132392832"/>
        <c:scaling>
          <c:orientation val="minMax"/>
        </c:scaling>
        <c:delete val="1"/>
        <c:axPos val="l"/>
        <c:numFmt formatCode="General" sourceLinked="1"/>
        <c:majorTickMark val="none"/>
        <c:minorTickMark val="none"/>
        <c:tickLblPos val="none"/>
        <c:crossAx val="132391296"/>
        <c:crosses val="autoZero"/>
        <c:crossBetween val="between"/>
      </c:valAx>
    </c:plotArea>
    <c:legend>
      <c:legendPos val="b"/>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750987179724498E-2"/>
          <c:y val="0"/>
          <c:w val="0.97355601734642205"/>
          <c:h val="0.75774554496478974"/>
        </c:manualLayout>
      </c:layout>
      <c:lineChart>
        <c:grouping val="standard"/>
        <c:varyColors val="0"/>
        <c:ser>
          <c:idx val="1"/>
          <c:order val="0"/>
          <c:tx>
            <c:strRef>
              <c:f>GRAF13!$A$13</c:f>
              <c:strCache>
                <c:ptCount val="1"/>
                <c:pt idx="0">
                  <c:v>Año 2003</c:v>
                </c:pt>
              </c:strCache>
            </c:strRef>
          </c:tx>
          <c:spPr>
            <a:ln w="19050">
              <a:solidFill>
                <a:schemeClr val="accent2"/>
              </a:solidFill>
            </a:ln>
          </c:spPr>
          <c:marker>
            <c:symbol val="square"/>
            <c:size val="4"/>
          </c:marker>
          <c:dLbls>
            <c:dLbl>
              <c:idx val="0"/>
              <c:layout>
                <c:manualLayout>
                  <c:x val="6.0441220912662514E-3"/>
                  <c:y val="1.9493177387914621E-2"/>
                </c:manualLayout>
              </c:layout>
              <c:showLegendKey val="0"/>
              <c:showVal val="1"/>
              <c:showCatName val="0"/>
              <c:showSerName val="0"/>
              <c:showPercent val="0"/>
              <c:showBubbleSize val="0"/>
            </c:dLbl>
            <c:dLbl>
              <c:idx val="1"/>
              <c:layout>
                <c:manualLayout>
                  <c:x val="-6.7534973468403514E-3"/>
                  <c:y val="-2.2222222222222251E-2"/>
                </c:manualLayout>
              </c:layout>
              <c:showLegendKey val="0"/>
              <c:showVal val="1"/>
              <c:showCatName val="0"/>
              <c:showSerName val="0"/>
              <c:showPercent val="0"/>
              <c:showBubbleSize val="0"/>
            </c:dLbl>
            <c:dLbl>
              <c:idx val="3"/>
              <c:layout>
                <c:manualLayout>
                  <c:x val="9.8749957268366067E-4"/>
                  <c:y val="1.169582968795597E-2"/>
                </c:manualLayout>
              </c:layout>
              <c:showLegendKey val="0"/>
              <c:showVal val="1"/>
              <c:showCatName val="0"/>
              <c:showSerName val="0"/>
              <c:showPercent val="0"/>
              <c:showBubbleSize val="0"/>
            </c:dLbl>
            <c:dLbl>
              <c:idx val="4"/>
              <c:layout>
                <c:manualLayout>
                  <c:x val="-5.7887120115774513E-3"/>
                  <c:y val="-3.7037037037037056E-2"/>
                </c:manualLayout>
              </c:layout>
              <c:showLegendKey val="0"/>
              <c:showVal val="1"/>
              <c:showCatName val="0"/>
              <c:showSerName val="0"/>
              <c:showPercent val="0"/>
              <c:showBubbleSize val="0"/>
            </c:dLbl>
            <c:dLbl>
              <c:idx val="5"/>
              <c:layout>
                <c:manualLayout>
                  <c:x val="-3.8591413410516578E-3"/>
                  <c:y val="-1.8518518518518701E-2"/>
                </c:manualLayout>
              </c:layout>
              <c:showLegendKey val="0"/>
              <c:showVal val="1"/>
              <c:showCatName val="0"/>
              <c:showSerName val="0"/>
              <c:showPercent val="0"/>
              <c:showBubbleSize val="0"/>
            </c:dLbl>
            <c:dLbl>
              <c:idx val="6"/>
              <c:layout>
                <c:manualLayout>
                  <c:x val="-1.6389955597084383E-2"/>
                  <c:y val="2.6900554097404487E-2"/>
                </c:manualLayout>
              </c:layout>
              <c:showLegendKey val="0"/>
              <c:showVal val="1"/>
              <c:showCatName val="0"/>
              <c:showSerName val="0"/>
              <c:showPercent val="0"/>
              <c:showBubbleSize val="0"/>
            </c:dLbl>
            <c:dLbl>
              <c:idx val="7"/>
              <c:layout>
                <c:manualLayout>
                  <c:x val="-2.1624105959258712E-3"/>
                  <c:y val="1.169582968795597E-2"/>
                </c:manualLayout>
              </c:layout>
              <c:showLegendKey val="0"/>
              <c:showVal val="1"/>
              <c:showCatName val="0"/>
              <c:showSerName val="0"/>
              <c:showPercent val="0"/>
              <c:showBubbleSize val="0"/>
            </c:dLbl>
            <c:dLbl>
              <c:idx val="8"/>
              <c:layout>
                <c:manualLayout>
                  <c:x val="2.4176488365064974E-3"/>
                  <c:y val="2.3391812865497182E-2"/>
                </c:manualLayout>
              </c:layout>
              <c:showLegendKey val="0"/>
              <c:showVal val="1"/>
              <c:showCatName val="0"/>
              <c:showSerName val="0"/>
              <c:showPercent val="0"/>
              <c:showBubbleSize val="0"/>
            </c:dLbl>
            <c:dLbl>
              <c:idx val="10"/>
              <c:layout>
                <c:manualLayout>
                  <c:x val="-7.6494562636978724E-3"/>
                  <c:y val="2.5925925925926012E-2"/>
                </c:manualLayout>
              </c:layout>
              <c:showLegendKey val="0"/>
              <c:showVal val="1"/>
              <c:showCatName val="0"/>
              <c:showSerName val="0"/>
              <c:showPercent val="0"/>
              <c:showBubbleSize val="0"/>
            </c:dLbl>
            <c:dLbl>
              <c:idx val="11"/>
              <c:layout>
                <c:manualLayout>
                  <c:x val="-9.1597631338051228E-3"/>
                  <c:y val="3.7621755613881612E-2"/>
                </c:manualLayout>
              </c:layout>
              <c:showLegendKey val="0"/>
              <c:showVal val="1"/>
              <c:showCatName val="0"/>
              <c:showSerName val="0"/>
              <c:showPercent val="0"/>
              <c:showBubbleSize val="0"/>
            </c:dLbl>
            <c:dLbl>
              <c:idx val="12"/>
              <c:layout>
                <c:manualLayout>
                  <c:x val="-1.3739682684382182E-2"/>
                  <c:y val="3.4307961504811899E-2"/>
                </c:manualLayout>
              </c:layout>
              <c:showLegendKey val="0"/>
              <c:showVal val="1"/>
              <c:showCatName val="0"/>
              <c:showSerName val="0"/>
              <c:showPercent val="0"/>
              <c:showBubbleSize val="0"/>
            </c:dLbl>
            <c:dLbl>
              <c:idx val="13"/>
              <c:layout>
                <c:manualLayout>
                  <c:x val="-1.6389955597084383E-2"/>
                  <c:y val="3.021434820647469E-2"/>
                </c:manualLayout>
              </c:layout>
              <c:showLegendKey val="0"/>
              <c:showVal val="1"/>
              <c:showCatName val="0"/>
              <c:showSerName val="0"/>
              <c:showPercent val="0"/>
              <c:showBubbleSize val="0"/>
            </c:dLbl>
            <c:dLbl>
              <c:idx val="14"/>
              <c:layout>
                <c:manualLayout>
                  <c:x val="-1.6634038690170969E-2"/>
                  <c:y val="3.0019539224263692E-2"/>
                </c:manualLayout>
              </c:layout>
              <c:showLegendKey val="0"/>
              <c:showVal val="1"/>
              <c:showCatName val="0"/>
              <c:showSerName val="0"/>
              <c:showPercent val="0"/>
              <c:showBubbleSize val="0"/>
            </c:dLbl>
            <c:dLbl>
              <c:idx val="15"/>
              <c:layout>
                <c:manualLayout>
                  <c:x val="-1.0357312427118754E-2"/>
                  <c:y val="3.0604257801108196E-2"/>
                </c:manualLayout>
              </c:layout>
              <c:showLegendKey val="0"/>
              <c:showVal val="1"/>
              <c:showCatName val="0"/>
              <c:showSerName val="0"/>
              <c:showPercent val="0"/>
              <c:showBubbleSize val="0"/>
            </c:dLbl>
            <c:dLbl>
              <c:idx val="16"/>
              <c:layout>
                <c:manualLayout>
                  <c:x val="-1.1577424023154847E-2"/>
                  <c:y val="2.9629629629629856E-2"/>
                </c:manualLayout>
              </c:layout>
              <c:showLegendKey val="0"/>
              <c:showVal val="1"/>
              <c:showCatName val="0"/>
              <c:showSerName val="0"/>
              <c:showPercent val="0"/>
              <c:showBubbleSize val="0"/>
            </c:dLbl>
            <c:dLbl>
              <c:idx val="18"/>
              <c:layout>
                <c:manualLayout>
                  <c:x val="-9.6478533526290545E-4"/>
                  <c:y val="-7.4074074074074094E-3"/>
                </c:manualLayout>
              </c:layout>
              <c:showLegendKey val="0"/>
              <c:showVal val="1"/>
              <c:showCatName val="0"/>
              <c:showSerName val="0"/>
              <c:showPercent val="0"/>
              <c:showBubbleSize val="0"/>
            </c:dLbl>
            <c:dLbl>
              <c:idx val="19"/>
              <c:layout>
                <c:manualLayout>
                  <c:x val="-2.3948706845797587E-3"/>
                  <c:y val="-2.5341207349081296E-2"/>
                </c:manualLayout>
              </c:layout>
              <c:showLegendKey val="0"/>
              <c:showVal val="1"/>
              <c:showCatName val="0"/>
              <c:showSerName val="0"/>
              <c:showPercent val="0"/>
              <c:showBubbleSize val="0"/>
            </c:dLbl>
            <c:dLbl>
              <c:idx val="22"/>
              <c:layout>
                <c:manualLayout>
                  <c:x val="-5.0566146670161169E-3"/>
                  <c:y val="3.4307961504811899E-2"/>
                </c:manualLayout>
              </c:layout>
              <c:showLegendKey val="0"/>
              <c:showVal val="1"/>
              <c:showCatName val="0"/>
              <c:showSerName val="0"/>
              <c:showPercent val="0"/>
              <c:showBubbleSize val="0"/>
            </c:dLbl>
            <c:dLbl>
              <c:idx val="23"/>
              <c:layout>
                <c:manualLayout>
                  <c:x val="-9.148368031420091E-3"/>
                  <c:y val="2.6510644502770492E-2"/>
                </c:manualLayout>
              </c:layout>
              <c:showLegendKey val="0"/>
              <c:showVal val="1"/>
              <c:showCatName val="0"/>
              <c:showSerName val="0"/>
              <c:showPercent val="0"/>
              <c:showBubbleSize val="0"/>
            </c:dLbl>
            <c:txPr>
              <a:bodyPr/>
              <a:lstStyle/>
              <a:p>
                <a:pPr>
                  <a:defRPr sz="900" b="0"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dLbls>
          <c:cat>
            <c:strRef>
              <c:f>GRAF13!$C$6:$AA$6</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GRAF13!$C$16:$AA$16</c:f>
              <c:numCache>
                <c:formatCode>#,##0.00</c:formatCode>
                <c:ptCount val="25"/>
                <c:pt idx="0">
                  <c:v>0.19797758284600392</c:v>
                </c:pt>
                <c:pt idx="1">
                  <c:v>0.82548208153561686</c:v>
                </c:pt>
                <c:pt idx="2">
                  <c:v>0.67517081821700886</c:v>
                </c:pt>
                <c:pt idx="3">
                  <c:v>2.9905218765829926</c:v>
                </c:pt>
                <c:pt idx="4">
                  <c:v>1.5253443859436884</c:v>
                </c:pt>
                <c:pt idx="5">
                  <c:v>1.6736938882660302</c:v>
                </c:pt>
                <c:pt idx="6">
                  <c:v>0.50892220990094772</c:v>
                </c:pt>
                <c:pt idx="7">
                  <c:v>0.4131406261834758</c:v>
                </c:pt>
                <c:pt idx="8">
                  <c:v>0.90752297466056897</c:v>
                </c:pt>
                <c:pt idx="9">
                  <c:v>1.0264875690260518</c:v>
                </c:pt>
                <c:pt idx="10">
                  <c:v>0.47325479407106391</c:v>
                </c:pt>
                <c:pt idx="11">
                  <c:v>0.55217240400088352</c:v>
                </c:pt>
                <c:pt idx="12">
                  <c:v>1.1415259665448334</c:v>
                </c:pt>
                <c:pt idx="13">
                  <c:v>0.63059013673345932</c:v>
                </c:pt>
                <c:pt idx="14">
                  <c:v>0.81698540835888755</c:v>
                </c:pt>
                <c:pt idx="15">
                  <c:v>0.42763751267362088</c:v>
                </c:pt>
                <c:pt idx="16">
                  <c:v>0.84129375683551189</c:v>
                </c:pt>
                <c:pt idx="17">
                  <c:v>0.54830144046621287</c:v>
                </c:pt>
                <c:pt idx="18">
                  <c:v>1.8223027072584594</c:v>
                </c:pt>
                <c:pt idx="19">
                  <c:v>1.4487084763932954</c:v>
                </c:pt>
                <c:pt idx="20">
                  <c:v>0.83643011626378605</c:v>
                </c:pt>
                <c:pt idx="21">
                  <c:v>0.69342357085402051</c:v>
                </c:pt>
                <c:pt idx="22">
                  <c:v>0.30314666235524745</c:v>
                </c:pt>
                <c:pt idx="23">
                  <c:v>0</c:v>
                </c:pt>
                <c:pt idx="24">
                  <c:v>1.0049241282283188</c:v>
                </c:pt>
              </c:numCache>
            </c:numRef>
          </c:val>
          <c:smooth val="0"/>
        </c:ser>
        <c:ser>
          <c:idx val="0"/>
          <c:order val="1"/>
          <c:tx>
            <c:strRef>
              <c:f>GRAF13!$A$7</c:f>
              <c:strCache>
                <c:ptCount val="1"/>
                <c:pt idx="0">
                  <c:v>Año 2012</c:v>
                </c:pt>
              </c:strCache>
            </c:strRef>
          </c:tx>
          <c:spPr>
            <a:ln w="19050">
              <a:solidFill>
                <a:schemeClr val="accent1"/>
              </a:solidFill>
            </a:ln>
          </c:spPr>
          <c:marker>
            <c:symbol val="triangle"/>
            <c:size val="4"/>
          </c:marker>
          <c:dPt>
            <c:idx val="24"/>
            <c:marker>
              <c:symbol val="none"/>
            </c:marker>
            <c:bubble3D val="0"/>
          </c:dPt>
          <c:dLbls>
            <c:dLbl>
              <c:idx val="1"/>
              <c:layout>
                <c:manualLayout>
                  <c:x val="-9.1825533385751727E-3"/>
                  <c:y val="3.0409448818897646E-2"/>
                </c:manualLayout>
              </c:layout>
              <c:showLegendKey val="0"/>
              <c:showVal val="1"/>
              <c:showCatName val="0"/>
              <c:showSerName val="0"/>
              <c:showPercent val="0"/>
              <c:showBubbleSize val="0"/>
            </c:dLbl>
            <c:dLbl>
              <c:idx val="2"/>
              <c:layout>
                <c:manualLayout>
                  <c:x val="-1.3274306702979058E-2"/>
                  <c:y val="3.4113152522601352E-2"/>
                </c:manualLayout>
              </c:layout>
              <c:showLegendKey val="0"/>
              <c:showVal val="1"/>
              <c:showCatName val="0"/>
              <c:showSerName val="0"/>
              <c:showPercent val="0"/>
              <c:showBubbleSize val="0"/>
            </c:dLbl>
            <c:dLbl>
              <c:idx val="3"/>
              <c:layout>
                <c:manualLayout>
                  <c:x val="-1.1577424023154847E-2"/>
                  <c:y val="-2.9629629629629856E-2"/>
                </c:manualLayout>
              </c:layout>
              <c:showLegendKey val="0"/>
              <c:showVal val="1"/>
              <c:showCatName val="0"/>
              <c:showSerName val="0"/>
              <c:showPercent val="0"/>
              <c:showBubbleSize val="0"/>
            </c:dLbl>
            <c:dLbl>
              <c:idx val="4"/>
              <c:layout>
                <c:manualLayout>
                  <c:x val="-4.8352976730129974E-3"/>
                  <c:y val="0"/>
                </c:manualLayout>
              </c:layout>
              <c:showLegendKey val="0"/>
              <c:showVal val="1"/>
              <c:showCatName val="0"/>
              <c:showSerName val="0"/>
              <c:showPercent val="0"/>
              <c:showBubbleSize val="0"/>
            </c:dLbl>
            <c:dLbl>
              <c:idx val="5"/>
              <c:layout>
                <c:manualLayout>
                  <c:x val="-3.6264732547597492E-3"/>
                  <c:y val="0"/>
                </c:manualLayout>
              </c:layout>
              <c:showLegendKey val="0"/>
              <c:showVal val="1"/>
              <c:showCatName val="0"/>
              <c:showSerName val="0"/>
              <c:showPercent val="0"/>
              <c:showBubbleSize val="0"/>
            </c:dLbl>
            <c:dLbl>
              <c:idx val="6"/>
              <c:layout>
                <c:manualLayout>
                  <c:x val="-1.2542209358417969E-2"/>
                  <c:y val="-2.5146106736657917E-2"/>
                </c:manualLayout>
              </c:layout>
              <c:showLegendKey val="0"/>
              <c:showVal val="1"/>
              <c:showCatName val="0"/>
              <c:showSerName val="0"/>
              <c:showPercent val="0"/>
              <c:showBubbleSize val="0"/>
            </c:dLbl>
            <c:dLbl>
              <c:idx val="7"/>
              <c:layout>
                <c:manualLayout>
                  <c:x val="-2.4131028483957612E-2"/>
                  <c:y val="3.4307961504811899E-2"/>
                </c:manualLayout>
              </c:layout>
              <c:showLegendKey val="0"/>
              <c:showVal val="1"/>
              <c:showCatName val="0"/>
              <c:showSerName val="0"/>
              <c:showPercent val="0"/>
              <c:showBubbleSize val="0"/>
            </c:dLbl>
            <c:dLbl>
              <c:idx val="8"/>
              <c:layout>
                <c:manualLayout>
                  <c:x val="-3.8591413410516578E-3"/>
                  <c:y val="-2.5925925925926012E-2"/>
                </c:manualLayout>
              </c:layout>
              <c:showLegendKey val="0"/>
              <c:showVal val="1"/>
              <c:showCatName val="0"/>
              <c:showSerName val="0"/>
              <c:showPercent val="0"/>
              <c:showBubbleSize val="0"/>
            </c:dLbl>
            <c:dLbl>
              <c:idx val="9"/>
              <c:layout>
                <c:manualLayout>
                  <c:x val="-1.4239243972940085E-2"/>
                  <c:y val="3.7816856226305082E-2"/>
                </c:manualLayout>
              </c:layout>
              <c:showLegendKey val="0"/>
              <c:showVal val="1"/>
              <c:showCatName val="0"/>
              <c:showSerName val="0"/>
              <c:showPercent val="0"/>
              <c:showBubbleSize val="0"/>
            </c:dLbl>
            <c:dLbl>
              <c:idx val="10"/>
              <c:layout>
                <c:manualLayout>
                  <c:x val="-2.8275807058127057E-3"/>
                  <c:y val="1.2085739282589701E-2"/>
                </c:manualLayout>
              </c:layout>
              <c:showLegendKey val="0"/>
              <c:showVal val="1"/>
              <c:showCatName val="0"/>
              <c:showSerName val="0"/>
              <c:showPercent val="0"/>
              <c:showBubbleSize val="0"/>
            </c:dLbl>
            <c:dLbl>
              <c:idx val="11"/>
              <c:layout>
                <c:manualLayout>
                  <c:x val="-1.8330921369995389E-2"/>
                  <c:y val="-2.2222222222222251E-2"/>
                </c:manualLayout>
              </c:layout>
              <c:showLegendKey val="0"/>
              <c:showVal val="1"/>
              <c:showCatName val="0"/>
              <c:showSerName val="0"/>
              <c:showPercent val="0"/>
              <c:showBubbleSize val="0"/>
            </c:dLbl>
            <c:dLbl>
              <c:idx val="12"/>
              <c:layout>
                <c:manualLayout>
                  <c:x val="-1.4471780028943559E-2"/>
                  <c:y val="-2.9629629629629856E-2"/>
                </c:manualLayout>
              </c:layout>
              <c:showLegendKey val="0"/>
              <c:showVal val="1"/>
              <c:showCatName val="0"/>
              <c:showSerName val="0"/>
              <c:showPercent val="0"/>
              <c:showBubbleSize val="0"/>
            </c:dLbl>
            <c:dLbl>
              <c:idx val="13"/>
              <c:layout>
                <c:manualLayout>
                  <c:x val="-1.2542209358417969E-2"/>
                  <c:y val="-2.2222222222222251E-2"/>
                </c:manualLayout>
              </c:layout>
              <c:showLegendKey val="0"/>
              <c:showVal val="1"/>
              <c:showCatName val="0"/>
              <c:showSerName val="0"/>
              <c:showPercent val="0"/>
              <c:showBubbleSize val="0"/>
            </c:dLbl>
            <c:dLbl>
              <c:idx val="14"/>
              <c:layout>
                <c:manualLayout>
                  <c:x val="-6.7534973468403514E-3"/>
                  <c:y val="-1.1111111111111125E-2"/>
                </c:manualLayout>
              </c:layout>
              <c:showLegendKey val="0"/>
              <c:showVal val="1"/>
              <c:showCatName val="0"/>
              <c:showSerName val="0"/>
              <c:showPercent val="0"/>
              <c:showBubbleSize val="0"/>
            </c:dLbl>
            <c:dLbl>
              <c:idx val="15"/>
              <c:layout>
                <c:manualLayout>
                  <c:x val="-1.4715787154680846E-2"/>
                  <c:y val="-3.274861475648877E-2"/>
                </c:manualLayout>
              </c:layout>
              <c:showLegendKey val="0"/>
              <c:showVal val="1"/>
              <c:showCatName val="0"/>
              <c:showSerName val="0"/>
              <c:showPercent val="0"/>
              <c:showBubbleSize val="0"/>
            </c:dLbl>
            <c:dLbl>
              <c:idx val="16"/>
              <c:layout>
                <c:manualLayout>
                  <c:x val="-1.6401350699469731E-2"/>
                  <c:y val="-2.5925925925926012E-2"/>
                </c:manualLayout>
              </c:layout>
              <c:showLegendKey val="0"/>
              <c:showVal val="1"/>
              <c:showCatName val="0"/>
              <c:showSerName val="0"/>
              <c:showPercent val="0"/>
              <c:showBubbleSize val="0"/>
            </c:dLbl>
            <c:dLbl>
              <c:idx val="17"/>
              <c:layout>
                <c:manualLayout>
                  <c:x val="-1.1595276350224674E-2"/>
                  <c:y val="3.4503062117235382E-2"/>
                </c:manualLayout>
              </c:layout>
              <c:showLegendKey val="0"/>
              <c:showVal val="1"/>
              <c:showCatName val="0"/>
              <c:showSerName val="0"/>
              <c:showPercent val="0"/>
              <c:showBubbleSize val="0"/>
            </c:dLbl>
            <c:dLbl>
              <c:idx val="18"/>
              <c:layout>
                <c:manualLayout>
                  <c:x val="-1.0391345799575343E-2"/>
                  <c:y val="2.2806940799067272E-2"/>
                </c:manualLayout>
              </c:layout>
              <c:showLegendKey val="0"/>
              <c:showVal val="1"/>
              <c:showCatName val="0"/>
              <c:showSerName val="0"/>
              <c:showPercent val="0"/>
              <c:showBubbleSize val="0"/>
            </c:dLbl>
            <c:dLbl>
              <c:idx val="19"/>
              <c:layout>
                <c:manualLayout>
                  <c:x val="-5.7887120115774513E-3"/>
                  <c:y val="-1.1111111111111125E-2"/>
                </c:manualLayout>
              </c:layout>
              <c:showLegendKey val="0"/>
              <c:showVal val="1"/>
              <c:showCatName val="0"/>
              <c:showSerName val="0"/>
              <c:showPercent val="0"/>
              <c:showBubbleSize val="0"/>
            </c:dLbl>
            <c:dLbl>
              <c:idx val="20"/>
              <c:layout>
                <c:manualLayout>
                  <c:x val="-1.08680409160143E-2"/>
                  <c:y val="3.0799358413531642E-2"/>
                </c:manualLayout>
              </c:layout>
              <c:showLegendKey val="0"/>
              <c:showVal val="1"/>
              <c:showCatName val="0"/>
              <c:showSerName val="0"/>
              <c:showPercent val="0"/>
              <c:showBubbleSize val="0"/>
            </c:dLbl>
            <c:dLbl>
              <c:idx val="21"/>
              <c:layout>
                <c:manualLayout>
                  <c:x val="-1.3762396921803009E-2"/>
                  <c:y val="3.4113152522601352E-2"/>
                </c:manualLayout>
              </c:layout>
              <c:showLegendKey val="0"/>
              <c:showVal val="1"/>
              <c:showCatName val="0"/>
              <c:showSerName val="0"/>
              <c:showPercent val="0"/>
              <c:showBubbleSize val="0"/>
            </c:dLbl>
            <c:dLbl>
              <c:idx val="22"/>
              <c:layout>
                <c:manualLayout>
                  <c:x val="-8.6830680173661367E-3"/>
                  <c:y val="-2.2222222222222251E-2"/>
                </c:manualLayout>
              </c:layout>
              <c:showLegendKey val="0"/>
              <c:showVal val="1"/>
              <c:showCatName val="0"/>
              <c:showSerName val="0"/>
              <c:showPercent val="0"/>
              <c:showBubbleSize val="0"/>
            </c:dLbl>
            <c:dLbl>
              <c:idx val="23"/>
              <c:layout>
                <c:manualLayout>
                  <c:x val="-2.8943560057887118E-3"/>
                  <c:y val="-1.4814814814814815E-2"/>
                </c:manualLayout>
              </c:layout>
              <c:showLegendKey val="0"/>
              <c:showVal val="1"/>
              <c:showCatName val="0"/>
              <c:showSerName val="0"/>
              <c:showPercent val="0"/>
              <c:showBubbleSize val="0"/>
            </c:dLbl>
            <c:dLbl>
              <c:idx val="24"/>
              <c:delete val="1"/>
            </c:dLbl>
            <c:txPr>
              <a:bodyPr/>
              <a:lstStyle/>
              <a:p>
                <a:pPr>
                  <a:defRPr sz="900" b="1"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dLbls>
          <c:cat>
            <c:strRef>
              <c:f>GRAF13!$C$6:$AA$6</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GRAF13!$C$11:$AA$11</c:f>
              <c:numCache>
                <c:formatCode>#,##0.00</c:formatCode>
                <c:ptCount val="25"/>
                <c:pt idx="0">
                  <c:v>1.4589127192439697</c:v>
                </c:pt>
                <c:pt idx="1">
                  <c:v>1.1240605153306529</c:v>
                </c:pt>
                <c:pt idx="2">
                  <c:v>0.36771615581359252</c:v>
                </c:pt>
                <c:pt idx="3">
                  <c:v>2.3421879463010562</c:v>
                </c:pt>
                <c:pt idx="4">
                  <c:v>1.1420061851054981</c:v>
                </c:pt>
                <c:pt idx="5">
                  <c:v>0.84244267280348517</c:v>
                </c:pt>
                <c:pt idx="6">
                  <c:v>0.82116638473287418</c:v>
                </c:pt>
                <c:pt idx="7">
                  <c:v>0.45932470916394563</c:v>
                </c:pt>
                <c:pt idx="8">
                  <c:v>1.5471131947167898</c:v>
                </c:pt>
                <c:pt idx="9">
                  <c:v>1.0421493586129</c:v>
                </c:pt>
                <c:pt idx="10">
                  <c:v>1.164164977362053</c:v>
                </c:pt>
                <c:pt idx="11">
                  <c:v>1.4596273291925466</c:v>
                </c:pt>
                <c:pt idx="12">
                  <c:v>2.4326982649085904</c:v>
                </c:pt>
                <c:pt idx="13">
                  <c:v>1.440294045511755</c:v>
                </c:pt>
                <c:pt idx="14">
                  <c:v>1.8920700572080043</c:v>
                </c:pt>
                <c:pt idx="15">
                  <c:v>1.7081383840046609</c:v>
                </c:pt>
                <c:pt idx="16">
                  <c:v>1.7650085558041848</c:v>
                </c:pt>
                <c:pt idx="17">
                  <c:v>0.49398572381258171</c:v>
                </c:pt>
                <c:pt idx="18">
                  <c:v>2.3183030022023874</c:v>
                </c:pt>
                <c:pt idx="19">
                  <c:v>4.14399284615972</c:v>
                </c:pt>
                <c:pt idx="20">
                  <c:v>0.39932115403813523</c:v>
                </c:pt>
                <c:pt idx="21">
                  <c:v>1.0476908892800267</c:v>
                </c:pt>
                <c:pt idx="22">
                  <c:v>1.185321535897812</c:v>
                </c:pt>
                <c:pt idx="23">
                  <c:v>1.099545521184577</c:v>
                </c:pt>
                <c:pt idx="24">
                  <c:v>0</c:v>
                </c:pt>
              </c:numCache>
            </c:numRef>
          </c:val>
          <c:smooth val="0"/>
        </c:ser>
        <c:dLbls>
          <c:showLegendKey val="0"/>
          <c:showVal val="1"/>
          <c:showCatName val="0"/>
          <c:showSerName val="0"/>
          <c:showPercent val="0"/>
          <c:showBubbleSize val="0"/>
        </c:dLbls>
        <c:marker val="1"/>
        <c:smooth val="0"/>
        <c:axId val="135089536"/>
        <c:axId val="135107712"/>
      </c:lineChart>
      <c:catAx>
        <c:axId val="13508953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s-EC"/>
          </a:p>
        </c:txPr>
        <c:crossAx val="135107712"/>
        <c:crosses val="autoZero"/>
        <c:auto val="1"/>
        <c:lblAlgn val="ctr"/>
        <c:lblOffset val="100"/>
        <c:noMultiLvlLbl val="0"/>
      </c:catAx>
      <c:valAx>
        <c:axId val="135107712"/>
        <c:scaling>
          <c:orientation val="minMax"/>
        </c:scaling>
        <c:delete val="1"/>
        <c:axPos val="l"/>
        <c:numFmt formatCode="#,##0.00" sourceLinked="1"/>
        <c:majorTickMark val="out"/>
        <c:minorTickMark val="none"/>
        <c:tickLblPos val="none"/>
        <c:crossAx val="135089536"/>
        <c:crosses val="autoZero"/>
        <c:crossBetween val="between"/>
      </c:valAx>
      <c:spPr>
        <a:noFill/>
        <a:ln w="25400">
          <a:noFill/>
        </a:ln>
      </c:spPr>
    </c:plotArea>
    <c:legend>
      <c:legendPos val="b"/>
      <c:legendEntry>
        <c:idx val="1"/>
        <c:txPr>
          <a:bodyPr/>
          <a:lstStyle/>
          <a:p>
            <a:pPr>
              <a:defRPr sz="1200" b="1" i="0" u="none" strike="noStrike" baseline="0">
                <a:solidFill>
                  <a:srgbClr val="000000"/>
                </a:solidFill>
                <a:latin typeface="Calibri"/>
                <a:ea typeface="Calibri"/>
                <a:cs typeface="Calibri"/>
              </a:defRPr>
            </a:pPr>
            <a:endParaRPr lang="es-EC"/>
          </a:p>
        </c:txPr>
      </c:legendEntry>
      <c:layout>
        <c:manualLayout>
          <c:xMode val="edge"/>
          <c:yMode val="edge"/>
          <c:x val="0.4088461911241949"/>
          <c:y val="4.9621360004094166E-2"/>
          <c:w val="0.16350802025289529"/>
          <c:h val="7.5939049285505975E-2"/>
        </c:manualLayout>
      </c:layout>
      <c:overlay val="0"/>
      <c:txPr>
        <a:bodyPr/>
        <a:lstStyle/>
        <a:p>
          <a:pPr>
            <a:defRPr sz="1200" b="0" i="0" u="none" strike="noStrike" baseline="0">
              <a:solidFill>
                <a:srgbClr val="000000"/>
              </a:solidFill>
              <a:latin typeface="Calibri"/>
              <a:ea typeface="Calibri"/>
              <a:cs typeface="Calibri"/>
            </a:defRPr>
          </a:pPr>
          <a:endParaRPr lang="es-EC"/>
        </a:p>
      </c:txPr>
    </c:legend>
    <c:plotVisOnly val="1"/>
    <c:dispBlanksAs val="gap"/>
    <c:showDLblsOverMax val="0"/>
  </c:chart>
  <c:spPr>
    <a:noFill/>
    <a:ln>
      <a:noFill/>
    </a:ln>
  </c:spPr>
  <c:txPr>
    <a:bodyPr/>
    <a:lstStyle/>
    <a:p>
      <a:pPr>
        <a:defRPr sz="900" b="0" i="0" u="none" strike="noStrike" baseline="0">
          <a:solidFill>
            <a:srgbClr val="000000"/>
          </a:solidFill>
          <a:latin typeface="Calibri"/>
          <a:ea typeface="Calibri"/>
          <a:cs typeface="Calibri"/>
        </a:defRPr>
      </a:pPr>
      <a:endParaRPr lang="es-EC"/>
    </a:p>
  </c:txPr>
  <c:printSettings>
    <c:headerFooter/>
    <c:pageMargins b="0.7500000000000091" l="0.70000000000000062" r="0.70000000000000062" t="0.7500000000000091"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50926242915289E-2"/>
          <c:y val="0.13837239643290244"/>
          <c:w val="0.96893966057447956"/>
          <c:h val="0.61937314853187264"/>
        </c:manualLayout>
      </c:layout>
      <c:lineChart>
        <c:grouping val="standard"/>
        <c:varyColors val="0"/>
        <c:ser>
          <c:idx val="1"/>
          <c:order val="0"/>
          <c:tx>
            <c:strRef>
              <c:f>GRAF14!$A$13</c:f>
              <c:strCache>
                <c:ptCount val="1"/>
                <c:pt idx="0">
                  <c:v>Año 2003</c:v>
                </c:pt>
              </c:strCache>
            </c:strRef>
          </c:tx>
          <c:spPr>
            <a:ln w="19050"/>
          </c:spPr>
          <c:marker>
            <c:symbol val="square"/>
            <c:size val="4"/>
          </c:marker>
          <c:dLbls>
            <c:dLbl>
              <c:idx val="0"/>
              <c:layout>
                <c:manualLayout>
                  <c:x val="-8.6675908205701064E-4"/>
                  <c:y val="-2.2854380107931432E-2"/>
                </c:manualLayout>
              </c:layout>
              <c:showLegendKey val="0"/>
              <c:showVal val="1"/>
              <c:showCatName val="0"/>
              <c:showSerName val="0"/>
              <c:showPercent val="0"/>
              <c:showBubbleSize val="0"/>
            </c:dLbl>
            <c:dLbl>
              <c:idx val="2"/>
              <c:layout>
                <c:manualLayout>
                  <c:x val="-1.3304822998336943E-2"/>
                  <c:y val="3.8090633513219202E-2"/>
                </c:manualLayout>
              </c:layout>
              <c:showLegendKey val="0"/>
              <c:showVal val="1"/>
              <c:showCatName val="0"/>
              <c:showSerName val="0"/>
              <c:showPercent val="0"/>
              <c:showBubbleSize val="0"/>
            </c:dLbl>
            <c:dLbl>
              <c:idx val="3"/>
              <c:layout>
                <c:manualLayout>
                  <c:x val="-2.4541786161263002E-2"/>
                  <c:y val="3.4550304080226676E-2"/>
                </c:manualLayout>
              </c:layout>
              <c:showLegendKey val="0"/>
              <c:showVal val="1"/>
              <c:showCatName val="0"/>
              <c:showSerName val="0"/>
              <c:showPercent val="0"/>
              <c:showBubbleSize val="0"/>
            </c:dLbl>
            <c:dLbl>
              <c:idx val="6"/>
              <c:layout>
                <c:manualLayout>
                  <c:x val="4.8352976730129974E-3"/>
                  <c:y val="1.9493177387914621E-2"/>
                </c:manualLayout>
              </c:layout>
              <c:showLegendKey val="0"/>
              <c:showVal val="1"/>
              <c:showCatName val="0"/>
              <c:showSerName val="0"/>
              <c:showPercent val="0"/>
              <c:showBubbleSize val="0"/>
            </c:dLbl>
            <c:dLbl>
              <c:idx val="7"/>
              <c:layout>
                <c:manualLayout>
                  <c:x val="-2.0332283838718303E-2"/>
                  <c:y val="-3.0203772892245812E-2"/>
                </c:manualLayout>
              </c:layout>
              <c:showLegendKey val="0"/>
              <c:showVal val="1"/>
              <c:showCatName val="0"/>
              <c:showSerName val="0"/>
              <c:showPercent val="0"/>
              <c:showBubbleSize val="0"/>
            </c:dLbl>
            <c:dLbl>
              <c:idx val="8"/>
              <c:layout>
                <c:manualLayout>
                  <c:x val="4.2018775113065124E-3"/>
                  <c:y val="1.1695906432748536E-2"/>
                </c:manualLayout>
              </c:layout>
              <c:showLegendKey val="0"/>
              <c:showVal val="1"/>
              <c:showCatName val="0"/>
              <c:showSerName val="0"/>
              <c:showPercent val="0"/>
              <c:showBubbleSize val="0"/>
            </c:dLbl>
            <c:dLbl>
              <c:idx val="9"/>
              <c:layout>
                <c:manualLayout>
                  <c:x val="-1.4246562016526267E-2"/>
                  <c:y val="3.4550304080226676E-2"/>
                </c:manualLayout>
              </c:layout>
              <c:showLegendKey val="0"/>
              <c:showVal val="1"/>
              <c:showCatName val="0"/>
              <c:showSerName val="0"/>
              <c:showPercent val="0"/>
              <c:showBubbleSize val="0"/>
            </c:dLbl>
            <c:dLbl>
              <c:idx val="10"/>
              <c:layout>
                <c:manualLayout>
                  <c:x val="-1.1337460223031641E-2"/>
                  <c:y val="3.8090633513219202E-2"/>
                </c:manualLayout>
              </c:layout>
              <c:showLegendKey val="0"/>
              <c:showVal val="1"/>
              <c:showCatName val="0"/>
              <c:showSerName val="0"/>
              <c:showPercent val="0"/>
              <c:showBubbleSize val="0"/>
            </c:dLbl>
            <c:dLbl>
              <c:idx val="11"/>
              <c:layout>
                <c:manualLayout>
                  <c:x val="-2.4985435173006211E-4"/>
                  <c:y val="1.187497994243243E-2"/>
                </c:manualLayout>
              </c:layout>
              <c:showLegendKey val="0"/>
              <c:showVal val="1"/>
              <c:showCatName val="0"/>
              <c:showSerName val="0"/>
              <c:showPercent val="0"/>
              <c:showBubbleSize val="0"/>
            </c:dLbl>
            <c:dLbl>
              <c:idx val="12"/>
              <c:layout>
                <c:manualLayout>
                  <c:x val="3.6264732547597492E-3"/>
                  <c:y val="1.9493177387914621E-2"/>
                </c:manualLayout>
              </c:layout>
              <c:showLegendKey val="0"/>
              <c:showVal val="1"/>
              <c:showCatName val="0"/>
              <c:showSerName val="0"/>
              <c:showPercent val="0"/>
              <c:showBubbleSize val="0"/>
            </c:dLbl>
            <c:dLbl>
              <c:idx val="13"/>
              <c:layout>
                <c:manualLayout>
                  <c:x val="4.8352976730129974E-3"/>
                  <c:y val="1.1695906432748536E-2"/>
                </c:manualLayout>
              </c:layout>
              <c:showLegendKey val="0"/>
              <c:showVal val="1"/>
              <c:showCatName val="0"/>
              <c:showSerName val="0"/>
              <c:showPercent val="0"/>
              <c:showBubbleSize val="0"/>
            </c:dLbl>
            <c:dLbl>
              <c:idx val="14"/>
              <c:layout>
                <c:manualLayout>
                  <c:x val="3.6264732547597492E-3"/>
                  <c:y val="7.7972709551657913E-3"/>
                </c:manualLayout>
              </c:layout>
              <c:showLegendKey val="0"/>
              <c:showVal val="1"/>
              <c:showCatName val="0"/>
              <c:showSerName val="0"/>
              <c:showPercent val="0"/>
              <c:showBubbleSize val="0"/>
            </c:dLbl>
            <c:dLbl>
              <c:idx val="15"/>
              <c:layout>
                <c:manualLayout>
                  <c:x val="6.0441220912662514E-3"/>
                  <c:y val="1.9493177387914683E-2"/>
                </c:manualLayout>
              </c:layout>
              <c:showLegendKey val="0"/>
              <c:showVal val="1"/>
              <c:showCatName val="0"/>
              <c:showSerName val="0"/>
              <c:showPercent val="0"/>
              <c:showBubbleSize val="0"/>
            </c:dLbl>
            <c:dLbl>
              <c:idx val="16"/>
              <c:layout>
                <c:manualLayout>
                  <c:x val="1.9006889997624412E-3"/>
                  <c:y val="3.8090633513219595E-3"/>
                </c:manualLayout>
              </c:layout>
              <c:showLegendKey val="0"/>
              <c:showVal val="1"/>
              <c:showCatName val="0"/>
              <c:showSerName val="0"/>
              <c:showPercent val="0"/>
              <c:showBubbleSize val="0"/>
            </c:dLbl>
            <c:dLbl>
              <c:idx val="17"/>
              <c:layout>
                <c:manualLayout>
                  <c:x val="-6.5688260813443417E-3"/>
                  <c:y val="3.8180311461411681E-2"/>
                </c:manualLayout>
              </c:layout>
              <c:showLegendKey val="0"/>
              <c:showVal val="1"/>
              <c:showCatName val="0"/>
              <c:showSerName val="0"/>
              <c:showPercent val="0"/>
              <c:showBubbleSize val="0"/>
            </c:dLbl>
            <c:dLbl>
              <c:idx val="18"/>
              <c:layout>
                <c:manualLayout>
                  <c:x val="-1.1404133998574487E-2"/>
                  <c:y val="3.4281570161897201E-2"/>
                </c:manualLayout>
              </c:layout>
              <c:showLegendKey val="0"/>
              <c:showVal val="1"/>
              <c:showCatName val="0"/>
              <c:showSerName val="0"/>
              <c:showPercent val="0"/>
              <c:showBubbleSize val="0"/>
            </c:dLbl>
            <c:dLbl>
              <c:idx val="19"/>
              <c:layout>
                <c:manualLayout>
                  <c:x val="7.2529465095194905E-3"/>
                  <c:y val="1.1695906432748536E-2"/>
                </c:manualLayout>
              </c:layout>
              <c:showLegendKey val="0"/>
              <c:showVal val="1"/>
              <c:showCatName val="0"/>
              <c:showSerName val="0"/>
              <c:showPercent val="0"/>
              <c:showBubbleSize val="0"/>
            </c:dLbl>
            <c:dLbl>
              <c:idx val="22"/>
              <c:layout>
                <c:manualLayout>
                  <c:x val="3.6264732547597492E-3"/>
                  <c:y val="1.9493177387914621E-2"/>
                </c:manualLayout>
              </c:layout>
              <c:showLegendKey val="0"/>
              <c:showVal val="1"/>
              <c:showCatName val="0"/>
              <c:showSerName val="0"/>
              <c:showPercent val="0"/>
              <c:showBubbleSize val="0"/>
            </c:dLbl>
            <c:dLbl>
              <c:idx val="23"/>
              <c:layout>
                <c:manualLayout>
                  <c:x val="-7.3442922271922013E-3"/>
                  <c:y val="-4.5708760215862919E-2"/>
                </c:manualLayout>
              </c:layout>
              <c:showLegendKey val="0"/>
              <c:showVal val="1"/>
              <c:showCatName val="0"/>
              <c:showSerName val="0"/>
              <c:showPercent val="0"/>
              <c:showBubbleSize val="0"/>
            </c:dLbl>
            <c:dLbl>
              <c:idx val="24"/>
              <c:layout>
                <c:manualLayout>
                  <c:x val="-2.8510334996437567E-3"/>
                  <c:y val="3.8090633513219202E-2"/>
                </c:manualLayout>
              </c:layout>
              <c:showLegendKey val="0"/>
              <c:showVal val="1"/>
              <c:showCatName val="0"/>
              <c:showSerName val="0"/>
              <c:showPercent val="0"/>
              <c:showBubbleSize val="0"/>
            </c:dLbl>
            <c:txPr>
              <a:bodyPr/>
              <a:lstStyle/>
              <a:p>
                <a:pPr>
                  <a:defRPr sz="900" b="0"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dLbls>
          <c:cat>
            <c:strRef>
              <c:f>GRAF14!$C$6:$AA$6</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GRAF14!$C$16:$AA$16</c:f>
              <c:numCache>
                <c:formatCode>#,##0.00</c:formatCode>
                <c:ptCount val="25"/>
                <c:pt idx="0">
                  <c:v>10.797392787524366</c:v>
                </c:pt>
                <c:pt idx="1">
                  <c:v>9.025270758122744</c:v>
                </c:pt>
                <c:pt idx="2">
                  <c:v>11.522915297570286</c:v>
                </c:pt>
                <c:pt idx="3">
                  <c:v>8.6664103362201033</c:v>
                </c:pt>
                <c:pt idx="4">
                  <c:v>7.863413299951084</c:v>
                </c:pt>
                <c:pt idx="5">
                  <c:v>9.5836170588383638</c:v>
                </c:pt>
                <c:pt idx="6">
                  <c:v>8.3302530146944598</c:v>
                </c:pt>
                <c:pt idx="7">
                  <c:v>13.013929724779485</c:v>
                </c:pt>
                <c:pt idx="8">
                  <c:v>12.466499809810974</c:v>
                </c:pt>
                <c:pt idx="9">
                  <c:v>8.7984648773661576</c:v>
                </c:pt>
                <c:pt idx="10">
                  <c:v>7.47742574632281</c:v>
                </c:pt>
                <c:pt idx="11">
                  <c:v>5.7899220648092635</c:v>
                </c:pt>
                <c:pt idx="12">
                  <c:v>7.0394101270264722</c:v>
                </c:pt>
                <c:pt idx="13">
                  <c:v>10.086453608888274</c:v>
                </c:pt>
                <c:pt idx="14">
                  <c:v>6.6344849540868287</c:v>
                </c:pt>
                <c:pt idx="15">
                  <c:v>6.9666038428284418</c:v>
                </c:pt>
                <c:pt idx="16">
                  <c:v>4.7800781638381347</c:v>
                </c:pt>
                <c:pt idx="17">
                  <c:v>13.9425223432837</c:v>
                </c:pt>
                <c:pt idx="18">
                  <c:v>11.958861516383639</c:v>
                </c:pt>
                <c:pt idx="19">
                  <c:v>13.328117982818318</c:v>
                </c:pt>
                <c:pt idx="20">
                  <c:v>13.741351910047914</c:v>
                </c:pt>
                <c:pt idx="21">
                  <c:v>5.1313344243197507</c:v>
                </c:pt>
                <c:pt idx="22">
                  <c:v>3.7388088357147189</c:v>
                </c:pt>
                <c:pt idx="23">
                  <c:v>0</c:v>
                </c:pt>
                <c:pt idx="24">
                  <c:v>6.3645194787793526</c:v>
                </c:pt>
              </c:numCache>
            </c:numRef>
          </c:val>
          <c:smooth val="0"/>
        </c:ser>
        <c:ser>
          <c:idx val="0"/>
          <c:order val="1"/>
          <c:tx>
            <c:strRef>
              <c:f>GRAF14!$A$7</c:f>
              <c:strCache>
                <c:ptCount val="1"/>
                <c:pt idx="0">
                  <c:v>Año 2012</c:v>
                </c:pt>
              </c:strCache>
            </c:strRef>
          </c:tx>
          <c:spPr>
            <a:ln w="19050"/>
          </c:spPr>
          <c:marker>
            <c:symbol val="triangle"/>
            <c:size val="4"/>
          </c:marker>
          <c:dLbls>
            <c:dLbl>
              <c:idx val="0"/>
              <c:layout>
                <c:manualLayout>
                  <c:x val="-2.1107974475393487E-2"/>
                  <c:y val="3.835936743154858E-2"/>
                </c:manualLayout>
              </c:layout>
              <c:showLegendKey val="0"/>
              <c:showVal val="1"/>
              <c:showCatName val="0"/>
              <c:showSerName val="0"/>
              <c:showPercent val="0"/>
              <c:showBubbleSize val="0"/>
            </c:dLbl>
            <c:dLbl>
              <c:idx val="1"/>
              <c:layout>
                <c:manualLayout>
                  <c:x val="-1.6356251975986974E-2"/>
                  <c:y val="3.8449045379741212E-2"/>
                </c:manualLayout>
              </c:layout>
              <c:showLegendKey val="0"/>
              <c:showVal val="1"/>
              <c:showCatName val="0"/>
              <c:showSerName val="0"/>
              <c:showPercent val="0"/>
              <c:showBubbleSize val="0"/>
            </c:dLbl>
            <c:dLbl>
              <c:idx val="2"/>
              <c:layout>
                <c:manualLayout>
                  <c:x val="-1.2179600144422428E-2"/>
                  <c:y val="-3.0114094944053243E-2"/>
                </c:manualLayout>
              </c:layout>
              <c:showLegendKey val="0"/>
              <c:showVal val="1"/>
              <c:showCatName val="0"/>
              <c:showSerName val="0"/>
              <c:showPercent val="0"/>
              <c:showBubbleSize val="0"/>
            </c:dLbl>
            <c:dLbl>
              <c:idx val="4"/>
              <c:layout>
                <c:manualLayout>
                  <c:x val="-2.9544264914141607E-2"/>
                  <c:y val="7.6181267026439034E-3"/>
                </c:manualLayout>
              </c:layout>
              <c:showLegendKey val="0"/>
              <c:showVal val="1"/>
              <c:showCatName val="0"/>
              <c:showSerName val="0"/>
              <c:showPercent val="0"/>
              <c:showBubbleSize val="0"/>
            </c:dLbl>
            <c:dLbl>
              <c:idx val="5"/>
              <c:layout>
                <c:manualLayout>
                  <c:x val="-7.4278776450163973E-3"/>
                  <c:y val="3.4281570161897201E-2"/>
                </c:manualLayout>
              </c:layout>
              <c:showLegendKey val="0"/>
              <c:showVal val="1"/>
              <c:showCatName val="0"/>
              <c:showSerName val="0"/>
              <c:showPercent val="0"/>
              <c:showBubbleSize val="0"/>
            </c:dLbl>
            <c:dLbl>
              <c:idx val="6"/>
              <c:layout>
                <c:manualLayout>
                  <c:x val="-4.5685379847832724E-3"/>
                  <c:y val="1.5684043293754064E-2"/>
                </c:manualLayout>
              </c:layout>
              <c:showLegendKey val="0"/>
              <c:showVal val="1"/>
              <c:showCatName val="0"/>
              <c:showSerName val="0"/>
              <c:showPercent val="0"/>
              <c:showBubbleSize val="0"/>
            </c:dLbl>
            <c:dLbl>
              <c:idx val="7"/>
              <c:layout>
                <c:manualLayout>
                  <c:x val="-6.8694192983539334E-3"/>
                  <c:y val="2.303343607806841E-2"/>
                </c:manualLayout>
              </c:layout>
              <c:showLegendKey val="0"/>
              <c:showVal val="1"/>
              <c:showCatName val="0"/>
              <c:showSerName val="0"/>
              <c:showPercent val="0"/>
              <c:showBubbleSize val="0"/>
            </c:dLbl>
            <c:dLbl>
              <c:idx val="8"/>
              <c:layout>
                <c:manualLayout>
                  <c:x val="-7.6027559990496573E-3"/>
                  <c:y val="-2.6663443459253856E-2"/>
                </c:manualLayout>
              </c:layout>
              <c:showLegendKey val="0"/>
              <c:showVal val="1"/>
              <c:showCatName val="0"/>
              <c:showSerName val="0"/>
              <c:showPercent val="0"/>
              <c:showBubbleSize val="0"/>
            </c:dLbl>
            <c:dLbl>
              <c:idx val="9"/>
              <c:layout>
                <c:manualLayout>
                  <c:x val="-2.4094600434389751E-3"/>
                  <c:y val="-3.0114094944053243E-2"/>
                </c:manualLayout>
              </c:layout>
              <c:showLegendKey val="0"/>
              <c:showVal val="1"/>
              <c:showCatName val="0"/>
              <c:showSerName val="0"/>
              <c:showPercent val="0"/>
              <c:showBubbleSize val="0"/>
            </c:dLbl>
            <c:dLbl>
              <c:idx val="10"/>
              <c:layout>
                <c:manualLayout>
                  <c:x val="-1.41795889198811E-2"/>
                  <c:y val="-3.3833780273430772E-2"/>
                </c:manualLayout>
              </c:layout>
              <c:showLegendKey val="0"/>
              <c:showVal val="1"/>
              <c:showCatName val="0"/>
              <c:showSerName val="0"/>
              <c:showPercent val="0"/>
              <c:showBubbleSize val="0"/>
            </c:dLbl>
            <c:dLbl>
              <c:idx val="11"/>
              <c:layout>
                <c:manualLayout>
                  <c:x val="-8.5531004989308646E-3"/>
                  <c:y val="-1.523625340528764E-2"/>
                </c:manualLayout>
              </c:layout>
              <c:showLegendKey val="0"/>
              <c:showVal val="1"/>
              <c:showCatName val="0"/>
              <c:showSerName val="0"/>
              <c:showPercent val="0"/>
              <c:showBubbleSize val="0"/>
            </c:dLbl>
            <c:dLbl>
              <c:idx val="12"/>
              <c:layout>
                <c:manualLayout>
                  <c:x val="-1.0462394980385047E-2"/>
                  <c:y val="3.4550304080226676E-2"/>
                </c:manualLayout>
              </c:layout>
              <c:showLegendKey val="0"/>
              <c:showVal val="1"/>
              <c:showCatName val="0"/>
              <c:showSerName val="0"/>
              <c:showPercent val="0"/>
              <c:showBubbleSize val="0"/>
            </c:dLbl>
            <c:dLbl>
              <c:idx val="15"/>
              <c:layout>
                <c:manualLayout>
                  <c:x val="-1.2088244182532478E-3"/>
                  <c:y val="1.1695906432748466E-2"/>
                </c:manualLayout>
              </c:layout>
              <c:showLegendKey val="0"/>
              <c:showVal val="1"/>
              <c:showCatName val="0"/>
              <c:showSerName val="0"/>
              <c:showPercent val="0"/>
              <c:showBubbleSize val="0"/>
            </c:dLbl>
            <c:dLbl>
              <c:idx val="16"/>
              <c:layout>
                <c:manualLayout>
                  <c:x val="-1.8056545497742941E-2"/>
                  <c:y val="3.8090633513219202E-2"/>
                </c:manualLayout>
              </c:layout>
              <c:showLegendKey val="0"/>
              <c:showVal val="1"/>
              <c:showCatName val="0"/>
              <c:showSerName val="0"/>
              <c:showPercent val="0"/>
              <c:showBubbleSize val="0"/>
            </c:dLbl>
            <c:dLbl>
              <c:idx val="17"/>
              <c:layout>
                <c:manualLayout>
                  <c:x val="-2.1678330835873416E-3"/>
                  <c:y val="-7.439070732506989E-3"/>
                </c:manualLayout>
              </c:layout>
              <c:showLegendKey val="0"/>
              <c:showVal val="1"/>
              <c:showCatName val="0"/>
              <c:showSerName val="0"/>
              <c:showPercent val="0"/>
              <c:showBubbleSize val="0"/>
            </c:dLbl>
            <c:dLbl>
              <c:idx val="18"/>
              <c:layout>
                <c:manualLayout>
                  <c:x val="-2.3595219933892704E-3"/>
                  <c:y val="1.1695906432748536E-2"/>
                </c:manualLayout>
              </c:layout>
              <c:showLegendKey val="0"/>
              <c:showVal val="1"/>
              <c:showCatName val="0"/>
              <c:showSerName val="0"/>
              <c:showPercent val="0"/>
              <c:showBubbleSize val="0"/>
            </c:dLbl>
            <c:dLbl>
              <c:idx val="19"/>
              <c:layout>
                <c:manualLayout>
                  <c:x val="-9.5787990863223527E-3"/>
                  <c:y val="3.065156278071262E-2"/>
                </c:manualLayout>
              </c:layout>
              <c:showLegendKey val="0"/>
              <c:showVal val="1"/>
              <c:showCatName val="0"/>
              <c:showSerName val="0"/>
              <c:showPercent val="0"/>
              <c:showBubbleSize val="0"/>
            </c:dLbl>
            <c:dLbl>
              <c:idx val="20"/>
              <c:layout>
                <c:manualLayout>
                  <c:x val="-2.2000026190596447E-2"/>
                  <c:y val="4.2257808804814896E-2"/>
                </c:manualLayout>
              </c:layout>
              <c:showLegendKey val="0"/>
              <c:showVal val="1"/>
              <c:showCatName val="0"/>
              <c:showSerName val="0"/>
              <c:showPercent val="0"/>
              <c:showBubbleSize val="0"/>
            </c:dLbl>
            <c:dLbl>
              <c:idx val="21"/>
              <c:layout>
                <c:manualLayout>
                  <c:x val="-9.8454941884938228E-3"/>
                  <c:y val="3.0830918677097956E-2"/>
                </c:manualLayout>
              </c:layout>
              <c:showLegendKey val="0"/>
              <c:showVal val="1"/>
              <c:showCatName val="0"/>
              <c:showSerName val="0"/>
              <c:showPercent val="0"/>
              <c:showBubbleSize val="0"/>
            </c:dLbl>
            <c:dLbl>
              <c:idx val="22"/>
              <c:layout>
                <c:manualLayout>
                  <c:x val="-4.7517224994061491E-3"/>
                  <c:y val="-1.9045316756609549E-2"/>
                </c:manualLayout>
              </c:layout>
              <c:showLegendKey val="0"/>
              <c:showVal val="1"/>
              <c:showCatName val="0"/>
              <c:showSerName val="0"/>
              <c:showPercent val="0"/>
              <c:showBubbleSize val="0"/>
            </c:dLbl>
            <c:dLbl>
              <c:idx val="23"/>
              <c:layout>
                <c:manualLayout>
                  <c:x val="-1.1746183188256223E-2"/>
                  <c:y val="4.5977494134192533E-2"/>
                </c:manualLayout>
              </c:layout>
              <c:showLegendKey val="0"/>
              <c:showVal val="1"/>
              <c:showCatName val="0"/>
              <c:showSerName val="0"/>
              <c:showPercent val="0"/>
              <c:showBubbleSize val="0"/>
            </c:dLbl>
            <c:dLbl>
              <c:idx val="24"/>
              <c:delete val="1"/>
            </c:dLbl>
            <c:txPr>
              <a:bodyPr/>
              <a:lstStyle/>
              <a:p>
                <a:pPr>
                  <a:defRPr sz="890" b="1" i="0" u="none" strike="noStrik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dLbls>
          <c:cat>
            <c:strRef>
              <c:f>GRAF14!$C$6:$AA$6</c:f>
              <c:strCache>
                <c:ptCount val="25"/>
                <c:pt idx="0">
                  <c:v>Azuay</c:v>
                </c:pt>
                <c:pt idx="1">
                  <c:v>Bolívar</c:v>
                </c:pt>
                <c:pt idx="2">
                  <c:v>Cañar</c:v>
                </c:pt>
                <c:pt idx="3">
                  <c:v>Carchi</c:v>
                </c:pt>
                <c:pt idx="4">
                  <c:v>Cotopaxi</c:v>
                </c:pt>
                <c:pt idx="5">
                  <c:v>Chimbo
razo</c:v>
                </c:pt>
                <c:pt idx="6">
                  <c:v>Imba-
bura</c:v>
                </c:pt>
                <c:pt idx="7">
                  <c:v>Loja</c:v>
                </c:pt>
                <c:pt idx="8">
                  <c:v>Pichincha</c:v>
                </c:pt>
                <c:pt idx="9">
                  <c:v>Tungu
rahua</c:v>
                </c:pt>
                <c:pt idx="10">
                  <c:v>Santo Domingo de los Tsáchilas
3/</c:v>
                </c:pt>
                <c:pt idx="11">
                  <c:v>El Oro</c:v>
                </c:pt>
                <c:pt idx="12">
                  <c:v>Esme
raldas</c:v>
                </c:pt>
                <c:pt idx="13">
                  <c:v>Guayas</c:v>
                </c:pt>
                <c:pt idx="14">
                  <c:v>Los
Ríos</c:v>
                </c:pt>
                <c:pt idx="15">
                  <c:v>Manabí</c:v>
                </c:pt>
                <c:pt idx="16">
                  <c:v>Santa
Elena
3/</c:v>
                </c:pt>
                <c:pt idx="17">
                  <c:v>Morona
Santiago</c:v>
                </c:pt>
                <c:pt idx="18">
                  <c:v>Napo</c:v>
                </c:pt>
                <c:pt idx="19">
                  <c:v>Pas-
taza</c:v>
                </c:pt>
                <c:pt idx="20">
                  <c:v>Zamora
Chin-
chipe</c:v>
                </c:pt>
                <c:pt idx="21">
                  <c:v>Sucum-
bíos</c:v>
                </c:pt>
                <c:pt idx="22">
                  <c:v>Orellana</c:v>
                </c:pt>
                <c:pt idx="23">
                  <c:v>Galá
pagos</c:v>
                </c:pt>
                <c:pt idx="24">
                  <c:v>Zonas
No
Delimi-
tadas</c:v>
                </c:pt>
              </c:strCache>
            </c:strRef>
          </c:cat>
          <c:val>
            <c:numRef>
              <c:f>GRAF14!$C$11:$AA$11</c:f>
              <c:numCache>
                <c:formatCode>#,##0.00</c:formatCode>
                <c:ptCount val="25"/>
                <c:pt idx="0">
                  <c:v>11.280521561297139</c:v>
                </c:pt>
                <c:pt idx="1">
                  <c:v>9.1968587617962481</c:v>
                </c:pt>
                <c:pt idx="2">
                  <c:v>13.237781609289332</c:v>
                </c:pt>
                <c:pt idx="3">
                  <c:v>8.2833476149671554</c:v>
                </c:pt>
                <c:pt idx="4">
                  <c:v>7.6286013165047333</c:v>
                </c:pt>
                <c:pt idx="5">
                  <c:v>9.6983644283718231</c:v>
                </c:pt>
                <c:pt idx="6">
                  <c:v>9.0797540254749336</c:v>
                </c:pt>
                <c:pt idx="7">
                  <c:v>12.276496772200016</c:v>
                </c:pt>
                <c:pt idx="8">
                  <c:v>13.247606471970252</c:v>
                </c:pt>
                <c:pt idx="9">
                  <c:v>9.1374166978380984</c:v>
                </c:pt>
                <c:pt idx="10">
                  <c:v>8.2250786444058104</c:v>
                </c:pt>
                <c:pt idx="11">
                  <c:v>8.7111801242236062</c:v>
                </c:pt>
                <c:pt idx="12">
                  <c:v>8.0331547021082237</c:v>
                </c:pt>
                <c:pt idx="13">
                  <c:v>14.920626215248101</c:v>
                </c:pt>
                <c:pt idx="14">
                  <c:v>7.6164858353850846</c:v>
                </c:pt>
                <c:pt idx="15">
                  <c:v>9.0985919567345164</c:v>
                </c:pt>
                <c:pt idx="16">
                  <c:v>5.6240950591726566</c:v>
                </c:pt>
                <c:pt idx="17">
                  <c:v>15.622298515572902</c:v>
                </c:pt>
                <c:pt idx="18">
                  <c:v>11.769846011181349</c:v>
                </c:pt>
                <c:pt idx="19">
                  <c:v>13.08629319839911</c:v>
                </c:pt>
                <c:pt idx="20">
                  <c:v>11.280822601577318</c:v>
                </c:pt>
                <c:pt idx="21">
                  <c:v>7.4386053138881936</c:v>
                </c:pt>
                <c:pt idx="22">
                  <c:v>6.4844060493233222</c:v>
                </c:pt>
                <c:pt idx="23">
                  <c:v>6.2307579533792694</c:v>
                </c:pt>
                <c:pt idx="24">
                  <c:v>0.28290143713930066</c:v>
                </c:pt>
              </c:numCache>
            </c:numRef>
          </c:val>
          <c:smooth val="0"/>
        </c:ser>
        <c:dLbls>
          <c:showLegendKey val="0"/>
          <c:showVal val="1"/>
          <c:showCatName val="0"/>
          <c:showSerName val="0"/>
          <c:showPercent val="0"/>
          <c:showBubbleSize val="0"/>
        </c:dLbls>
        <c:marker val="1"/>
        <c:smooth val="0"/>
        <c:axId val="136220672"/>
        <c:axId val="136222208"/>
      </c:lineChart>
      <c:catAx>
        <c:axId val="13622067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s-EC"/>
          </a:p>
        </c:txPr>
        <c:crossAx val="136222208"/>
        <c:crosses val="autoZero"/>
        <c:auto val="1"/>
        <c:lblAlgn val="ctr"/>
        <c:lblOffset val="100"/>
        <c:noMultiLvlLbl val="0"/>
      </c:catAx>
      <c:valAx>
        <c:axId val="136222208"/>
        <c:scaling>
          <c:orientation val="minMax"/>
        </c:scaling>
        <c:delete val="0"/>
        <c:axPos val="l"/>
        <c:numFmt formatCode="#,##0.00" sourceLinked="1"/>
        <c:majorTickMark val="none"/>
        <c:minorTickMark val="none"/>
        <c:tickLblPos val="nextTo"/>
        <c:txPr>
          <a:bodyPr rot="0" vert="horz"/>
          <a:lstStyle/>
          <a:p>
            <a:pPr>
              <a:defRPr sz="900" b="0" i="0" u="none" strike="noStrike" baseline="0">
                <a:solidFill>
                  <a:srgbClr val="FFFFFF"/>
                </a:solidFill>
                <a:latin typeface="Calibri"/>
                <a:ea typeface="Calibri"/>
                <a:cs typeface="Calibri"/>
              </a:defRPr>
            </a:pPr>
            <a:endParaRPr lang="es-EC"/>
          </a:p>
        </c:txPr>
        <c:crossAx val="136220672"/>
        <c:crosses val="autoZero"/>
        <c:crossBetween val="between"/>
      </c:valAx>
      <c:spPr>
        <a:noFill/>
        <a:ln w="25400">
          <a:noFill/>
        </a:ln>
      </c:spPr>
    </c:plotArea>
    <c:legend>
      <c:legendPos val="b"/>
      <c:legendEntry>
        <c:idx val="1"/>
        <c:txPr>
          <a:bodyPr/>
          <a:lstStyle/>
          <a:p>
            <a:pPr>
              <a:defRPr sz="1200" b="1" i="0" u="none" strike="noStrike" baseline="0">
                <a:solidFill>
                  <a:srgbClr val="000000"/>
                </a:solidFill>
                <a:latin typeface="Calibri"/>
                <a:ea typeface="Calibri"/>
                <a:cs typeface="Calibri"/>
              </a:defRPr>
            </a:pPr>
            <a:endParaRPr lang="es-EC"/>
          </a:p>
        </c:txPr>
      </c:legendEntry>
      <c:layout>
        <c:manualLayout>
          <c:xMode val="edge"/>
          <c:yMode val="edge"/>
          <c:x val="0.39969289812610637"/>
          <c:y val="2.2839880057728495E-3"/>
          <c:w val="0.15219954241286707"/>
          <c:h val="0.14206156706065967"/>
        </c:manualLayout>
      </c:layout>
      <c:overlay val="0"/>
      <c:txPr>
        <a:bodyPr/>
        <a:lstStyle/>
        <a:p>
          <a:pPr>
            <a:defRPr sz="1200" b="0" i="0" u="none" strike="noStrike" baseline="0">
              <a:solidFill>
                <a:srgbClr val="000000"/>
              </a:solidFill>
              <a:latin typeface="Calibri"/>
              <a:ea typeface="Calibri"/>
              <a:cs typeface="Calibri"/>
            </a:defRPr>
          </a:pPr>
          <a:endParaRPr lang="es-EC"/>
        </a:p>
      </c:txPr>
    </c:legend>
    <c:plotVisOnly val="1"/>
    <c:dispBlanksAs val="gap"/>
    <c:showDLblsOverMax val="0"/>
  </c:chart>
  <c:spPr>
    <a:noFill/>
    <a:ln>
      <a:noFill/>
    </a:ln>
  </c:spPr>
  <c:txPr>
    <a:bodyPr/>
    <a:lstStyle/>
    <a:p>
      <a:pPr>
        <a:defRPr sz="900" b="0" i="0" u="none" strike="noStrike" baseline="0">
          <a:solidFill>
            <a:srgbClr val="000000"/>
          </a:solidFill>
          <a:latin typeface="Calibri"/>
          <a:ea typeface="Calibri"/>
          <a:cs typeface="Calibri"/>
        </a:defRPr>
      </a:pPr>
      <a:endParaRPr lang="es-EC"/>
    </a:p>
  </c:txPr>
  <c:printSettings>
    <c:headerFooter/>
    <c:pageMargins b="0.75000000000000933" l="0.70000000000000062" r="0.70000000000000062" t="0.75000000000000933"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GRAF1!$F$7</c:f>
              <c:strCache>
                <c:ptCount val="1"/>
                <c:pt idx="0">
                  <c:v>Con internación</c:v>
                </c:pt>
              </c:strCache>
            </c:strRef>
          </c:tx>
          <c:invertIfNegative val="0"/>
          <c:cat>
            <c:numRef>
              <c:f>GRAF1!$D$9:$D$18</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GRAF1!$F$9:$F$18</c:f>
              <c:numCache>
                <c:formatCode>General</c:formatCode>
                <c:ptCount val="10"/>
                <c:pt idx="0">
                  <c:v>628</c:v>
                </c:pt>
                <c:pt idx="1">
                  <c:v>700</c:v>
                </c:pt>
                <c:pt idx="2">
                  <c:v>743</c:v>
                </c:pt>
                <c:pt idx="3">
                  <c:v>683</c:v>
                </c:pt>
                <c:pt idx="4">
                  <c:v>729</c:v>
                </c:pt>
                <c:pt idx="5">
                  <c:v>714</c:v>
                </c:pt>
                <c:pt idx="6">
                  <c:v>728</c:v>
                </c:pt>
                <c:pt idx="7">
                  <c:v>743</c:v>
                </c:pt>
                <c:pt idx="8">
                  <c:v>753</c:v>
                </c:pt>
                <c:pt idx="9">
                  <c:v>735</c:v>
                </c:pt>
              </c:numCache>
            </c:numRef>
          </c:val>
        </c:ser>
        <c:ser>
          <c:idx val="1"/>
          <c:order val="1"/>
          <c:tx>
            <c:strRef>
              <c:f>GRAF1!$G$7</c:f>
              <c:strCache>
                <c:ptCount val="1"/>
                <c:pt idx="0">
                  <c:v>Sin internación</c:v>
                </c:pt>
              </c:strCache>
            </c:strRef>
          </c:tx>
          <c:invertIfNegative val="0"/>
          <c:cat>
            <c:numRef>
              <c:f>GRAF1!$D$9:$D$18</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GRAF1!$G$9:$G$18</c:f>
              <c:numCache>
                <c:formatCode>#,##0</c:formatCode>
                <c:ptCount val="10"/>
                <c:pt idx="0">
                  <c:v>2873</c:v>
                </c:pt>
                <c:pt idx="1">
                  <c:v>3090</c:v>
                </c:pt>
                <c:pt idx="2">
                  <c:v>3169</c:v>
                </c:pt>
                <c:pt idx="3">
                  <c:v>2998</c:v>
                </c:pt>
                <c:pt idx="4">
                  <c:v>3118</c:v>
                </c:pt>
                <c:pt idx="5">
                  <c:v>3099</c:v>
                </c:pt>
                <c:pt idx="6">
                  <c:v>3166</c:v>
                </c:pt>
                <c:pt idx="7">
                  <c:v>3238</c:v>
                </c:pt>
                <c:pt idx="8">
                  <c:v>3279</c:v>
                </c:pt>
                <c:pt idx="9">
                  <c:v>3280</c:v>
                </c:pt>
              </c:numCache>
            </c:numRef>
          </c:val>
        </c:ser>
        <c:dLbls>
          <c:showLegendKey val="0"/>
          <c:showVal val="1"/>
          <c:showCatName val="0"/>
          <c:showSerName val="0"/>
          <c:showPercent val="0"/>
          <c:showBubbleSize val="0"/>
        </c:dLbls>
        <c:gapWidth val="75"/>
        <c:overlap val="-40"/>
        <c:axId val="132874624"/>
        <c:axId val="132876160"/>
      </c:barChart>
      <c:catAx>
        <c:axId val="132874624"/>
        <c:scaling>
          <c:orientation val="minMax"/>
        </c:scaling>
        <c:delete val="0"/>
        <c:axPos val="b"/>
        <c:numFmt formatCode="General" sourceLinked="1"/>
        <c:majorTickMark val="none"/>
        <c:minorTickMark val="none"/>
        <c:tickLblPos val="nextTo"/>
        <c:crossAx val="132876160"/>
        <c:crosses val="autoZero"/>
        <c:auto val="1"/>
        <c:lblAlgn val="ctr"/>
        <c:lblOffset val="100"/>
        <c:noMultiLvlLbl val="0"/>
      </c:catAx>
      <c:valAx>
        <c:axId val="132876160"/>
        <c:scaling>
          <c:orientation val="minMax"/>
        </c:scaling>
        <c:delete val="0"/>
        <c:axPos val="l"/>
        <c:numFmt formatCode="General" sourceLinked="1"/>
        <c:majorTickMark val="none"/>
        <c:minorTickMark val="none"/>
        <c:tickLblPos val="none"/>
        <c:crossAx val="132874624"/>
        <c:crosses val="autoZero"/>
        <c:crossBetween val="between"/>
      </c:valAx>
    </c:plotArea>
    <c:legend>
      <c:legendPos val="b"/>
      <c:layout/>
      <c:overlay val="0"/>
    </c:legend>
    <c:plotVisOnly val="1"/>
    <c:dispBlanksAs val="gap"/>
    <c:showDLblsOverMax val="0"/>
  </c:chart>
  <c:spPr>
    <a:noFill/>
    <a:ln>
      <a:noFill/>
    </a:ln>
  </c:spPr>
  <c:printSettings>
    <c:headerFooter>
      <c:oddHeader>&amp;Z&amp;G</c:oddHeader>
    </c:headerFooter>
    <c:pageMargins b="0.75000000000000977" l="0.70000000000000062" r="0.70000000000000062" t="0.75000000000000977"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207440573196566E-3"/>
          <c:y val="0"/>
          <c:w val="0.99627925594268041"/>
          <c:h val="0.5625521996317594"/>
        </c:manualLayout>
      </c:layout>
      <c:barChart>
        <c:barDir val="col"/>
        <c:grouping val="clustered"/>
        <c:varyColors val="0"/>
        <c:ser>
          <c:idx val="0"/>
          <c:order val="0"/>
          <c:tx>
            <c:strRef>
              <c:f>GRAF2!$B$94</c:f>
              <c:strCache>
                <c:ptCount val="1"/>
                <c:pt idx="0">
                  <c:v>Con internación</c:v>
                </c:pt>
              </c:strCache>
            </c:strRef>
          </c:tx>
          <c:invertIfNegative val="0"/>
          <c:dLbls>
            <c:txPr>
              <a:bodyPr/>
              <a:lstStyle/>
              <a:p>
                <a:pPr>
                  <a:defRPr sz="800" baseline="0"/>
                </a:pPr>
                <a:endParaRPr lang="es-EC"/>
              </a:p>
            </c:txPr>
            <c:showLegendKey val="0"/>
            <c:showVal val="1"/>
            <c:showCatName val="0"/>
            <c:showSerName val="0"/>
            <c:showPercent val="0"/>
            <c:showBubbleSize val="0"/>
            <c:showLeaderLines val="0"/>
          </c:dLbls>
          <c:cat>
            <c:strRef>
              <c:f>GRAF2!$A$95:$A$109</c:f>
              <c:strCache>
                <c:ptCount val="15"/>
                <c:pt idx="0">
                  <c:v>Sierra</c:v>
                </c:pt>
                <c:pt idx="1">
                  <c:v>Costa</c:v>
                </c:pt>
                <c:pt idx="2">
                  <c:v>Amazónica</c:v>
                </c:pt>
                <c:pt idx="3">
                  <c:v>Insular</c:v>
                </c:pt>
                <c:pt idx="4">
                  <c:v>Zonas
No Delimitadas</c:v>
                </c:pt>
                <c:pt idx="5">
                  <c:v>Sierra</c:v>
                </c:pt>
                <c:pt idx="6">
                  <c:v>Costa</c:v>
                </c:pt>
                <c:pt idx="7">
                  <c:v>Amazónica</c:v>
                </c:pt>
                <c:pt idx="8">
                  <c:v>Insular</c:v>
                </c:pt>
                <c:pt idx="9">
                  <c:v>Zonas
No Delimitadas</c:v>
                </c:pt>
                <c:pt idx="10">
                  <c:v>Sierra</c:v>
                </c:pt>
                <c:pt idx="11">
                  <c:v>Costa</c:v>
                </c:pt>
                <c:pt idx="12">
                  <c:v>Amazónica</c:v>
                </c:pt>
                <c:pt idx="13">
                  <c:v>Insular</c:v>
                </c:pt>
                <c:pt idx="14">
                  <c:v>Zonas
No Delimitadas</c:v>
                </c:pt>
              </c:strCache>
            </c:strRef>
          </c:cat>
          <c:val>
            <c:numRef>
              <c:f>GRAF2!$B$95:$B$109</c:f>
              <c:numCache>
                <c:formatCode>_(* #,##0_);_(* \(#,##0\);_(* "-"_);_(@_)</c:formatCode>
                <c:ptCount val="15"/>
                <c:pt idx="0">
                  <c:v>320</c:v>
                </c:pt>
                <c:pt idx="1">
                  <c:v>268</c:v>
                </c:pt>
                <c:pt idx="2">
                  <c:v>34</c:v>
                </c:pt>
                <c:pt idx="3">
                  <c:v>0</c:v>
                </c:pt>
                <c:pt idx="4">
                  <c:v>6</c:v>
                </c:pt>
                <c:pt idx="5">
                  <c:v>351</c:v>
                </c:pt>
                <c:pt idx="6">
                  <c:v>334</c:v>
                </c:pt>
                <c:pt idx="7">
                  <c:v>37</c:v>
                </c:pt>
                <c:pt idx="8">
                  <c:v>2</c:v>
                </c:pt>
                <c:pt idx="9">
                  <c:v>5</c:v>
                </c:pt>
                <c:pt idx="10">
                  <c:v>340</c:v>
                </c:pt>
                <c:pt idx="11">
                  <c:v>353</c:v>
                </c:pt>
                <c:pt idx="12">
                  <c:v>40</c:v>
                </c:pt>
                <c:pt idx="13">
                  <c:v>2</c:v>
                </c:pt>
                <c:pt idx="14">
                  <c:v>0</c:v>
                </c:pt>
              </c:numCache>
            </c:numRef>
          </c:val>
        </c:ser>
        <c:ser>
          <c:idx val="1"/>
          <c:order val="1"/>
          <c:tx>
            <c:strRef>
              <c:f>GRAF2!$C$94</c:f>
              <c:strCache>
                <c:ptCount val="1"/>
                <c:pt idx="0">
                  <c:v>Sin internación</c:v>
                </c:pt>
              </c:strCache>
            </c:strRef>
          </c:tx>
          <c:invertIfNegative val="0"/>
          <c:dLbls>
            <c:txPr>
              <a:bodyPr/>
              <a:lstStyle/>
              <a:p>
                <a:pPr>
                  <a:defRPr sz="800" baseline="0"/>
                </a:pPr>
                <a:endParaRPr lang="es-EC"/>
              </a:p>
            </c:txPr>
            <c:showLegendKey val="0"/>
            <c:showVal val="1"/>
            <c:showCatName val="0"/>
            <c:showSerName val="0"/>
            <c:showPercent val="0"/>
            <c:showBubbleSize val="0"/>
            <c:showLeaderLines val="0"/>
          </c:dLbls>
          <c:cat>
            <c:strRef>
              <c:f>GRAF2!$A$95:$A$109</c:f>
              <c:strCache>
                <c:ptCount val="15"/>
                <c:pt idx="0">
                  <c:v>Sierra</c:v>
                </c:pt>
                <c:pt idx="1">
                  <c:v>Costa</c:v>
                </c:pt>
                <c:pt idx="2">
                  <c:v>Amazónica</c:v>
                </c:pt>
                <c:pt idx="3">
                  <c:v>Insular</c:v>
                </c:pt>
                <c:pt idx="4">
                  <c:v>Zonas
No Delimitadas</c:v>
                </c:pt>
                <c:pt idx="5">
                  <c:v>Sierra</c:v>
                </c:pt>
                <c:pt idx="6">
                  <c:v>Costa</c:v>
                </c:pt>
                <c:pt idx="7">
                  <c:v>Amazónica</c:v>
                </c:pt>
                <c:pt idx="8">
                  <c:v>Insular</c:v>
                </c:pt>
                <c:pt idx="9">
                  <c:v>Zonas
No Delimitadas</c:v>
                </c:pt>
                <c:pt idx="10">
                  <c:v>Sierra</c:v>
                </c:pt>
                <c:pt idx="11">
                  <c:v>Costa</c:v>
                </c:pt>
                <c:pt idx="12">
                  <c:v>Amazónica</c:v>
                </c:pt>
                <c:pt idx="13">
                  <c:v>Insular</c:v>
                </c:pt>
                <c:pt idx="14">
                  <c:v>Zonas
No Delimitadas</c:v>
                </c:pt>
              </c:strCache>
            </c:strRef>
          </c:cat>
          <c:val>
            <c:numRef>
              <c:f>GRAF2!$C$95:$C$109</c:f>
              <c:numCache>
                <c:formatCode>_(* #,##0_);_(* \(#,##0\);_(* "-"_);_(@_)</c:formatCode>
                <c:ptCount val="15"/>
                <c:pt idx="0">
                  <c:v>1631</c:v>
                </c:pt>
                <c:pt idx="1">
                  <c:v>952</c:v>
                </c:pt>
                <c:pt idx="2">
                  <c:v>290</c:v>
                </c:pt>
                <c:pt idx="3">
                  <c:v>0</c:v>
                </c:pt>
                <c:pt idx="4">
                  <c:v>0</c:v>
                </c:pt>
                <c:pt idx="5">
                  <c:v>1668</c:v>
                </c:pt>
                <c:pt idx="6">
                  <c:v>1113</c:v>
                </c:pt>
                <c:pt idx="7">
                  <c:v>328</c:v>
                </c:pt>
                <c:pt idx="8">
                  <c:v>7</c:v>
                </c:pt>
                <c:pt idx="9">
                  <c:v>2</c:v>
                </c:pt>
                <c:pt idx="10">
                  <c:v>1702</c:v>
                </c:pt>
                <c:pt idx="11">
                  <c:v>1192</c:v>
                </c:pt>
                <c:pt idx="12">
                  <c:v>378</c:v>
                </c:pt>
                <c:pt idx="13">
                  <c:v>7</c:v>
                </c:pt>
                <c:pt idx="14">
                  <c:v>1</c:v>
                </c:pt>
              </c:numCache>
            </c:numRef>
          </c:val>
        </c:ser>
        <c:dLbls>
          <c:showLegendKey val="0"/>
          <c:showVal val="0"/>
          <c:showCatName val="0"/>
          <c:showSerName val="0"/>
          <c:showPercent val="0"/>
          <c:showBubbleSize val="0"/>
        </c:dLbls>
        <c:gapWidth val="152"/>
        <c:overlap val="-27"/>
        <c:axId val="132902272"/>
        <c:axId val="132801664"/>
      </c:barChart>
      <c:catAx>
        <c:axId val="132902272"/>
        <c:scaling>
          <c:orientation val="minMax"/>
        </c:scaling>
        <c:delete val="0"/>
        <c:axPos val="b"/>
        <c:majorTickMark val="none"/>
        <c:minorTickMark val="none"/>
        <c:tickLblPos val="nextTo"/>
        <c:txPr>
          <a:bodyPr/>
          <a:lstStyle/>
          <a:p>
            <a:pPr>
              <a:defRPr sz="900" baseline="0"/>
            </a:pPr>
            <a:endParaRPr lang="es-EC"/>
          </a:p>
        </c:txPr>
        <c:crossAx val="132801664"/>
        <c:crosses val="autoZero"/>
        <c:auto val="1"/>
        <c:lblAlgn val="ctr"/>
        <c:lblOffset val="100"/>
        <c:noMultiLvlLbl val="0"/>
      </c:catAx>
      <c:valAx>
        <c:axId val="132801664"/>
        <c:scaling>
          <c:orientation val="minMax"/>
        </c:scaling>
        <c:delete val="1"/>
        <c:axPos val="l"/>
        <c:numFmt formatCode="_(* #,##0_);_(* \(#,##0\);_(* &quot;-&quot;_);_(@_)" sourceLinked="1"/>
        <c:majorTickMark val="none"/>
        <c:minorTickMark val="none"/>
        <c:tickLblPos val="none"/>
        <c:crossAx val="132902272"/>
        <c:crosses val="autoZero"/>
        <c:crossBetween val="between"/>
      </c:valAx>
    </c:plotArea>
    <c:legend>
      <c:legendPos val="b"/>
      <c:layout/>
      <c:overlay val="0"/>
    </c:legend>
    <c:plotVisOnly val="1"/>
    <c:dispBlanksAs val="gap"/>
    <c:showDLblsOverMax val="0"/>
  </c:chart>
  <c:spPr>
    <a:noFill/>
    <a:ln>
      <a:noFill/>
    </a:ln>
  </c:spPr>
  <c:printSettings>
    <c:headerFooter/>
    <c:pageMargins b="0.75000000000000244" l="0.70000000000000062" r="0.70000000000000062" t="0.750000000000002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a:t>Sin internación</a:t>
            </a:r>
          </a:p>
        </c:rich>
      </c:tx>
      <c:layout/>
      <c:overlay val="0"/>
    </c:title>
    <c:autoTitleDeleted val="0"/>
    <c:plotArea>
      <c:layout>
        <c:manualLayout>
          <c:layoutTarget val="inner"/>
          <c:xMode val="edge"/>
          <c:yMode val="edge"/>
          <c:x val="1.5827339922657897E-2"/>
          <c:y val="0.32616186887888687"/>
          <c:w val="0.968345320154686"/>
          <c:h val="0.33935559860923276"/>
        </c:manualLayout>
      </c:layout>
      <c:barChart>
        <c:barDir val="col"/>
        <c:grouping val="clustered"/>
        <c:varyColors val="0"/>
        <c:ser>
          <c:idx val="0"/>
          <c:order val="0"/>
          <c:tx>
            <c:v>2003</c:v>
          </c:tx>
          <c:invertIfNegative val="0"/>
          <c:dLbls>
            <c:dLbl>
              <c:idx val="0"/>
              <c:layout>
                <c:manualLayout>
                  <c:x val="-7.1942454193899526E-3"/>
                  <c:y val="0"/>
                </c:manualLayout>
              </c:layout>
              <c:showLegendKey val="0"/>
              <c:showVal val="1"/>
              <c:showCatName val="0"/>
              <c:showSerName val="0"/>
              <c:showPercent val="0"/>
              <c:showBubbleSize val="0"/>
            </c:dLbl>
            <c:dLbl>
              <c:idx val="1"/>
              <c:layout>
                <c:manualLayout>
                  <c:x val="-7.194245419389952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GRAF3!$H$194:$H$206</c:f>
              <c:strCache>
                <c:ptCount val="13"/>
                <c:pt idx="0">
                  <c:v>Ministerio de Salud Pública</c:v>
                </c:pt>
                <c:pt idx="1">
                  <c:v>Seguro Social Campesino</c:v>
                </c:pt>
                <c:pt idx="2">
                  <c:v>Anexos al IESS</c:v>
                </c:pt>
                <c:pt idx="3">
                  <c:v>Sin fines de lucro  4/</c:v>
                </c:pt>
                <c:pt idx="4">
                  <c:v>Otros Ministerios 1/</c:v>
                </c:pt>
                <c:pt idx="5">
                  <c:v>Municipio</c:v>
                </c:pt>
                <c:pt idx="6">
                  <c:v>Ministerio de Defensa Nacional</c:v>
                </c:pt>
                <c:pt idx="7">
                  <c:v>Seguro Social (IESS)</c:v>
                </c:pt>
                <c:pt idx="8">
                  <c:v>Con fines de lucro 3/</c:v>
                </c:pt>
                <c:pt idx="9">
                  <c:v>Otros Públicos 2/</c:v>
                </c:pt>
                <c:pt idx="10">
                  <c:v>Ministerio de Justicia, Derechos Humanos y Cultos</c:v>
                </c:pt>
                <c:pt idx="11">
                  <c:v>Consejos Provinciales</c:v>
                </c:pt>
                <c:pt idx="12">
                  <c:v>Sociedad de Lucha contra el Cáncer</c:v>
                </c:pt>
              </c:strCache>
            </c:strRef>
          </c:cat>
          <c:val>
            <c:numRef>
              <c:f>GRAF3!$I$194:$I$206</c:f>
              <c:numCache>
                <c:formatCode>_(* #,##0.00_);_(* \(#,##0.00\);_(* "-"??_);_(@_)</c:formatCode>
                <c:ptCount val="13"/>
                <c:pt idx="0">
                  <c:v>52.21023320570832</c:v>
                </c:pt>
                <c:pt idx="1">
                  <c:v>20.013922728854855</c:v>
                </c:pt>
                <c:pt idx="2">
                  <c:v>10.616080751827358</c:v>
                </c:pt>
                <c:pt idx="3">
                  <c:v>5.0817960320222761</c:v>
                </c:pt>
                <c:pt idx="4">
                  <c:v>4.1768186564566658</c:v>
                </c:pt>
                <c:pt idx="5">
                  <c:v>1.8795683954054996</c:v>
                </c:pt>
                <c:pt idx="6">
                  <c:v>1.7403411068569439</c:v>
                </c:pt>
                <c:pt idx="7">
                  <c:v>2.0187956839540551</c:v>
                </c:pt>
                <c:pt idx="8">
                  <c:v>0.10442046641141664</c:v>
                </c:pt>
                <c:pt idx="9">
                  <c:v>0.97459101983988861</c:v>
                </c:pt>
                <c:pt idx="10">
                  <c:v>1.148625130525583</c:v>
                </c:pt>
                <c:pt idx="11">
                  <c:v>0</c:v>
                </c:pt>
                <c:pt idx="12">
                  <c:v>3.4806822137138885E-2</c:v>
                </c:pt>
              </c:numCache>
            </c:numRef>
          </c:val>
        </c:ser>
        <c:ser>
          <c:idx val="1"/>
          <c:order val="1"/>
          <c:tx>
            <c:v>2012</c:v>
          </c:tx>
          <c:invertIfNegative val="0"/>
          <c:dLbls>
            <c:dLbl>
              <c:idx val="0"/>
              <c:layout>
                <c:manualLayout>
                  <c:x val="7.1942454193899526E-3"/>
                  <c:y val="5.172414495304712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GRAF3!$H$194:$H$206</c:f>
              <c:strCache>
                <c:ptCount val="13"/>
                <c:pt idx="0">
                  <c:v>Ministerio de Salud Pública</c:v>
                </c:pt>
                <c:pt idx="1">
                  <c:v>Seguro Social Campesino</c:v>
                </c:pt>
                <c:pt idx="2">
                  <c:v>Anexos al IESS</c:v>
                </c:pt>
                <c:pt idx="3">
                  <c:v>Sin fines de lucro  4/</c:v>
                </c:pt>
                <c:pt idx="4">
                  <c:v>Otros Ministerios 1/</c:v>
                </c:pt>
                <c:pt idx="5">
                  <c:v>Municipio</c:v>
                </c:pt>
                <c:pt idx="6">
                  <c:v>Ministerio de Defensa Nacional</c:v>
                </c:pt>
                <c:pt idx="7">
                  <c:v>Seguro Social (IESS)</c:v>
                </c:pt>
                <c:pt idx="8">
                  <c:v>Con fines de lucro 3/</c:v>
                </c:pt>
                <c:pt idx="9">
                  <c:v>Otros Públicos 2/</c:v>
                </c:pt>
                <c:pt idx="10">
                  <c:v>Ministerio de Justicia, Derechos Humanos y Cultos</c:v>
                </c:pt>
                <c:pt idx="11">
                  <c:v>Consejos Provinciales</c:v>
                </c:pt>
                <c:pt idx="12">
                  <c:v>Sociedad de Lucha contra el Cáncer</c:v>
                </c:pt>
              </c:strCache>
            </c:strRef>
          </c:cat>
          <c:val>
            <c:numRef>
              <c:f>GRAF3!$J$194:$J$206</c:f>
              <c:numCache>
                <c:formatCode>_(* #,##0.00_);_(* \(#,##0.00\);_(* "-"??_);_(@_)</c:formatCode>
                <c:ptCount val="13"/>
                <c:pt idx="0">
                  <c:v>56.707317073170728</c:v>
                </c:pt>
                <c:pt idx="1">
                  <c:v>18.719512195121951</c:v>
                </c:pt>
                <c:pt idx="2">
                  <c:v>7.7439024390243905</c:v>
                </c:pt>
                <c:pt idx="3">
                  <c:v>3.9939024390243905</c:v>
                </c:pt>
                <c:pt idx="4">
                  <c:v>3.4451219512195124</c:v>
                </c:pt>
                <c:pt idx="5">
                  <c:v>1.9817073170731707</c:v>
                </c:pt>
                <c:pt idx="6">
                  <c:v>1.6463414634146343</c:v>
                </c:pt>
                <c:pt idx="7">
                  <c:v>1.5853658536585367</c:v>
                </c:pt>
                <c:pt idx="8">
                  <c:v>1.5548780487804879</c:v>
                </c:pt>
                <c:pt idx="9">
                  <c:v>1.1585365853658536</c:v>
                </c:pt>
                <c:pt idx="10">
                  <c:v>1.0060975609756098</c:v>
                </c:pt>
                <c:pt idx="11">
                  <c:v>0.33536585365853661</c:v>
                </c:pt>
                <c:pt idx="12">
                  <c:v>0.12195121951219512</c:v>
                </c:pt>
              </c:numCache>
            </c:numRef>
          </c:val>
        </c:ser>
        <c:dLbls>
          <c:showLegendKey val="0"/>
          <c:showVal val="1"/>
          <c:showCatName val="0"/>
          <c:showSerName val="0"/>
          <c:showPercent val="0"/>
          <c:showBubbleSize val="0"/>
        </c:dLbls>
        <c:gapWidth val="112"/>
        <c:overlap val="-36"/>
        <c:axId val="133104000"/>
        <c:axId val="133105536"/>
      </c:barChart>
      <c:catAx>
        <c:axId val="133104000"/>
        <c:scaling>
          <c:orientation val="minMax"/>
        </c:scaling>
        <c:delete val="0"/>
        <c:axPos val="b"/>
        <c:majorTickMark val="none"/>
        <c:minorTickMark val="none"/>
        <c:tickLblPos val="nextTo"/>
        <c:crossAx val="133105536"/>
        <c:crosses val="autoZero"/>
        <c:auto val="1"/>
        <c:lblAlgn val="ctr"/>
        <c:lblOffset val="100"/>
        <c:noMultiLvlLbl val="0"/>
      </c:catAx>
      <c:valAx>
        <c:axId val="133105536"/>
        <c:scaling>
          <c:orientation val="minMax"/>
        </c:scaling>
        <c:delete val="1"/>
        <c:axPos val="l"/>
        <c:numFmt formatCode="_(* #,##0.00_);_(* \(#,##0.00\);_(* &quot;-&quot;??_);_(@_)" sourceLinked="1"/>
        <c:majorTickMark val="out"/>
        <c:minorTickMark val="none"/>
        <c:tickLblPos val="none"/>
        <c:crossAx val="133104000"/>
        <c:crosses val="autoZero"/>
        <c:crossBetween val="between"/>
      </c:valAx>
      <c:spPr>
        <a:noFill/>
        <a:ln>
          <a:noFill/>
        </a:ln>
      </c:spPr>
    </c:plotArea>
    <c:legend>
      <c:legendPos val="t"/>
      <c:layout/>
      <c:overlay val="0"/>
    </c:legend>
    <c:plotVisOnly val="1"/>
    <c:dispBlanksAs val="gap"/>
    <c:showDLblsOverMax val="0"/>
  </c:chart>
  <c:spPr>
    <a:noFill/>
    <a:ln>
      <a:noFill/>
    </a:ln>
  </c:spPr>
  <c:printSettings>
    <c:headerFooter/>
    <c:pageMargins b="0.75000000000000189" l="0.70000000000000062" r="0.70000000000000062" t="0.750000000000001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a:t>Con internación</a:t>
            </a:r>
          </a:p>
        </c:rich>
      </c:tx>
      <c:layout/>
      <c:overlay val="0"/>
    </c:title>
    <c:autoTitleDeleted val="0"/>
    <c:plotArea>
      <c:layout>
        <c:manualLayout>
          <c:layoutTarget val="inner"/>
          <c:xMode val="edge"/>
          <c:yMode val="edge"/>
          <c:x val="1.5827336336335325E-2"/>
          <c:y val="0.25630918900123428"/>
          <c:w val="0.9683453273273297"/>
          <c:h val="0.38389517433918191"/>
        </c:manualLayout>
      </c:layout>
      <c:barChart>
        <c:barDir val="col"/>
        <c:grouping val="clustered"/>
        <c:varyColors val="0"/>
        <c:ser>
          <c:idx val="0"/>
          <c:order val="0"/>
          <c:tx>
            <c:v>2003</c:v>
          </c:tx>
          <c:invertIfNegative val="0"/>
          <c:cat>
            <c:strRef>
              <c:f>GRAF3!$C$210:$C$218</c:f>
              <c:strCache>
                <c:ptCount val="9"/>
                <c:pt idx="0">
                  <c:v>Con fines de lucro 3/</c:v>
                </c:pt>
                <c:pt idx="1">
                  <c:v>Ministerio de Salud Pública</c:v>
                </c:pt>
                <c:pt idx="2">
                  <c:v>Sin fines de lucro  4/</c:v>
                </c:pt>
                <c:pt idx="3">
                  <c:v>Seguro Social (IESS)</c:v>
                </c:pt>
                <c:pt idx="4">
                  <c:v>Ministerio de Defensa Nacional</c:v>
                </c:pt>
                <c:pt idx="5">
                  <c:v>Municipio</c:v>
                </c:pt>
                <c:pt idx="6">
                  <c:v>Sociedad de Lucha contra el Cáncer</c:v>
                </c:pt>
                <c:pt idx="7">
                  <c:v>Otros Públicos 2/</c:v>
                </c:pt>
                <c:pt idx="8">
                  <c:v>Ministerio de Justicia, Derechos Humanos y Cultos</c:v>
                </c:pt>
              </c:strCache>
            </c:strRef>
          </c:cat>
          <c:val>
            <c:numRef>
              <c:f>GRAF3!$D$210:$D$218</c:f>
              <c:numCache>
                <c:formatCode>0.00</c:formatCode>
                <c:ptCount val="9"/>
                <c:pt idx="0">
                  <c:v>70.859872611464965</c:v>
                </c:pt>
                <c:pt idx="1">
                  <c:v>18.152866242038215</c:v>
                </c:pt>
                <c:pt idx="2">
                  <c:v>2.8662420382165608</c:v>
                </c:pt>
                <c:pt idx="3">
                  <c:v>2.7070063694267517</c:v>
                </c:pt>
                <c:pt idx="4">
                  <c:v>1.5923566878980893</c:v>
                </c:pt>
                <c:pt idx="5">
                  <c:v>0.95541401273885351</c:v>
                </c:pt>
                <c:pt idx="6">
                  <c:v>0.95541401273885351</c:v>
                </c:pt>
                <c:pt idx="7">
                  <c:v>1.5923566878980893</c:v>
                </c:pt>
                <c:pt idx="8">
                  <c:v>0.31847133757961787</c:v>
                </c:pt>
              </c:numCache>
            </c:numRef>
          </c:val>
        </c:ser>
        <c:ser>
          <c:idx val="1"/>
          <c:order val="1"/>
          <c:tx>
            <c:v>2012</c:v>
          </c:tx>
          <c:invertIfNegative val="0"/>
          <c:cat>
            <c:strRef>
              <c:f>GRAF3!$C$210:$C$218</c:f>
              <c:strCache>
                <c:ptCount val="9"/>
                <c:pt idx="0">
                  <c:v>Con fines de lucro 3/</c:v>
                </c:pt>
                <c:pt idx="1">
                  <c:v>Ministerio de Salud Pública</c:v>
                </c:pt>
                <c:pt idx="2">
                  <c:v>Sin fines de lucro  4/</c:v>
                </c:pt>
                <c:pt idx="3">
                  <c:v>Seguro Social (IESS)</c:v>
                </c:pt>
                <c:pt idx="4">
                  <c:v>Ministerio de Defensa Nacional</c:v>
                </c:pt>
                <c:pt idx="5">
                  <c:v>Municipio</c:v>
                </c:pt>
                <c:pt idx="6">
                  <c:v>Sociedad de Lucha contra el Cáncer</c:v>
                </c:pt>
                <c:pt idx="7">
                  <c:v>Otros Públicos 2/</c:v>
                </c:pt>
                <c:pt idx="8">
                  <c:v>Ministerio de Justicia, Derechos Humanos y Cultos</c:v>
                </c:pt>
              </c:strCache>
            </c:strRef>
          </c:cat>
          <c:val>
            <c:numRef>
              <c:f>GRAF3!$E$210:$E$218</c:f>
              <c:numCache>
                <c:formatCode>0.00</c:formatCode>
                <c:ptCount val="9"/>
                <c:pt idx="0">
                  <c:v>69.931972789115648</c:v>
                </c:pt>
                <c:pt idx="1">
                  <c:v>17.006802721088434</c:v>
                </c:pt>
                <c:pt idx="2">
                  <c:v>4.353741496598639</c:v>
                </c:pt>
                <c:pt idx="3">
                  <c:v>3.1292517006802725</c:v>
                </c:pt>
                <c:pt idx="4">
                  <c:v>1.6326530612244898</c:v>
                </c:pt>
                <c:pt idx="5">
                  <c:v>1.2244897959183674</c:v>
                </c:pt>
                <c:pt idx="6">
                  <c:v>1.2244897959183674</c:v>
                </c:pt>
                <c:pt idx="7">
                  <c:v>1.2244897959183674</c:v>
                </c:pt>
                <c:pt idx="8">
                  <c:v>0.27210884353741494</c:v>
                </c:pt>
              </c:numCache>
            </c:numRef>
          </c:val>
        </c:ser>
        <c:dLbls>
          <c:showLegendKey val="0"/>
          <c:showVal val="1"/>
          <c:showCatName val="0"/>
          <c:showSerName val="0"/>
          <c:showPercent val="0"/>
          <c:showBubbleSize val="0"/>
        </c:dLbls>
        <c:gapWidth val="150"/>
        <c:overlap val="-25"/>
        <c:axId val="133131648"/>
        <c:axId val="133141632"/>
      </c:barChart>
      <c:catAx>
        <c:axId val="133131648"/>
        <c:scaling>
          <c:orientation val="minMax"/>
        </c:scaling>
        <c:delete val="0"/>
        <c:axPos val="b"/>
        <c:majorTickMark val="none"/>
        <c:minorTickMark val="none"/>
        <c:tickLblPos val="nextTo"/>
        <c:crossAx val="133141632"/>
        <c:crosses val="autoZero"/>
        <c:auto val="1"/>
        <c:lblAlgn val="ctr"/>
        <c:lblOffset val="100"/>
        <c:noMultiLvlLbl val="0"/>
      </c:catAx>
      <c:valAx>
        <c:axId val="133141632"/>
        <c:scaling>
          <c:orientation val="minMax"/>
        </c:scaling>
        <c:delete val="1"/>
        <c:axPos val="l"/>
        <c:numFmt formatCode="0.00" sourceLinked="1"/>
        <c:majorTickMark val="out"/>
        <c:minorTickMark val="none"/>
        <c:tickLblPos val="none"/>
        <c:crossAx val="133131648"/>
        <c:crosses val="autoZero"/>
        <c:crossBetween val="between"/>
      </c:valAx>
    </c:plotArea>
    <c:legend>
      <c:legendPos val="t"/>
      <c:layout/>
      <c:overlay val="0"/>
    </c:legend>
    <c:plotVisOnly val="1"/>
    <c:dispBlanksAs val="gap"/>
    <c:showDLblsOverMax val="0"/>
  </c:chart>
  <c:spPr>
    <a:noFill/>
    <a:ln>
      <a:noFill/>
    </a:ln>
  </c:spPr>
  <c:printSettings>
    <c:headerFooter/>
    <c:pageMargins b="0.75000000000000189" l="0.70000000000000062" r="0.70000000000000062" t="0.750000000000001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400"/>
              <a:t>Sector Público</a:t>
            </a:r>
          </a:p>
        </c:rich>
      </c:tx>
      <c:layout>
        <c:manualLayout>
          <c:xMode val="edge"/>
          <c:yMode val="edge"/>
          <c:x val="0.40087133778328482"/>
          <c:y val="0"/>
        </c:manualLayout>
      </c:layout>
      <c:overlay val="0"/>
    </c:title>
    <c:autoTitleDeleted val="0"/>
    <c:plotArea>
      <c:layout>
        <c:manualLayout>
          <c:layoutTarget val="inner"/>
          <c:xMode val="edge"/>
          <c:yMode val="edge"/>
          <c:x val="0.15757117923711314"/>
          <c:y val="0.25830924467774868"/>
          <c:w val="0.35629827997388802"/>
          <c:h val="0.62391787693205014"/>
        </c:manualLayout>
      </c:layout>
      <c:pieChart>
        <c:varyColors val="1"/>
        <c:ser>
          <c:idx val="0"/>
          <c:order val="0"/>
          <c:explosion val="22"/>
          <c:dLbls>
            <c:numFmt formatCode="0.00%" sourceLinked="0"/>
            <c:showLegendKey val="0"/>
            <c:showVal val="0"/>
            <c:showCatName val="0"/>
            <c:showSerName val="0"/>
            <c:showPercent val="1"/>
            <c:showBubbleSize val="0"/>
            <c:showLeaderLines val="1"/>
          </c:dLbls>
          <c:cat>
            <c:strRef>
              <c:f>(GRAF4!$C$13:$C$15,GRAF4!$C$18)</c:f>
              <c:strCache>
                <c:ptCount val="4"/>
                <c:pt idx="0">
                  <c:v>Hospital Básico</c:v>
                </c:pt>
                <c:pt idx="1">
                  <c:v>Hospital General</c:v>
                </c:pt>
                <c:pt idx="2">
                  <c:v>Hospital Especializado:</c:v>
                </c:pt>
                <c:pt idx="3">
                  <c:v>Hospital de Especialidades</c:v>
                </c:pt>
              </c:strCache>
            </c:strRef>
          </c:cat>
          <c:val>
            <c:numRef>
              <c:f>(GRAF4!$D$13:$D$15,GRAF4!$D$18)</c:f>
              <c:numCache>
                <c:formatCode>_(* #,##0_);_(* \(#,##0\);_(* "-"_);_(@_)</c:formatCode>
                <c:ptCount val="4"/>
                <c:pt idx="0">
                  <c:v>97</c:v>
                </c:pt>
                <c:pt idx="1">
                  <c:v>57</c:v>
                </c:pt>
                <c:pt idx="2">
                  <c:v>29</c:v>
                </c:pt>
                <c:pt idx="3">
                  <c:v>6</c:v>
                </c:pt>
              </c:numCache>
            </c:numRef>
          </c:val>
        </c:ser>
        <c:ser>
          <c:idx val="1"/>
          <c:order val="1"/>
          <c:explosion val="25"/>
          <c:dLbls>
            <c:showLegendKey val="0"/>
            <c:showVal val="0"/>
            <c:showCatName val="0"/>
            <c:showSerName val="0"/>
            <c:showPercent val="1"/>
            <c:showBubbleSize val="0"/>
            <c:showLeaderLines val="1"/>
          </c:dLbls>
          <c:cat>
            <c:strRef>
              <c:f>(GRAF4!$C$13:$C$15,GRAF4!$C$18)</c:f>
              <c:strCache>
                <c:ptCount val="4"/>
                <c:pt idx="0">
                  <c:v>Hospital Básico</c:v>
                </c:pt>
                <c:pt idx="1">
                  <c:v>Hospital General</c:v>
                </c:pt>
                <c:pt idx="2">
                  <c:v>Hospital Especializado:</c:v>
                </c:pt>
                <c:pt idx="3">
                  <c:v>Hospital de Especialidades</c:v>
                </c:pt>
              </c:strCache>
            </c:strRef>
          </c:cat>
          <c:val>
            <c:numRef>
              <c:f>(GRAF4!$E$13:$E$15,GRAF4!$E$18)</c:f>
              <c:numCache>
                <c:formatCode>_(* #,##0.00_);_(* \(#,##0.00\);_(* "-"??_);_(@_)</c:formatCode>
                <c:ptCount val="4"/>
                <c:pt idx="0">
                  <c:v>51.322751322751323</c:v>
                </c:pt>
                <c:pt idx="1">
                  <c:v>30.158730158730158</c:v>
                </c:pt>
                <c:pt idx="2">
                  <c:v>15.343915343915343</c:v>
                </c:pt>
                <c:pt idx="3">
                  <c:v>3.1746031746031744</c:v>
                </c:pt>
              </c:numCache>
            </c:numRef>
          </c:val>
        </c:ser>
        <c:dLbls>
          <c:showLegendKey val="0"/>
          <c:showVal val="0"/>
          <c:showCatName val="0"/>
          <c:showSerName val="0"/>
          <c:showPercent val="1"/>
          <c:showBubbleSize val="0"/>
          <c:showLeaderLines val="1"/>
        </c:dLbls>
        <c:firstSliceAng val="0"/>
      </c:pieChart>
    </c:plotArea>
    <c:legend>
      <c:legendPos val="t"/>
      <c:layout>
        <c:manualLayout>
          <c:xMode val="edge"/>
          <c:yMode val="edge"/>
          <c:x val="0.61525427341887307"/>
          <c:y val="0.21004607757363691"/>
          <c:w val="0.36058595467444954"/>
          <c:h val="0.59530498687663636"/>
        </c:manualLayout>
      </c:layout>
      <c:overlay val="0"/>
    </c:legend>
    <c:plotVisOnly val="1"/>
    <c:dispBlanksAs val="zero"/>
    <c:showDLblsOverMax val="0"/>
  </c:chart>
  <c:spPr>
    <a:noFill/>
    <a:ln>
      <a:noFill/>
    </a:ln>
  </c:spPr>
  <c:printSettings>
    <c:headerFooter/>
    <c:pageMargins b="0.75000000000000244" l="0.70000000000000062" r="0.70000000000000062" t="0.750000000000002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400"/>
              <a:t>Sector Privado</a:t>
            </a:r>
          </a:p>
        </c:rich>
      </c:tx>
      <c:layout>
        <c:manualLayout>
          <c:xMode val="edge"/>
          <c:yMode val="edge"/>
          <c:x val="0.38329668936310635"/>
          <c:y val="4.2832153938432052E-2"/>
        </c:manualLayout>
      </c:layout>
      <c:overlay val="0"/>
    </c:title>
    <c:autoTitleDeleted val="0"/>
    <c:plotArea>
      <c:layout>
        <c:manualLayout>
          <c:layoutTarget val="inner"/>
          <c:xMode val="edge"/>
          <c:yMode val="edge"/>
          <c:x val="0.12123118668137522"/>
          <c:y val="0.33803279909160522"/>
          <c:w val="0.39208881186502703"/>
          <c:h val="0.5690733449985419"/>
        </c:manualLayout>
      </c:layout>
      <c:pieChart>
        <c:varyColors val="1"/>
        <c:ser>
          <c:idx val="0"/>
          <c:order val="0"/>
          <c:explosion val="25"/>
          <c:dLbls>
            <c:dLbl>
              <c:idx val="1"/>
              <c:layout>
                <c:manualLayout>
                  <c:x val="-4.5809353376282357E-2"/>
                  <c:y val="1.957276173811617E-2"/>
                </c:manualLayout>
              </c:layout>
              <c:showLegendKey val="0"/>
              <c:showVal val="0"/>
              <c:showCatName val="0"/>
              <c:showSerName val="0"/>
              <c:showPercent val="1"/>
              <c:showBubbleSize val="0"/>
            </c:dLbl>
            <c:dLbl>
              <c:idx val="2"/>
              <c:layout>
                <c:manualLayout>
                  <c:x val="-6.0218444285373422E-2"/>
                  <c:y val="-5.1110017497812792E-2"/>
                </c:manualLayout>
              </c:layout>
              <c:showLegendKey val="0"/>
              <c:showVal val="0"/>
              <c:showCatName val="0"/>
              <c:showSerName val="0"/>
              <c:showPercent val="1"/>
              <c:showBubbleSize val="0"/>
            </c:dLbl>
            <c:dLbl>
              <c:idx val="3"/>
              <c:layout>
                <c:manualLayout>
                  <c:x val="2.670126461465059E-3"/>
                  <c:y val="-6.7208005249343838E-2"/>
                </c:manualLayout>
              </c:layout>
              <c:showLegendKey val="0"/>
              <c:showVal val="0"/>
              <c:showCatName val="0"/>
              <c:showSerName val="0"/>
              <c:showPercent val="1"/>
              <c:showBubbleSize val="0"/>
            </c:dLbl>
            <c:dLbl>
              <c:idx val="4"/>
              <c:layout>
                <c:manualLayout>
                  <c:x val="6.1651037938439512E-2"/>
                  <c:y val="-7.0662000583260429E-2"/>
                </c:manualLayout>
              </c:layout>
              <c:showLegendKey val="0"/>
              <c:showVal val="0"/>
              <c:showCatName val="0"/>
              <c:showSerName val="0"/>
              <c:showPercent val="1"/>
              <c:showBubbleSize val="0"/>
            </c:dLbl>
            <c:dLbl>
              <c:idx val="5"/>
              <c:layout>
                <c:manualLayout>
                  <c:x val="9.2776067764257231E-2"/>
                  <c:y val="2.7070209973753478E-2"/>
                </c:manualLayout>
              </c:layout>
              <c:showLegendKey val="0"/>
              <c:showVal val="0"/>
              <c:showCatName val="0"/>
              <c:showSerName val="0"/>
              <c:showPercent val="1"/>
              <c:showBubbleSize val="0"/>
            </c:dLbl>
            <c:numFmt formatCode="0.00%" sourceLinked="0"/>
            <c:showLegendKey val="0"/>
            <c:showVal val="0"/>
            <c:showCatName val="0"/>
            <c:showSerName val="0"/>
            <c:showPercent val="1"/>
            <c:showBubbleSize val="0"/>
            <c:showLeaderLines val="1"/>
          </c:dLbls>
          <c:cat>
            <c:strRef>
              <c:f>(GRAF4!$C$20,GRAF4!$C$21,GRAF4!$C$25:$C$27,GRAF4!$C$30)</c:f>
              <c:strCache>
                <c:ptCount val="6"/>
                <c:pt idx="0">
                  <c:v>Clínica General</c:v>
                </c:pt>
                <c:pt idx="1">
                  <c:v>Clínica Especializada:</c:v>
                </c:pt>
                <c:pt idx="2">
                  <c:v>Hospital Básico</c:v>
                </c:pt>
                <c:pt idx="3">
                  <c:v>Hospital General</c:v>
                </c:pt>
                <c:pt idx="4">
                  <c:v>Hospital Especializado:</c:v>
                </c:pt>
                <c:pt idx="5">
                  <c:v>Hospital de Especialidades</c:v>
                </c:pt>
              </c:strCache>
            </c:strRef>
          </c:cat>
          <c:val>
            <c:numRef>
              <c:f>(GRAF4!$D$20,GRAF4!$D$21,GRAF4!$D$25:$D$27,GRAF4!$D$30)</c:f>
              <c:numCache>
                <c:formatCode>_(* #,##0_);_(* \(#,##0\);_(* "-"_);_(@_)</c:formatCode>
                <c:ptCount val="6"/>
                <c:pt idx="0">
                  <c:v>483</c:v>
                </c:pt>
                <c:pt idx="1">
                  <c:v>37</c:v>
                </c:pt>
                <c:pt idx="2">
                  <c:v>4</c:v>
                </c:pt>
                <c:pt idx="3">
                  <c:v>15</c:v>
                </c:pt>
                <c:pt idx="4">
                  <c:v>3</c:v>
                </c:pt>
                <c:pt idx="5">
                  <c:v>4</c:v>
                </c:pt>
              </c:numCache>
            </c:numRef>
          </c:val>
        </c:ser>
        <c:ser>
          <c:idx val="1"/>
          <c:order val="1"/>
          <c:explosion val="25"/>
          <c:dLbls>
            <c:showLegendKey val="0"/>
            <c:showVal val="0"/>
            <c:showCatName val="0"/>
            <c:showSerName val="0"/>
            <c:showPercent val="1"/>
            <c:showBubbleSize val="0"/>
            <c:showLeaderLines val="1"/>
          </c:dLbls>
          <c:cat>
            <c:strRef>
              <c:f>(GRAF4!$C$20,GRAF4!$C$21,GRAF4!$C$25:$C$27,GRAF4!$C$30)</c:f>
              <c:strCache>
                <c:ptCount val="6"/>
                <c:pt idx="0">
                  <c:v>Clínica General</c:v>
                </c:pt>
                <c:pt idx="1">
                  <c:v>Clínica Especializada:</c:v>
                </c:pt>
                <c:pt idx="2">
                  <c:v>Hospital Básico</c:v>
                </c:pt>
                <c:pt idx="3">
                  <c:v>Hospital General</c:v>
                </c:pt>
                <c:pt idx="4">
                  <c:v>Hospital Especializado:</c:v>
                </c:pt>
                <c:pt idx="5">
                  <c:v>Hospital de Especialidades</c:v>
                </c:pt>
              </c:strCache>
            </c:strRef>
          </c:cat>
          <c:val>
            <c:numRef>
              <c:f>(GRAF4!$E$20,GRAF4!$E$21,GRAF4!$E$25:$E$27,GRAF4!$E$30)</c:f>
              <c:numCache>
                <c:formatCode>_(* #,##0.00_);_(* \(#,##0.00\);_(* "-"??_);_(@_)</c:formatCode>
                <c:ptCount val="6"/>
                <c:pt idx="0">
                  <c:v>88.461538461538453</c:v>
                </c:pt>
                <c:pt idx="1">
                  <c:v>6.7765567765567765</c:v>
                </c:pt>
                <c:pt idx="2">
                  <c:v>0.73260073260073255</c:v>
                </c:pt>
                <c:pt idx="3">
                  <c:v>2.7472527472527473</c:v>
                </c:pt>
                <c:pt idx="4">
                  <c:v>0.5494505494505495</c:v>
                </c:pt>
                <c:pt idx="5">
                  <c:v>0.73260073260073255</c:v>
                </c:pt>
              </c:numCache>
            </c:numRef>
          </c:val>
        </c:ser>
        <c:dLbls>
          <c:showLegendKey val="0"/>
          <c:showVal val="0"/>
          <c:showCatName val="0"/>
          <c:showSerName val="0"/>
          <c:showPercent val="1"/>
          <c:showBubbleSize val="0"/>
          <c:showLeaderLines val="1"/>
        </c:dLbls>
        <c:firstSliceAng val="0"/>
      </c:pieChart>
    </c:plotArea>
    <c:legend>
      <c:legendPos val="t"/>
      <c:layout>
        <c:manualLayout>
          <c:xMode val="edge"/>
          <c:yMode val="edge"/>
          <c:x val="0.5959730822194147"/>
          <c:y val="0.31982145862275374"/>
          <c:w val="0.33310586176728169"/>
          <c:h val="0.61721852421015122"/>
        </c:manualLayout>
      </c:layout>
      <c:overlay val="0"/>
      <c:spPr>
        <a:noFill/>
        <a:ln>
          <a:noFill/>
        </a:ln>
      </c:spPr>
    </c:legend>
    <c:plotVisOnly val="1"/>
    <c:dispBlanksAs val="zero"/>
    <c:showDLblsOverMax val="0"/>
  </c:chart>
  <c:spPr>
    <a:noFill/>
    <a:ln>
      <a:noFill/>
    </a:ln>
  </c:spPr>
  <c:printSettings>
    <c:headerFooter/>
    <c:pageMargins b="0.75000000000000244" l="0.70000000000000062" r="0.70000000000000062" t="0.750000000000002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GRAF5!$E$6:$E$7</c:f>
              <c:strCache>
                <c:ptCount val="1"/>
                <c:pt idx="0">
                  <c:v>Sierra</c:v>
                </c:pt>
              </c:strCache>
            </c:strRef>
          </c:tx>
          <c:invertIfNegative val="0"/>
          <c:dLbls>
            <c:dLbl>
              <c:idx val="0"/>
              <c:layout>
                <c:manualLayout>
                  <c:x val="-5.5555555555555679E-3"/>
                  <c:y val="1.8518518518518583E-2"/>
                </c:manualLayout>
              </c:layout>
              <c:showLegendKey val="0"/>
              <c:showVal val="1"/>
              <c:showCatName val="0"/>
              <c:showSerName val="0"/>
              <c:showPercent val="0"/>
              <c:showBubbleSize val="0"/>
            </c:dLbl>
            <c:dLbl>
              <c:idx val="1"/>
              <c:layout>
                <c:manualLayout>
                  <c:x val="0"/>
                  <c:y val="1.8518518518518583E-2"/>
                </c:manualLayout>
              </c:layout>
              <c:showLegendKey val="0"/>
              <c:showVal val="1"/>
              <c:showCatName val="0"/>
              <c:showSerName val="0"/>
              <c:showPercent val="0"/>
              <c:showBubbleSize val="0"/>
            </c:dLbl>
            <c:dLbl>
              <c:idx val="3"/>
              <c:layout>
                <c:manualLayout>
                  <c:x val="5.5555555555555558E-3"/>
                  <c:y val="2.3148148148148147E-2"/>
                </c:manualLayout>
              </c:layout>
              <c:showLegendKey val="0"/>
              <c:showVal val="1"/>
              <c:showCatName val="0"/>
              <c:showSerName val="0"/>
              <c:showPercent val="0"/>
              <c:showBubbleSize val="0"/>
            </c:dLbl>
            <c:dLbl>
              <c:idx val="4"/>
              <c:layout>
                <c:manualLayout>
                  <c:x val="-8.3333333333333367E-3"/>
                  <c:y val="9.2592592592595415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GRAF5!$C$11:$C$15</c:f>
              <c:strCache>
                <c:ptCount val="5"/>
                <c:pt idx="0">
                  <c:v>Centro de salud</c:v>
                </c:pt>
                <c:pt idx="1">
                  <c:v>Subcentro de salud</c:v>
                </c:pt>
                <c:pt idx="2">
                  <c:v>Puesto de salud</c:v>
                </c:pt>
                <c:pt idx="3">
                  <c:v>Dispensarios médicos</c:v>
                </c:pt>
                <c:pt idx="4">
                  <c:v>Otros 1/</c:v>
                </c:pt>
              </c:strCache>
            </c:strRef>
          </c:cat>
          <c:val>
            <c:numRef>
              <c:f>GRAF5!$E$11:$E$15</c:f>
              <c:numCache>
                <c:formatCode>_(* #,##0_);_(* \(#,##0\);_(* "-"_);_(@_)</c:formatCode>
                <c:ptCount val="5"/>
                <c:pt idx="0">
                  <c:v>96</c:v>
                </c:pt>
                <c:pt idx="1">
                  <c:v>649</c:v>
                </c:pt>
                <c:pt idx="2">
                  <c:v>176</c:v>
                </c:pt>
                <c:pt idx="3">
                  <c:v>743</c:v>
                </c:pt>
                <c:pt idx="4">
                  <c:v>38</c:v>
                </c:pt>
              </c:numCache>
            </c:numRef>
          </c:val>
        </c:ser>
        <c:ser>
          <c:idx val="1"/>
          <c:order val="1"/>
          <c:tx>
            <c:strRef>
              <c:f>GRAF5!$F$6:$F$7</c:f>
              <c:strCache>
                <c:ptCount val="1"/>
                <c:pt idx="0">
                  <c:v>Costa</c:v>
                </c:pt>
              </c:strCache>
            </c:strRef>
          </c:tx>
          <c:invertIfNegative val="0"/>
          <c:dLbls>
            <c:dLbl>
              <c:idx val="1"/>
              <c:layout>
                <c:manualLayout>
                  <c:x val="3.6111111111111212E-2"/>
                  <c:y val="5.0925925925925923E-2"/>
                </c:manualLayout>
              </c:layout>
              <c:showLegendKey val="0"/>
              <c:showVal val="1"/>
              <c:showCatName val="0"/>
              <c:showSerName val="0"/>
              <c:showPercent val="0"/>
              <c:showBubbleSize val="0"/>
            </c:dLbl>
            <c:dLbl>
              <c:idx val="3"/>
              <c:layout>
                <c:manualLayout>
                  <c:x val="2.5000000000000001E-2"/>
                  <c:y val="1.3888888888889232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GRAF5!$C$11:$C$15</c:f>
              <c:strCache>
                <c:ptCount val="5"/>
                <c:pt idx="0">
                  <c:v>Centro de salud</c:v>
                </c:pt>
                <c:pt idx="1">
                  <c:v>Subcentro de salud</c:v>
                </c:pt>
                <c:pt idx="2">
                  <c:v>Puesto de salud</c:v>
                </c:pt>
                <c:pt idx="3">
                  <c:v>Dispensarios médicos</c:v>
                </c:pt>
                <c:pt idx="4">
                  <c:v>Otros 1/</c:v>
                </c:pt>
              </c:strCache>
            </c:strRef>
          </c:cat>
          <c:val>
            <c:numRef>
              <c:f>GRAF5!$F$11:$F$15</c:f>
              <c:numCache>
                <c:formatCode>_(* #,##0_);_(* \(#,##0\);_(* "-"_);_(@_)</c:formatCode>
                <c:ptCount val="5"/>
                <c:pt idx="0">
                  <c:v>99</c:v>
                </c:pt>
                <c:pt idx="1">
                  <c:v>564</c:v>
                </c:pt>
                <c:pt idx="2">
                  <c:v>33</c:v>
                </c:pt>
                <c:pt idx="3">
                  <c:v>425</c:v>
                </c:pt>
                <c:pt idx="4">
                  <c:v>71</c:v>
                </c:pt>
              </c:numCache>
            </c:numRef>
          </c:val>
        </c:ser>
        <c:ser>
          <c:idx val="2"/>
          <c:order val="2"/>
          <c:tx>
            <c:strRef>
              <c:f>GRAF5!$G$6:$G$7</c:f>
              <c:strCache>
                <c:ptCount val="1"/>
                <c:pt idx="0">
                  <c:v>Amazónica</c:v>
                </c:pt>
              </c:strCache>
            </c:strRef>
          </c:tx>
          <c:invertIfNegative val="0"/>
          <c:dLbls>
            <c:dLbl>
              <c:idx val="4"/>
              <c:layout>
                <c:manualLayout>
                  <c:x val="-1.0185067526416636E-16"/>
                  <c:y val="1.851851851851858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GRAF5!$C$11:$C$15</c:f>
              <c:strCache>
                <c:ptCount val="5"/>
                <c:pt idx="0">
                  <c:v>Centro de salud</c:v>
                </c:pt>
                <c:pt idx="1">
                  <c:v>Subcentro de salud</c:v>
                </c:pt>
                <c:pt idx="2">
                  <c:v>Puesto de salud</c:v>
                </c:pt>
                <c:pt idx="3">
                  <c:v>Dispensarios médicos</c:v>
                </c:pt>
                <c:pt idx="4">
                  <c:v>Otros 1/</c:v>
                </c:pt>
              </c:strCache>
            </c:strRef>
          </c:cat>
          <c:val>
            <c:numRef>
              <c:f>GRAF5!$G$11:$G$15</c:f>
              <c:numCache>
                <c:formatCode>_(* #,##0_);_(* \(#,##0\);_(* "-"_);_(@_)</c:formatCode>
                <c:ptCount val="5"/>
                <c:pt idx="0">
                  <c:v>16</c:v>
                </c:pt>
                <c:pt idx="1">
                  <c:v>170</c:v>
                </c:pt>
                <c:pt idx="2">
                  <c:v>107</c:v>
                </c:pt>
                <c:pt idx="3">
                  <c:v>79</c:v>
                </c:pt>
                <c:pt idx="4">
                  <c:v>6</c:v>
                </c:pt>
              </c:numCache>
            </c:numRef>
          </c:val>
        </c:ser>
        <c:ser>
          <c:idx val="3"/>
          <c:order val="3"/>
          <c:tx>
            <c:strRef>
              <c:f>GRAF5!$H$6:$H$7</c:f>
              <c:strCache>
                <c:ptCount val="1"/>
                <c:pt idx="0">
                  <c:v>Insular</c:v>
                </c:pt>
              </c:strCache>
            </c:strRef>
          </c:tx>
          <c:invertIfNegative val="0"/>
          <c:dLbls>
            <c:dLbl>
              <c:idx val="0"/>
              <c:delete val="1"/>
            </c:dLbl>
            <c:dLbl>
              <c:idx val="4"/>
              <c:delete val="1"/>
            </c:dLbl>
            <c:showLegendKey val="0"/>
            <c:showVal val="1"/>
            <c:showCatName val="0"/>
            <c:showSerName val="0"/>
            <c:showPercent val="0"/>
            <c:showBubbleSize val="0"/>
            <c:showLeaderLines val="0"/>
          </c:dLbls>
          <c:cat>
            <c:strRef>
              <c:f>GRAF5!$C$11:$C$15</c:f>
              <c:strCache>
                <c:ptCount val="5"/>
                <c:pt idx="0">
                  <c:v>Centro de salud</c:v>
                </c:pt>
                <c:pt idx="1">
                  <c:v>Subcentro de salud</c:v>
                </c:pt>
                <c:pt idx="2">
                  <c:v>Puesto de salud</c:v>
                </c:pt>
                <c:pt idx="3">
                  <c:v>Dispensarios médicos</c:v>
                </c:pt>
                <c:pt idx="4">
                  <c:v>Otros 1/</c:v>
                </c:pt>
              </c:strCache>
            </c:strRef>
          </c:cat>
          <c:val>
            <c:numRef>
              <c:f>GRAF5!$H$11:$H$15</c:f>
              <c:numCache>
                <c:formatCode>_(* #,##0_);_(* \(#,##0\);_(* "-"_);_(@_)</c:formatCode>
                <c:ptCount val="5"/>
                <c:pt idx="0">
                  <c:v>0</c:v>
                </c:pt>
                <c:pt idx="1">
                  <c:v>3</c:v>
                </c:pt>
                <c:pt idx="2">
                  <c:v>3</c:v>
                </c:pt>
                <c:pt idx="3">
                  <c:v>1</c:v>
                </c:pt>
                <c:pt idx="4">
                  <c:v>0</c:v>
                </c:pt>
              </c:numCache>
            </c:numRef>
          </c:val>
        </c:ser>
        <c:ser>
          <c:idx val="4"/>
          <c:order val="4"/>
          <c:tx>
            <c:strRef>
              <c:f>GRAF5!$I$6:$I$7</c:f>
              <c:strCache>
                <c:ptCount val="1"/>
                <c:pt idx="0">
                  <c:v>Zonas No Delimitadas</c:v>
                </c:pt>
              </c:strCache>
            </c:strRef>
          </c:tx>
          <c:invertIfNegative val="0"/>
          <c:dLbls>
            <c:dLbl>
              <c:idx val="0"/>
              <c:delete val="1"/>
            </c:dLbl>
            <c:dLbl>
              <c:idx val="2"/>
              <c:delete val="1"/>
            </c:dLbl>
            <c:dLbl>
              <c:idx val="3"/>
              <c:delete val="1"/>
            </c:dLbl>
            <c:dLbl>
              <c:idx val="4"/>
              <c:delete val="1"/>
            </c:dLbl>
            <c:showLegendKey val="0"/>
            <c:showVal val="1"/>
            <c:showCatName val="0"/>
            <c:showSerName val="0"/>
            <c:showPercent val="0"/>
            <c:showBubbleSize val="0"/>
            <c:showLeaderLines val="0"/>
          </c:dLbls>
          <c:cat>
            <c:strRef>
              <c:f>GRAF5!$C$11:$C$15</c:f>
              <c:strCache>
                <c:ptCount val="5"/>
                <c:pt idx="0">
                  <c:v>Centro de salud</c:v>
                </c:pt>
                <c:pt idx="1">
                  <c:v>Subcentro de salud</c:v>
                </c:pt>
                <c:pt idx="2">
                  <c:v>Puesto de salud</c:v>
                </c:pt>
                <c:pt idx="3">
                  <c:v>Dispensarios médicos</c:v>
                </c:pt>
                <c:pt idx="4">
                  <c:v>Otros 1/</c:v>
                </c:pt>
              </c:strCache>
            </c:strRef>
          </c:cat>
          <c:val>
            <c:numRef>
              <c:f>GRAF5!$I$11:$I$15</c:f>
              <c:numCache>
                <c:formatCode>_(* #,##0_);_(* \(#,##0\);_(* "-"_);_(@_)</c:formatCode>
                <c:ptCount val="5"/>
                <c:pt idx="0">
                  <c:v>0</c:v>
                </c:pt>
                <c:pt idx="1">
                  <c:v>1</c:v>
                </c:pt>
                <c:pt idx="2">
                  <c:v>0</c:v>
                </c:pt>
                <c:pt idx="3">
                  <c:v>0</c:v>
                </c:pt>
                <c:pt idx="4">
                  <c:v>0</c:v>
                </c:pt>
              </c:numCache>
            </c:numRef>
          </c:val>
        </c:ser>
        <c:dLbls>
          <c:showLegendKey val="0"/>
          <c:showVal val="1"/>
          <c:showCatName val="0"/>
          <c:showSerName val="0"/>
          <c:showPercent val="0"/>
          <c:showBubbleSize val="0"/>
        </c:dLbls>
        <c:gapWidth val="75"/>
        <c:overlap val="-40"/>
        <c:axId val="133221376"/>
        <c:axId val="132453120"/>
      </c:barChart>
      <c:catAx>
        <c:axId val="133221376"/>
        <c:scaling>
          <c:orientation val="minMax"/>
        </c:scaling>
        <c:delete val="0"/>
        <c:axPos val="b"/>
        <c:majorGridlines/>
        <c:majorTickMark val="none"/>
        <c:minorTickMark val="none"/>
        <c:tickLblPos val="nextTo"/>
        <c:crossAx val="132453120"/>
        <c:crosses val="autoZero"/>
        <c:auto val="1"/>
        <c:lblAlgn val="ctr"/>
        <c:lblOffset val="100"/>
        <c:noMultiLvlLbl val="0"/>
      </c:catAx>
      <c:valAx>
        <c:axId val="132453120"/>
        <c:scaling>
          <c:orientation val="minMax"/>
        </c:scaling>
        <c:delete val="0"/>
        <c:axPos val="l"/>
        <c:numFmt formatCode="_(* #,##0_);_(* \(#,##0\);_(* &quot;-&quot;_);_(@_)" sourceLinked="1"/>
        <c:majorTickMark val="none"/>
        <c:minorTickMark val="none"/>
        <c:tickLblPos val="nextTo"/>
        <c:txPr>
          <a:bodyPr/>
          <a:lstStyle/>
          <a:p>
            <a:pPr>
              <a:defRPr sz="850" baseline="0"/>
            </a:pPr>
            <a:endParaRPr lang="es-EC"/>
          </a:p>
        </c:txPr>
        <c:crossAx val="133221376"/>
        <c:crosses val="autoZero"/>
        <c:crossBetween val="between"/>
      </c:valAx>
    </c:plotArea>
    <c:legend>
      <c:legendPos val="b"/>
      <c:layout/>
      <c:overlay val="0"/>
    </c:legend>
    <c:plotVisOnly val="1"/>
    <c:dispBlanksAs val="gap"/>
    <c:showDLblsOverMax val="0"/>
  </c:chart>
  <c:spPr>
    <a:noFill/>
    <a:ln>
      <a:noFill/>
    </a:ln>
  </c:spPr>
  <c:printSettings>
    <c:headerFooter/>
    <c:pageMargins b="0.75000000000000966" l="0.70000000000000062" r="0.70000000000000062" t="0.75000000000000966"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png"/><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png"/><Relationship Id="rId1" Type="http://schemas.openxmlformats.org/officeDocument/2006/relationships/image" Target="../media/image3.png"/></Relationships>
</file>

<file path=xl/drawings/_rels/vmlDrawing6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6.png"/><Relationship Id="rId1" Type="http://schemas.openxmlformats.org/officeDocument/2006/relationships/image" Target="../media/image5.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8.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2.jpeg"/><Relationship Id="rId4" Type="http://schemas.openxmlformats.org/officeDocument/2006/relationships/image" Target="../media/image4.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238125</xdr:colOff>
      <xdr:row>4</xdr:row>
      <xdr:rowOff>161925</xdr:rowOff>
    </xdr:from>
    <xdr:to>
      <xdr:col>10</xdr:col>
      <xdr:colOff>238125</xdr:colOff>
      <xdr:row>19</xdr:row>
      <xdr:rowOff>47625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466725</xdr:colOff>
      <xdr:row>5</xdr:row>
      <xdr:rowOff>238126</xdr:rowOff>
    </xdr:from>
    <xdr:to>
      <xdr:col>12</xdr:col>
      <xdr:colOff>2533649</xdr:colOff>
      <xdr:row>29</xdr:row>
      <xdr:rowOff>152401</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550334</xdr:colOff>
      <xdr:row>3</xdr:row>
      <xdr:rowOff>211667</xdr:rowOff>
    </xdr:from>
    <xdr:to>
      <xdr:col>15</xdr:col>
      <xdr:colOff>338667</xdr:colOff>
      <xdr:row>24</xdr:row>
      <xdr:rowOff>95250</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529168</xdr:colOff>
      <xdr:row>24</xdr:row>
      <xdr:rowOff>105833</xdr:rowOff>
    </xdr:from>
    <xdr:to>
      <xdr:col>15</xdr:col>
      <xdr:colOff>317500</xdr:colOff>
      <xdr:row>44</xdr:row>
      <xdr:rowOff>42332</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59531</xdr:colOff>
      <xdr:row>5</xdr:row>
      <xdr:rowOff>341</xdr:rowOff>
    </xdr:from>
    <xdr:to>
      <xdr:col>17</xdr:col>
      <xdr:colOff>621506</xdr:colOff>
      <xdr:row>42</xdr:row>
      <xdr:rowOff>151154</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583406</xdr:colOff>
      <xdr:row>10</xdr:row>
      <xdr:rowOff>59530</xdr:rowOff>
    </xdr:from>
    <xdr:to>
      <xdr:col>0</xdr:col>
      <xdr:colOff>583407</xdr:colOff>
      <xdr:row>33</xdr:row>
      <xdr:rowOff>51591</xdr:rowOff>
    </xdr:to>
    <xdr:sp macro="" textlink="">
      <xdr:nvSpPr>
        <xdr:cNvPr id="3" name="1 Conector recto"/>
        <xdr:cNvSpPr/>
      </xdr:nvSpPr>
      <xdr:spPr>
        <a:xfrm flipH="1" flipV="1">
          <a:off x="583406" y="1893093"/>
          <a:ext cx="1" cy="3825873"/>
        </a:xfrm>
        <a:prstGeom prst="line">
          <a:avLst/>
        </a:prstGeom>
        <a:noFill/>
        <a:ln w="6350" cap="flat" cmpd="sng" algn="ctr">
          <a:solidFill>
            <a:sysClr val="window" lastClr="FFFFFF">
              <a:lumMod val="65000"/>
            </a:sysClr>
          </a:solidFill>
          <a:prstDash val="solid"/>
        </a:ln>
        <a:effectLst>
          <a:outerShdw blurRad="50800" dist="50800" dir="5400000" algn="ctr" rotWithShape="0">
            <a:sysClr val="window" lastClr="FFFFFF">
              <a:lumMod val="85000"/>
            </a:sysClr>
          </a:outerShdw>
        </a:effectLst>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EC"/>
        </a:p>
      </xdr:txBody>
    </xdr:sp>
    <xdr:clientData/>
  </xdr:twoCellAnchor>
</xdr:wsDr>
</file>

<file path=xl/drawings/drawing13.xml><?xml version="1.0" encoding="utf-8"?>
<c:userShapes xmlns:c="http://schemas.openxmlformats.org/drawingml/2006/chart">
  <cdr:relSizeAnchor xmlns:cdr="http://schemas.openxmlformats.org/drawingml/2006/chartDrawing">
    <cdr:from>
      <cdr:x>0.36968</cdr:x>
      <cdr:y>0.07536</cdr:y>
    </cdr:from>
    <cdr:to>
      <cdr:x>0.44221</cdr:x>
      <cdr:y>0.11678</cdr:y>
    </cdr:to>
    <cdr:sp macro="" textlink="">
      <cdr:nvSpPr>
        <cdr:cNvPr id="4" name="3 CuadroTexto"/>
        <cdr:cNvSpPr txBox="1"/>
      </cdr:nvSpPr>
      <cdr:spPr>
        <a:xfrm xmlns:a="http://schemas.openxmlformats.org/drawingml/2006/main">
          <a:off x="4996586" y="476143"/>
          <a:ext cx="980351" cy="2617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200" b="0"/>
            <a:t>AÑO 2003</a:t>
          </a:r>
        </a:p>
      </cdr:txBody>
    </cdr:sp>
  </cdr:relSizeAnchor>
  <cdr:relSizeAnchor xmlns:cdr="http://schemas.openxmlformats.org/drawingml/2006/chartDrawing">
    <cdr:from>
      <cdr:x>0.51366</cdr:x>
      <cdr:y>0.07564</cdr:y>
    </cdr:from>
    <cdr:to>
      <cdr:x>0.57611</cdr:x>
      <cdr:y>0.11678</cdr:y>
    </cdr:to>
    <cdr:sp macro="" textlink="">
      <cdr:nvSpPr>
        <cdr:cNvPr id="5" name="1 CuadroTexto"/>
        <cdr:cNvSpPr txBox="1"/>
      </cdr:nvSpPr>
      <cdr:spPr>
        <a:xfrm xmlns:a="http://schemas.openxmlformats.org/drawingml/2006/main">
          <a:off x="6942615" y="477913"/>
          <a:ext cx="844071" cy="2599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C" sz="1200" b="1"/>
            <a:t>AÑO 2012</a:t>
          </a:r>
        </a:p>
      </cdr:txBody>
    </cdr:sp>
  </cdr:relSizeAnchor>
  <cdr:relSizeAnchor xmlns:cdr="http://schemas.openxmlformats.org/drawingml/2006/chartDrawing">
    <cdr:from>
      <cdr:x>0.35558</cdr:x>
      <cdr:y>0.09823</cdr:y>
    </cdr:from>
    <cdr:to>
      <cdr:x>0.37203</cdr:x>
      <cdr:y>0.09823</cdr:y>
    </cdr:to>
    <cdr:sp macro="" textlink="">
      <cdr:nvSpPr>
        <cdr:cNvPr id="9" name="8 Conector recto"/>
        <cdr:cNvSpPr/>
      </cdr:nvSpPr>
      <cdr:spPr>
        <a:xfrm xmlns:a="http://schemas.openxmlformats.org/drawingml/2006/main">
          <a:off x="4806043" y="591004"/>
          <a:ext cx="222249" cy="1"/>
        </a:xfrm>
        <a:prstGeom xmlns:a="http://schemas.openxmlformats.org/drawingml/2006/main" prst="line">
          <a:avLst/>
        </a:prstGeom>
        <a:ln xmlns:a="http://schemas.openxmlformats.org/drawingml/2006/main" w="254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EC"/>
        </a:p>
      </cdr:txBody>
    </cdr:sp>
  </cdr:relSizeAnchor>
  <cdr:relSizeAnchor xmlns:cdr="http://schemas.openxmlformats.org/drawingml/2006/chartDrawing">
    <cdr:from>
      <cdr:x>0.49879</cdr:x>
      <cdr:y>0.09675</cdr:y>
    </cdr:from>
    <cdr:to>
      <cdr:x>0.51523</cdr:x>
      <cdr:y>0.09675</cdr:y>
    </cdr:to>
    <cdr:sp macro="" textlink="">
      <cdr:nvSpPr>
        <cdr:cNvPr id="11" name="1 Conector recto"/>
        <cdr:cNvSpPr/>
      </cdr:nvSpPr>
      <cdr:spPr>
        <a:xfrm xmlns:a="http://schemas.openxmlformats.org/drawingml/2006/main">
          <a:off x="6741583" y="582083"/>
          <a:ext cx="222249" cy="1"/>
        </a:xfrm>
        <a:prstGeom xmlns:a="http://schemas.openxmlformats.org/drawingml/2006/main" prst="line">
          <a:avLst/>
        </a:prstGeom>
        <a:ln xmlns:a="http://schemas.openxmlformats.org/drawingml/2006/main" w="25400">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EC"/>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115811</xdr:colOff>
      <xdr:row>26</xdr:row>
      <xdr:rowOff>47626</xdr:rowOff>
    </xdr:from>
    <xdr:to>
      <xdr:col>25</xdr:col>
      <xdr:colOff>302078</xdr:colOff>
      <xdr:row>52</xdr:row>
      <xdr:rowOff>119591</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52149</xdr:colOff>
      <xdr:row>28</xdr:row>
      <xdr:rowOff>28916</xdr:rowOff>
    </xdr:from>
    <xdr:to>
      <xdr:col>1</xdr:col>
      <xdr:colOff>52149</xdr:colOff>
      <xdr:row>45</xdr:row>
      <xdr:rowOff>152061</xdr:rowOff>
    </xdr:to>
    <xdr:cxnSp macro="">
      <xdr:nvCxnSpPr>
        <xdr:cNvPr id="4" name="3 Conector recto"/>
        <xdr:cNvCxnSpPr/>
      </xdr:nvCxnSpPr>
      <xdr:spPr>
        <a:xfrm flipV="1">
          <a:off x="671274" y="5184322"/>
          <a:ext cx="0" cy="2956833"/>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c:userShapes xmlns:c="http://schemas.openxmlformats.org/drawingml/2006/chart">
  <cdr:relSizeAnchor xmlns:cdr="http://schemas.openxmlformats.org/drawingml/2006/chartDrawing">
    <cdr:from>
      <cdr:x>0.45786</cdr:x>
      <cdr:y>0.03673</cdr:y>
    </cdr:from>
    <cdr:to>
      <cdr:x>0.51524</cdr:x>
      <cdr:y>0.09737</cdr:y>
    </cdr:to>
    <cdr:sp macro="" textlink="">
      <cdr:nvSpPr>
        <cdr:cNvPr id="2" name="1 CuadroTexto"/>
        <cdr:cNvSpPr txBox="1"/>
      </cdr:nvSpPr>
      <cdr:spPr>
        <a:xfrm xmlns:a="http://schemas.openxmlformats.org/drawingml/2006/main">
          <a:off x="6404058" y="151128"/>
          <a:ext cx="802570" cy="2495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100" b="0"/>
            <a:t>AÑO 2003</a:t>
          </a:r>
        </a:p>
      </cdr:txBody>
    </cdr:sp>
  </cdr:relSizeAnchor>
  <cdr:relSizeAnchor xmlns:cdr="http://schemas.openxmlformats.org/drawingml/2006/chartDrawing">
    <cdr:from>
      <cdr:x>0.55446</cdr:x>
      <cdr:y>0.03719</cdr:y>
    </cdr:from>
    <cdr:to>
      <cdr:x>0.61184</cdr:x>
      <cdr:y>0.09783</cdr:y>
    </cdr:to>
    <cdr:sp macro="" textlink="">
      <cdr:nvSpPr>
        <cdr:cNvPr id="3" name="1 CuadroTexto"/>
        <cdr:cNvSpPr txBox="1"/>
      </cdr:nvSpPr>
      <cdr:spPr>
        <a:xfrm xmlns:a="http://schemas.openxmlformats.org/drawingml/2006/main">
          <a:off x="7755242" y="153030"/>
          <a:ext cx="802570" cy="249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C" sz="1100" b="1"/>
            <a:t>AÑO 2012</a:t>
          </a:r>
        </a:p>
      </cdr:txBody>
    </cdr:sp>
  </cdr:relSizeAnchor>
  <cdr:relSizeAnchor xmlns:cdr="http://schemas.openxmlformats.org/drawingml/2006/chartDrawing">
    <cdr:from>
      <cdr:x>0.53966</cdr:x>
      <cdr:y>0.07058</cdr:y>
    </cdr:from>
    <cdr:to>
      <cdr:x>0.55679</cdr:x>
      <cdr:y>0.07058</cdr:y>
    </cdr:to>
    <cdr:sp macro="" textlink="">
      <cdr:nvSpPr>
        <cdr:cNvPr id="6" name="1 Conector recto"/>
        <cdr:cNvSpPr/>
      </cdr:nvSpPr>
      <cdr:spPr>
        <a:xfrm xmlns:a="http://schemas.openxmlformats.org/drawingml/2006/main">
          <a:off x="7548128" y="290422"/>
          <a:ext cx="239596" cy="0"/>
        </a:xfrm>
        <a:prstGeom xmlns:a="http://schemas.openxmlformats.org/drawingml/2006/main" prst="line">
          <a:avLst/>
        </a:prstGeom>
        <a:ln xmlns:a="http://schemas.openxmlformats.org/drawingml/2006/main" w="285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EC">
            <a:ln w="76200">
              <a:solidFill>
                <a:schemeClr val="tx1"/>
              </a:solidFill>
            </a:ln>
          </a:endParaRPr>
        </a:p>
      </cdr:txBody>
    </cdr:sp>
  </cdr:relSizeAnchor>
  <cdr:relSizeAnchor xmlns:cdr="http://schemas.openxmlformats.org/drawingml/2006/chartDrawing">
    <cdr:from>
      <cdr:x>0.44233</cdr:x>
      <cdr:y>0.06838</cdr:y>
    </cdr:from>
    <cdr:to>
      <cdr:x>0.45946</cdr:x>
      <cdr:y>0.06838</cdr:y>
    </cdr:to>
    <cdr:sp macro="" textlink="">
      <cdr:nvSpPr>
        <cdr:cNvPr id="7" name="1 Conector recto"/>
        <cdr:cNvSpPr/>
      </cdr:nvSpPr>
      <cdr:spPr>
        <a:xfrm xmlns:a="http://schemas.openxmlformats.org/drawingml/2006/main">
          <a:off x="6186807" y="281353"/>
          <a:ext cx="239597" cy="0"/>
        </a:xfrm>
        <a:prstGeom xmlns:a="http://schemas.openxmlformats.org/drawingml/2006/main" prst="line">
          <a:avLst/>
        </a:prstGeom>
        <a:noFill xmlns:a="http://schemas.openxmlformats.org/drawingml/2006/main"/>
        <a:ln xmlns:a="http://schemas.openxmlformats.org/drawingml/2006/main" w="28575" cap="flat" cmpd="sng" algn="ctr">
          <a:solidFill>
            <a:schemeClr val="accent2"/>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s-EC">
            <a:ln w="76200">
              <a:solidFill>
                <a:sysClr val="windowText" lastClr="000000"/>
              </a:solidFill>
            </a:ln>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220404</xdr:colOff>
      <xdr:row>22</xdr:row>
      <xdr:rowOff>59325</xdr:rowOff>
    </xdr:from>
    <xdr:to>
      <xdr:col>26</xdr:col>
      <xdr:colOff>72027</xdr:colOff>
      <xdr:row>45</xdr:row>
      <xdr:rowOff>116417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0.042</cdr:x>
      <cdr:y>0.07598</cdr:y>
    </cdr:from>
    <cdr:to>
      <cdr:x>0.042</cdr:x>
      <cdr:y>0.75534</cdr:y>
    </cdr:to>
    <cdr:sp macro="" textlink="">
      <cdr:nvSpPr>
        <cdr:cNvPr id="4" name="3 Conector recto"/>
        <cdr:cNvSpPr/>
      </cdr:nvSpPr>
      <cdr:spPr>
        <a:xfrm xmlns:a="http://schemas.openxmlformats.org/drawingml/2006/main" flipV="1">
          <a:off x="564856" y="322045"/>
          <a:ext cx="0" cy="2879573"/>
        </a:xfrm>
        <a:prstGeom xmlns:a="http://schemas.openxmlformats.org/drawingml/2006/main" prst="line">
          <a:avLst/>
        </a:prstGeom>
        <a:ln xmlns:a="http://schemas.openxmlformats.org/drawingml/2006/main" w="6350">
          <a:solidFill>
            <a:schemeClr val="bg1">
              <a:lumMod val="65000"/>
            </a:schemeClr>
          </a:solidFill>
        </a:ln>
        <a:effectLst xmlns:a="http://schemas.openxmlformats.org/drawingml/2006/main">
          <a:outerShdw blurRad="50800" dist="50800" dir="5400000" algn="ctr" rotWithShape="0">
            <a:schemeClr val="bg1">
              <a:lumMod val="85000"/>
            </a:schemeClr>
          </a:outerShdw>
        </a:effectLst>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EC"/>
        </a:p>
      </cdr:txBody>
    </cdr:sp>
  </cdr:relSizeAnchor>
  <cdr:relSizeAnchor xmlns:cdr="http://schemas.openxmlformats.org/drawingml/2006/chartDrawing">
    <cdr:from>
      <cdr:x>0.35121</cdr:x>
      <cdr:y>0.04402</cdr:y>
    </cdr:from>
    <cdr:to>
      <cdr:x>0.36267</cdr:x>
      <cdr:y>0.05562</cdr:y>
    </cdr:to>
    <cdr:sp macro="" textlink="">
      <cdr:nvSpPr>
        <cdr:cNvPr id="3" name="2 CuadroTexto"/>
        <cdr:cNvSpPr txBox="1"/>
      </cdr:nvSpPr>
      <cdr:spPr>
        <a:xfrm xmlns:a="http://schemas.openxmlformats.org/drawingml/2006/main">
          <a:off x="4542097" y="173508"/>
          <a:ext cx="148166"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sz="1100"/>
        </a:p>
      </cdr:txBody>
    </cdr:sp>
  </cdr:relSizeAnchor>
  <cdr:relSizeAnchor xmlns:cdr="http://schemas.openxmlformats.org/drawingml/2006/chartDrawing">
    <cdr:from>
      <cdr:x>0.38967</cdr:x>
      <cdr:y>0.06282</cdr:y>
    </cdr:from>
    <cdr:to>
      <cdr:x>0.44941</cdr:x>
      <cdr:y>0.11653</cdr:y>
    </cdr:to>
    <cdr:sp macro="" textlink="">
      <cdr:nvSpPr>
        <cdr:cNvPr id="5" name="4 CuadroTexto"/>
        <cdr:cNvSpPr txBox="1"/>
      </cdr:nvSpPr>
      <cdr:spPr>
        <a:xfrm xmlns:a="http://schemas.openxmlformats.org/drawingml/2006/main">
          <a:off x="5039514" y="247592"/>
          <a:ext cx="772583" cy="2116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100" b="0"/>
            <a:t>AÑO 2003</a:t>
          </a:r>
        </a:p>
      </cdr:txBody>
    </cdr:sp>
  </cdr:relSizeAnchor>
  <cdr:relSizeAnchor xmlns:cdr="http://schemas.openxmlformats.org/drawingml/2006/chartDrawing">
    <cdr:from>
      <cdr:x>0.50492</cdr:x>
      <cdr:y>0.06176</cdr:y>
    </cdr:from>
    <cdr:to>
      <cdr:x>0.56466</cdr:x>
      <cdr:y>0.11547</cdr:y>
    </cdr:to>
    <cdr:sp macro="" textlink="">
      <cdr:nvSpPr>
        <cdr:cNvPr id="6" name="1 CuadroTexto"/>
        <cdr:cNvSpPr txBox="1"/>
      </cdr:nvSpPr>
      <cdr:spPr>
        <a:xfrm xmlns:a="http://schemas.openxmlformats.org/drawingml/2006/main">
          <a:off x="6529916" y="243416"/>
          <a:ext cx="772583" cy="2116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C" sz="1100" b="1"/>
            <a:t>AÑO 2012</a:t>
          </a:r>
        </a:p>
      </cdr:txBody>
    </cdr:sp>
  </cdr:relSizeAnchor>
  <cdr:relSizeAnchor xmlns:cdr="http://schemas.openxmlformats.org/drawingml/2006/chartDrawing">
    <cdr:from>
      <cdr:x>0</cdr:x>
      <cdr:y>0</cdr:y>
    </cdr:from>
    <cdr:to>
      <cdr:x>0</cdr:x>
      <cdr:y>0</cdr:y>
    </cdr:to>
    <cdr:sp macro="" textlink="">
      <cdr:nvSpPr>
        <cdr:cNvPr id="8" name="7 Conector recto"/>
        <cdr:cNvSpPr/>
      </cdr:nvSpPr>
      <cdr:spPr>
        <a:xfrm xmlns:a="http://schemas.openxmlformats.org/drawingml/2006/main">
          <a:off x="-432070" y="-4345575"/>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EC"/>
        </a:p>
      </cdr:txBody>
    </cdr:sp>
  </cdr:relSizeAnchor>
  <cdr:relSizeAnchor xmlns:cdr="http://schemas.openxmlformats.org/drawingml/2006/chartDrawing">
    <cdr:from>
      <cdr:x>0.48885</cdr:x>
      <cdr:y>0.09505</cdr:y>
    </cdr:from>
    <cdr:to>
      <cdr:x>0.50767</cdr:x>
      <cdr:y>0.09505</cdr:y>
    </cdr:to>
    <cdr:sp macro="" textlink="">
      <cdr:nvSpPr>
        <cdr:cNvPr id="10" name="9 Conector recto"/>
        <cdr:cNvSpPr/>
      </cdr:nvSpPr>
      <cdr:spPr>
        <a:xfrm xmlns:a="http://schemas.openxmlformats.org/drawingml/2006/main">
          <a:off x="6358284" y="374609"/>
          <a:ext cx="244787" cy="0"/>
        </a:xfrm>
        <a:prstGeom xmlns:a="http://schemas.openxmlformats.org/drawingml/2006/main" prst="line">
          <a:avLst/>
        </a:prstGeom>
        <a:ln xmlns:a="http://schemas.openxmlformats.org/drawingml/2006/main" w="1905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EC"/>
        </a:p>
      </cdr:txBody>
    </cdr:sp>
  </cdr:relSizeAnchor>
  <cdr:relSizeAnchor xmlns:cdr="http://schemas.openxmlformats.org/drawingml/2006/chartDrawing">
    <cdr:from>
      <cdr:x>0.37152</cdr:x>
      <cdr:y>0.09773</cdr:y>
    </cdr:from>
    <cdr:to>
      <cdr:x>0.39035</cdr:x>
      <cdr:y>0.09773</cdr:y>
    </cdr:to>
    <cdr:sp macro="" textlink="">
      <cdr:nvSpPr>
        <cdr:cNvPr id="11" name="1 Conector recto"/>
        <cdr:cNvSpPr/>
      </cdr:nvSpPr>
      <cdr:spPr>
        <a:xfrm xmlns:a="http://schemas.openxmlformats.org/drawingml/2006/main">
          <a:off x="4832248" y="385171"/>
          <a:ext cx="244916" cy="0"/>
        </a:xfrm>
        <a:prstGeom xmlns:a="http://schemas.openxmlformats.org/drawingml/2006/main" prst="line">
          <a:avLst/>
        </a:prstGeom>
        <a:ln xmlns:a="http://schemas.openxmlformats.org/drawingml/2006/main" w="19050">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EC"/>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21</xdr:row>
      <xdr:rowOff>10584</xdr:rowOff>
    </xdr:from>
    <xdr:to>
      <xdr:col>27</xdr:col>
      <xdr:colOff>0</xdr:colOff>
      <xdr:row>44</xdr:row>
      <xdr:rowOff>95250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518584</xdr:colOff>
      <xdr:row>21</xdr:row>
      <xdr:rowOff>52918</xdr:rowOff>
    </xdr:from>
    <xdr:to>
      <xdr:col>12</xdr:col>
      <xdr:colOff>317500</xdr:colOff>
      <xdr:row>22</xdr:row>
      <xdr:rowOff>1</xdr:rowOff>
    </xdr:to>
    <xdr:sp macro="" textlink="">
      <xdr:nvSpPr>
        <xdr:cNvPr id="3" name="2 CuadroTexto"/>
        <xdr:cNvSpPr txBox="1"/>
      </xdr:nvSpPr>
      <xdr:spPr>
        <a:xfrm>
          <a:off x="5408084" y="3841751"/>
          <a:ext cx="77258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0"/>
            <a:t>AÑO 2003</a:t>
          </a:r>
        </a:p>
      </xdr:txBody>
    </xdr:sp>
    <xdr:clientData/>
  </xdr:twoCellAnchor>
  <xdr:twoCellAnchor>
    <xdr:from>
      <xdr:col>13</xdr:col>
      <xdr:colOff>416985</xdr:colOff>
      <xdr:row>21</xdr:row>
      <xdr:rowOff>57152</xdr:rowOff>
    </xdr:from>
    <xdr:to>
      <xdr:col>15</xdr:col>
      <xdr:colOff>321734</xdr:colOff>
      <xdr:row>22</xdr:row>
      <xdr:rowOff>4235</xdr:rowOff>
    </xdr:to>
    <xdr:sp macro="" textlink="">
      <xdr:nvSpPr>
        <xdr:cNvPr id="4" name="3 CuadroTexto"/>
        <xdr:cNvSpPr txBox="1"/>
      </xdr:nvSpPr>
      <xdr:spPr>
        <a:xfrm>
          <a:off x="6809318" y="3845985"/>
          <a:ext cx="77258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t>AÑO 2012</a:t>
          </a:r>
        </a:p>
      </xdr:txBody>
    </xdr:sp>
    <xdr:clientData/>
  </xdr:twoCellAnchor>
  <xdr:twoCellAnchor>
    <xdr:from>
      <xdr:col>13</xdr:col>
      <xdr:colOff>244474</xdr:colOff>
      <xdr:row>21</xdr:row>
      <xdr:rowOff>179917</xdr:rowOff>
    </xdr:from>
    <xdr:to>
      <xdr:col>14</xdr:col>
      <xdr:colOff>10583</xdr:colOff>
      <xdr:row>21</xdr:row>
      <xdr:rowOff>179917</xdr:rowOff>
    </xdr:to>
    <xdr:cxnSp macro="">
      <xdr:nvCxnSpPr>
        <xdr:cNvPr id="9" name="8 Conector recto"/>
        <xdr:cNvCxnSpPr/>
      </xdr:nvCxnSpPr>
      <xdr:spPr>
        <a:xfrm>
          <a:off x="6664324" y="3989917"/>
          <a:ext cx="204259"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363007</xdr:colOff>
      <xdr:row>21</xdr:row>
      <xdr:rowOff>175684</xdr:rowOff>
    </xdr:from>
    <xdr:to>
      <xdr:col>11</xdr:col>
      <xdr:colOff>25399</xdr:colOff>
      <xdr:row>21</xdr:row>
      <xdr:rowOff>175684</xdr:rowOff>
    </xdr:to>
    <xdr:cxnSp macro="">
      <xdr:nvCxnSpPr>
        <xdr:cNvPr id="11" name="10 Conector recto"/>
        <xdr:cNvCxnSpPr/>
      </xdr:nvCxnSpPr>
      <xdr:spPr>
        <a:xfrm>
          <a:off x="5268382" y="3985684"/>
          <a:ext cx="205317" cy="0"/>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5" name="4 Conector recto"/>
        <cdr:cNvSpPr/>
      </cdr:nvSpPr>
      <cdr:spPr>
        <a:xfrm xmlns:a="http://schemas.openxmlformats.org/drawingml/2006/main" flipV="1">
          <a:off x="0" y="-3799417"/>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EC"/>
        </a:p>
      </cdr:txBody>
    </cdr:sp>
  </cdr:relSizeAnchor>
  <cdr:relSizeAnchor xmlns:cdr="http://schemas.openxmlformats.org/drawingml/2006/chartDrawing">
    <cdr:from>
      <cdr:x>0</cdr:x>
      <cdr:y>0</cdr:y>
    </cdr:from>
    <cdr:to>
      <cdr:x>0</cdr:x>
      <cdr:y>0</cdr:y>
    </cdr:to>
    <cdr:sp macro="" textlink="">
      <cdr:nvSpPr>
        <cdr:cNvPr id="7" name="6 Conector recto"/>
        <cdr:cNvSpPr/>
      </cdr:nvSpPr>
      <cdr:spPr>
        <a:xfrm xmlns:a="http://schemas.openxmlformats.org/drawingml/2006/main">
          <a:off x="0" y="-3799417"/>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EC"/>
        </a:p>
      </cdr:txBody>
    </cdr:sp>
  </cdr:relSizeAnchor>
</c:userShapes>
</file>

<file path=xl/drawings/drawing2.xml><?xml version="1.0" encoding="utf-8"?>
<xdr:wsDr xmlns:xdr="http://schemas.openxmlformats.org/drawingml/2006/spreadsheetDrawing" xmlns:a="http://schemas.openxmlformats.org/drawingml/2006/main">
  <xdr:twoCellAnchor>
    <xdr:from>
      <xdr:col>4</xdr:col>
      <xdr:colOff>28575</xdr:colOff>
      <xdr:row>4</xdr:row>
      <xdr:rowOff>161925</xdr:rowOff>
    </xdr:from>
    <xdr:to>
      <xdr:col>10</xdr:col>
      <xdr:colOff>28575</xdr:colOff>
      <xdr:row>18</xdr:row>
      <xdr:rowOff>47625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202406</xdr:colOff>
      <xdr:row>22</xdr:row>
      <xdr:rowOff>71438</xdr:rowOff>
    </xdr:from>
    <xdr:to>
      <xdr:col>26</xdr:col>
      <xdr:colOff>145256</xdr:colOff>
      <xdr:row>42</xdr:row>
      <xdr:rowOff>80963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0.01543</cdr:x>
      <cdr:y>0</cdr:y>
    </cdr:from>
    <cdr:to>
      <cdr:x>0.01581</cdr:x>
      <cdr:y>0.75727</cdr:y>
    </cdr:to>
    <cdr:sp macro="" textlink="">
      <cdr:nvSpPr>
        <cdr:cNvPr id="2" name="1 Conector recto"/>
        <cdr:cNvSpPr/>
      </cdr:nvSpPr>
      <cdr:spPr>
        <a:xfrm xmlns:a="http://schemas.openxmlformats.org/drawingml/2006/main" flipV="1">
          <a:off x="189177" y="0"/>
          <a:ext cx="4743" cy="2563811"/>
        </a:xfrm>
        <a:prstGeom xmlns:a="http://schemas.openxmlformats.org/drawingml/2006/main" prst="line">
          <a:avLst/>
        </a:prstGeom>
        <a:noFill xmlns:a="http://schemas.openxmlformats.org/drawingml/2006/main"/>
        <a:ln xmlns:a="http://schemas.openxmlformats.org/drawingml/2006/main" w="6350" cap="flat" cmpd="sng" algn="ctr">
          <a:solidFill>
            <a:sysClr val="window" lastClr="FFFFFF">
              <a:lumMod val="65000"/>
            </a:sysClr>
          </a:solidFill>
          <a:prstDash val="solid"/>
        </a:ln>
        <a:effectLst xmlns:a="http://schemas.openxmlformats.org/drawingml/2006/main">
          <a:outerShdw blurRad="50800" dist="50800" dir="5400000" algn="ctr" rotWithShape="0">
            <a:sysClr val="window" lastClr="FFFFFF">
              <a:lumMod val="85000"/>
            </a:sysClr>
          </a:outerShdw>
        </a:effectLst>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s-EC"/>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110410</xdr:colOff>
      <xdr:row>22</xdr:row>
      <xdr:rowOff>0</xdr:rowOff>
    </xdr:from>
    <xdr:to>
      <xdr:col>26</xdr:col>
      <xdr:colOff>167560</xdr:colOff>
      <xdr:row>40</xdr:row>
      <xdr:rowOff>162328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0.95142</cdr:x>
      <cdr:y>0.70115</cdr:y>
    </cdr:from>
    <cdr:to>
      <cdr:x>0.99041</cdr:x>
      <cdr:y>0.7684</cdr:y>
    </cdr:to>
    <cdr:sp macro="" textlink="">
      <cdr:nvSpPr>
        <cdr:cNvPr id="2" name="1 CuadroTexto"/>
        <cdr:cNvSpPr txBox="1"/>
      </cdr:nvSpPr>
      <cdr:spPr>
        <a:xfrm xmlns:a="http://schemas.openxmlformats.org/drawingml/2006/main">
          <a:off x="12714396" y="2337745"/>
          <a:ext cx="521045" cy="224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800"/>
            <a:t>0,29</a:t>
          </a:r>
          <a:endParaRPr lang="es-EC" sz="1100"/>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3</xdr:col>
      <xdr:colOff>95249</xdr:colOff>
      <xdr:row>0</xdr:row>
      <xdr:rowOff>107156</xdr:rowOff>
    </xdr:from>
    <xdr:to>
      <xdr:col>11</xdr:col>
      <xdr:colOff>285750</xdr:colOff>
      <xdr:row>20</xdr:row>
      <xdr:rowOff>190499</xdr:rowOff>
    </xdr:to>
    <xdr:pic>
      <xdr:nvPicPr>
        <xdr:cNvPr id="8" name="7 Imagen" descr="C:\Users\jcyunga\Desktop\Mapas RAS 2012\total establecimientos.jpg"/>
        <xdr:cNvPicPr/>
      </xdr:nvPicPr>
      <xdr:blipFill>
        <a:blip xmlns:r="http://schemas.openxmlformats.org/officeDocument/2006/relationships" r:embed="rId1" cstate="print"/>
        <a:srcRect/>
        <a:stretch>
          <a:fillRect/>
        </a:stretch>
      </xdr:blipFill>
      <xdr:spPr bwMode="auto">
        <a:xfrm>
          <a:off x="2381249" y="107156"/>
          <a:ext cx="6286501" cy="3893343"/>
        </a:xfrm>
        <a:prstGeom prst="rect">
          <a:avLst/>
        </a:prstGeom>
        <a:noFill/>
        <a:ln w="9525">
          <a:noFill/>
          <a:miter lim="800000"/>
          <a:headEnd/>
          <a:tailEnd/>
        </a:ln>
      </xdr:spPr>
    </xdr:pic>
    <xdr:clientData/>
  </xdr:twoCellAnchor>
  <xdr:twoCellAnchor editAs="oneCell">
    <xdr:from>
      <xdr:col>0</xdr:col>
      <xdr:colOff>0</xdr:colOff>
      <xdr:row>21</xdr:row>
      <xdr:rowOff>142873</xdr:rowOff>
    </xdr:from>
    <xdr:to>
      <xdr:col>7</xdr:col>
      <xdr:colOff>357188</xdr:colOff>
      <xdr:row>41</xdr:row>
      <xdr:rowOff>83342</xdr:rowOff>
    </xdr:to>
    <xdr:pic>
      <xdr:nvPicPr>
        <xdr:cNvPr id="9" name="8 Imagen" descr="C:\Users\jcyunga\Desktop\Mapas RAS 2012\establecimientos con internacion.jpg"/>
        <xdr:cNvPicPr/>
      </xdr:nvPicPr>
      <xdr:blipFill>
        <a:blip xmlns:r="http://schemas.openxmlformats.org/officeDocument/2006/relationships" r:embed="rId2" cstate="print"/>
        <a:srcRect/>
        <a:stretch>
          <a:fillRect/>
        </a:stretch>
      </xdr:blipFill>
      <xdr:spPr bwMode="auto">
        <a:xfrm>
          <a:off x="0" y="4143373"/>
          <a:ext cx="5691188" cy="3750469"/>
        </a:xfrm>
        <a:prstGeom prst="rect">
          <a:avLst/>
        </a:prstGeom>
        <a:noFill/>
        <a:ln w="9525">
          <a:noFill/>
          <a:miter lim="800000"/>
          <a:headEnd/>
          <a:tailEnd/>
        </a:ln>
      </xdr:spPr>
    </xdr:pic>
    <xdr:clientData/>
  </xdr:twoCellAnchor>
  <xdr:twoCellAnchor editAs="oneCell">
    <xdr:from>
      <xdr:col>7</xdr:col>
      <xdr:colOff>202409</xdr:colOff>
      <xdr:row>21</xdr:row>
      <xdr:rowOff>178594</xdr:rowOff>
    </xdr:from>
    <xdr:to>
      <xdr:col>14</xdr:col>
      <xdr:colOff>738190</xdr:colOff>
      <xdr:row>41</xdr:row>
      <xdr:rowOff>59532</xdr:rowOff>
    </xdr:to>
    <xdr:pic>
      <xdr:nvPicPr>
        <xdr:cNvPr id="10" name="9 Imagen" descr="C:\Users\jcyunga\Desktop\Mapas RAS 2012\establecimientos sin internacion.jpg"/>
        <xdr:cNvPicPr/>
      </xdr:nvPicPr>
      <xdr:blipFill>
        <a:blip xmlns:r="http://schemas.openxmlformats.org/officeDocument/2006/relationships" r:embed="rId3" cstate="print"/>
        <a:srcRect/>
        <a:stretch>
          <a:fillRect/>
        </a:stretch>
      </xdr:blipFill>
      <xdr:spPr bwMode="auto">
        <a:xfrm>
          <a:off x="5536409" y="4179094"/>
          <a:ext cx="5869781" cy="3690938"/>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7</xdr:row>
      <xdr:rowOff>35719</xdr:rowOff>
    </xdr:from>
    <xdr:to>
      <xdr:col>8</xdr:col>
      <xdr:colOff>273844</xdr:colOff>
      <xdr:row>32</xdr:row>
      <xdr:rowOff>166688</xdr:rowOff>
    </xdr:to>
    <xdr:pic>
      <xdr:nvPicPr>
        <xdr:cNvPr id="6" name="5 Imagen" descr="C:\Users\jcyunga\Desktop\Mapas RAS 2012\Tasa de medicos.jpg"/>
        <xdr:cNvPicPr/>
      </xdr:nvPicPr>
      <xdr:blipFill>
        <a:blip xmlns:r="http://schemas.openxmlformats.org/officeDocument/2006/relationships" r:embed="rId1" cstate="print"/>
        <a:srcRect/>
        <a:stretch>
          <a:fillRect/>
        </a:stretch>
      </xdr:blipFill>
      <xdr:spPr bwMode="auto">
        <a:xfrm>
          <a:off x="0" y="1369219"/>
          <a:ext cx="6369844" cy="4893469"/>
        </a:xfrm>
        <a:prstGeom prst="rect">
          <a:avLst/>
        </a:prstGeom>
        <a:noFill/>
        <a:ln w="9525">
          <a:noFill/>
          <a:miter lim="800000"/>
          <a:headEnd/>
          <a:tailEnd/>
        </a:ln>
      </xdr:spPr>
    </xdr:pic>
    <xdr:clientData/>
  </xdr:twoCellAnchor>
  <xdr:twoCellAnchor editAs="oneCell">
    <xdr:from>
      <xdr:col>8</xdr:col>
      <xdr:colOff>47626</xdr:colOff>
      <xdr:row>7</xdr:row>
      <xdr:rowOff>35719</xdr:rowOff>
    </xdr:from>
    <xdr:to>
      <xdr:col>16</xdr:col>
      <xdr:colOff>250031</xdr:colOff>
      <xdr:row>32</xdr:row>
      <xdr:rowOff>166687</xdr:rowOff>
    </xdr:to>
    <xdr:pic>
      <xdr:nvPicPr>
        <xdr:cNvPr id="7" name="6 Imagen" descr="C:\Users\jcyunga\Desktop\Mapas RAS 2012\Tasa de odontologos.jpg"/>
        <xdr:cNvPicPr/>
      </xdr:nvPicPr>
      <xdr:blipFill>
        <a:blip xmlns:r="http://schemas.openxmlformats.org/officeDocument/2006/relationships" r:embed="rId2" cstate="print"/>
        <a:srcRect/>
        <a:stretch>
          <a:fillRect/>
        </a:stretch>
      </xdr:blipFill>
      <xdr:spPr bwMode="auto">
        <a:xfrm>
          <a:off x="6143626" y="1369219"/>
          <a:ext cx="6298405" cy="4893468"/>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6</xdr:row>
      <xdr:rowOff>149679</xdr:rowOff>
    </xdr:from>
    <xdr:to>
      <xdr:col>8</xdr:col>
      <xdr:colOff>13607</xdr:colOff>
      <xdr:row>34</xdr:row>
      <xdr:rowOff>108857</xdr:rowOff>
    </xdr:to>
    <xdr:pic>
      <xdr:nvPicPr>
        <xdr:cNvPr id="6" name="5 Imagen" descr="C:\Users\jcyunga\Desktop\Mapas RAS 2012\Tasa de obstetrices.jpg"/>
        <xdr:cNvPicPr/>
      </xdr:nvPicPr>
      <xdr:blipFill>
        <a:blip xmlns:r="http://schemas.openxmlformats.org/officeDocument/2006/relationships" r:embed="rId1" cstate="print"/>
        <a:srcRect/>
        <a:stretch>
          <a:fillRect/>
        </a:stretch>
      </xdr:blipFill>
      <xdr:spPr bwMode="auto">
        <a:xfrm>
          <a:off x="0" y="1292679"/>
          <a:ext cx="6109607" cy="5293178"/>
        </a:xfrm>
        <a:prstGeom prst="rect">
          <a:avLst/>
        </a:prstGeom>
        <a:noFill/>
        <a:ln w="9525">
          <a:noFill/>
          <a:miter lim="800000"/>
          <a:headEnd/>
          <a:tailEnd/>
        </a:ln>
      </xdr:spPr>
    </xdr:pic>
    <xdr:clientData/>
  </xdr:twoCellAnchor>
  <xdr:twoCellAnchor editAs="oneCell">
    <xdr:from>
      <xdr:col>7</xdr:col>
      <xdr:colOff>625929</xdr:colOff>
      <xdr:row>6</xdr:row>
      <xdr:rowOff>136071</xdr:rowOff>
    </xdr:from>
    <xdr:to>
      <xdr:col>15</xdr:col>
      <xdr:colOff>680357</xdr:colOff>
      <xdr:row>34</xdr:row>
      <xdr:rowOff>108857</xdr:rowOff>
    </xdr:to>
    <xdr:pic>
      <xdr:nvPicPr>
        <xdr:cNvPr id="7" name="6 Imagen" descr="C:\Users\jcyunga\Desktop\Mapas RAS 2012\Tasa de auxiliares enfermeria.jpg"/>
        <xdr:cNvPicPr/>
      </xdr:nvPicPr>
      <xdr:blipFill>
        <a:blip xmlns:r="http://schemas.openxmlformats.org/officeDocument/2006/relationships" r:embed="rId2" cstate="print"/>
        <a:srcRect/>
        <a:stretch>
          <a:fillRect/>
        </a:stretch>
      </xdr:blipFill>
      <xdr:spPr bwMode="auto">
        <a:xfrm>
          <a:off x="5959929" y="1279071"/>
          <a:ext cx="6150428" cy="5306786"/>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7</xdr:row>
      <xdr:rowOff>27214</xdr:rowOff>
    </xdr:from>
    <xdr:to>
      <xdr:col>8</xdr:col>
      <xdr:colOff>95250</xdr:colOff>
      <xdr:row>39</xdr:row>
      <xdr:rowOff>149679</xdr:rowOff>
    </xdr:to>
    <xdr:pic>
      <xdr:nvPicPr>
        <xdr:cNvPr id="6" name="5 Imagen" descr="C:\Users\jcyunga\Desktop\Mapas RAS 2012\total establecimientos por sector.jpg"/>
        <xdr:cNvPicPr/>
      </xdr:nvPicPr>
      <xdr:blipFill>
        <a:blip xmlns:r="http://schemas.openxmlformats.org/officeDocument/2006/relationships" r:embed="rId1" cstate="print"/>
        <a:srcRect/>
        <a:stretch>
          <a:fillRect/>
        </a:stretch>
      </xdr:blipFill>
      <xdr:spPr bwMode="auto">
        <a:xfrm>
          <a:off x="0" y="1360714"/>
          <a:ext cx="6191250" cy="6218465"/>
        </a:xfrm>
        <a:prstGeom prst="rect">
          <a:avLst/>
        </a:prstGeom>
        <a:noFill/>
        <a:ln w="9525">
          <a:noFill/>
          <a:miter lim="800000"/>
          <a:headEnd/>
          <a:tailEnd/>
        </a:ln>
      </xdr:spPr>
    </xdr:pic>
    <xdr:clientData/>
  </xdr:twoCellAnchor>
  <xdr:twoCellAnchor editAs="oneCell">
    <xdr:from>
      <xdr:col>7</xdr:col>
      <xdr:colOff>693961</xdr:colOff>
      <xdr:row>7</xdr:row>
      <xdr:rowOff>27213</xdr:rowOff>
    </xdr:from>
    <xdr:to>
      <xdr:col>15</xdr:col>
      <xdr:colOff>734786</xdr:colOff>
      <xdr:row>39</xdr:row>
      <xdr:rowOff>163286</xdr:rowOff>
    </xdr:to>
    <xdr:pic>
      <xdr:nvPicPr>
        <xdr:cNvPr id="7" name="6 Imagen" descr="C:\Users\jcyunga\Desktop\Mapas RAS 2012\total establecimientos sector privado.jpg"/>
        <xdr:cNvPicPr/>
      </xdr:nvPicPr>
      <xdr:blipFill>
        <a:blip xmlns:r="http://schemas.openxmlformats.org/officeDocument/2006/relationships" r:embed="rId2" cstate="print"/>
        <a:srcRect/>
        <a:stretch>
          <a:fillRect/>
        </a:stretch>
      </xdr:blipFill>
      <xdr:spPr bwMode="auto">
        <a:xfrm>
          <a:off x="6027961" y="1360713"/>
          <a:ext cx="6136825" cy="623207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133350</xdr:rowOff>
    </xdr:from>
    <xdr:to>
      <xdr:col>0</xdr:col>
      <xdr:colOff>1962150</xdr:colOff>
      <xdr:row>4</xdr:row>
      <xdr:rowOff>76200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38100" y="133350"/>
          <a:ext cx="1924050" cy="70485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104775</xdr:colOff>
      <xdr:row>6</xdr:row>
      <xdr:rowOff>9526</xdr:rowOff>
    </xdr:from>
    <xdr:to>
      <xdr:col>16</xdr:col>
      <xdr:colOff>419100</xdr:colOff>
      <xdr:row>21</xdr:row>
      <xdr:rowOff>57151</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142874</xdr:colOff>
      <xdr:row>18</xdr:row>
      <xdr:rowOff>161924</xdr:rowOff>
    </xdr:from>
    <xdr:to>
      <xdr:col>10</xdr:col>
      <xdr:colOff>1371599</xdr:colOff>
      <xdr:row>31</xdr:row>
      <xdr:rowOff>295275</xdr:rowOff>
    </xdr:to>
    <xdr:graphicFrame macro="">
      <xdr:nvGraphicFramePr>
        <xdr:cNvPr id="21" name="2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142874</xdr:colOff>
      <xdr:row>17</xdr:row>
      <xdr:rowOff>95251</xdr:rowOff>
    </xdr:from>
    <xdr:to>
      <xdr:col>10</xdr:col>
      <xdr:colOff>276224</xdr:colOff>
      <xdr:row>18</xdr:row>
      <xdr:rowOff>161926</xdr:rowOff>
    </xdr:to>
    <xdr:sp macro="" textlink="">
      <xdr:nvSpPr>
        <xdr:cNvPr id="22" name="21 CuadroTexto"/>
        <xdr:cNvSpPr txBox="1"/>
      </xdr:nvSpPr>
      <xdr:spPr>
        <a:xfrm>
          <a:off x="7315199" y="2857501"/>
          <a:ext cx="8477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t>AÑO 2012</a:t>
          </a:r>
        </a:p>
      </xdr:txBody>
    </xdr:sp>
    <xdr:clientData/>
  </xdr:twoCellAnchor>
  <xdr:twoCellAnchor>
    <xdr:from>
      <xdr:col>4</xdr:col>
      <xdr:colOff>533400</xdr:colOff>
      <xdr:row>17</xdr:row>
      <xdr:rowOff>85725</xdr:rowOff>
    </xdr:from>
    <xdr:to>
      <xdr:col>6</xdr:col>
      <xdr:colOff>38100</xdr:colOff>
      <xdr:row>18</xdr:row>
      <xdr:rowOff>152400</xdr:rowOff>
    </xdr:to>
    <xdr:sp macro="" textlink="">
      <xdr:nvSpPr>
        <xdr:cNvPr id="23" name="22 CuadroTexto"/>
        <xdr:cNvSpPr txBox="1"/>
      </xdr:nvSpPr>
      <xdr:spPr>
        <a:xfrm>
          <a:off x="4248150" y="2847975"/>
          <a:ext cx="8477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t>AÑO 2007</a:t>
          </a:r>
        </a:p>
      </xdr:txBody>
    </xdr:sp>
    <xdr:clientData/>
  </xdr:twoCellAnchor>
  <xdr:twoCellAnchor>
    <xdr:from>
      <xdr:col>1</xdr:col>
      <xdr:colOff>600075</xdr:colOff>
      <xdr:row>17</xdr:row>
      <xdr:rowOff>95250</xdr:rowOff>
    </xdr:from>
    <xdr:to>
      <xdr:col>2</xdr:col>
      <xdr:colOff>733425</xdr:colOff>
      <xdr:row>18</xdr:row>
      <xdr:rowOff>161925</xdr:rowOff>
    </xdr:to>
    <xdr:sp macro="" textlink="">
      <xdr:nvSpPr>
        <xdr:cNvPr id="24" name="23 CuadroTexto"/>
        <xdr:cNvSpPr txBox="1"/>
      </xdr:nvSpPr>
      <xdr:spPr>
        <a:xfrm>
          <a:off x="1381125" y="2857500"/>
          <a:ext cx="8477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t>AÑO 2003</a:t>
          </a:r>
        </a:p>
      </xdr:txBody>
    </xdr:sp>
    <xdr:clientData/>
  </xdr:twoCellAnchor>
  <xdr:twoCellAnchor>
    <xdr:from>
      <xdr:col>3</xdr:col>
      <xdr:colOff>219075</xdr:colOff>
      <xdr:row>18</xdr:row>
      <xdr:rowOff>200025</xdr:rowOff>
    </xdr:from>
    <xdr:to>
      <xdr:col>3</xdr:col>
      <xdr:colOff>219075</xdr:colOff>
      <xdr:row>26</xdr:row>
      <xdr:rowOff>114300</xdr:rowOff>
    </xdr:to>
    <xdr:cxnSp macro="">
      <xdr:nvCxnSpPr>
        <xdr:cNvPr id="26" name="25 Conector recto"/>
        <xdr:cNvCxnSpPr/>
      </xdr:nvCxnSpPr>
      <xdr:spPr>
        <a:xfrm>
          <a:off x="3190875" y="3124200"/>
          <a:ext cx="0" cy="1257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18</xdr:row>
      <xdr:rowOff>180975</xdr:rowOff>
    </xdr:from>
    <xdr:to>
      <xdr:col>7</xdr:col>
      <xdr:colOff>295275</xdr:colOff>
      <xdr:row>26</xdr:row>
      <xdr:rowOff>95250</xdr:rowOff>
    </xdr:to>
    <xdr:cxnSp macro="">
      <xdr:nvCxnSpPr>
        <xdr:cNvPr id="27" name="26 Conector recto"/>
        <xdr:cNvCxnSpPr/>
      </xdr:nvCxnSpPr>
      <xdr:spPr>
        <a:xfrm>
          <a:off x="6048375" y="3105150"/>
          <a:ext cx="0" cy="1257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157425</xdr:colOff>
      <xdr:row>19</xdr:row>
      <xdr:rowOff>19844</xdr:rowOff>
    </xdr:from>
    <xdr:to>
      <xdr:col>12</xdr:col>
      <xdr:colOff>571500</xdr:colOff>
      <xdr:row>34</xdr:row>
      <xdr:rowOff>0</xdr:rowOff>
    </xdr:to>
    <xdr:graphicFrame macro="">
      <xdr:nvGraphicFramePr>
        <xdr:cNvPr id="18" name="1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169332</xdr:colOff>
      <xdr:row>5</xdr:row>
      <xdr:rowOff>1</xdr:rowOff>
    </xdr:from>
    <xdr:to>
      <xdr:col>12</xdr:col>
      <xdr:colOff>613833</xdr:colOff>
      <xdr:row>20</xdr:row>
      <xdr:rowOff>0</xdr:rowOff>
    </xdr:to>
    <xdr:graphicFrame macro="">
      <xdr:nvGraphicFramePr>
        <xdr:cNvPr id="19" name="1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628651</xdr:colOff>
      <xdr:row>4</xdr:row>
      <xdr:rowOff>38100</xdr:rowOff>
    </xdr:from>
    <xdr:to>
      <xdr:col>10</xdr:col>
      <xdr:colOff>600076</xdr:colOff>
      <xdr:row>18</xdr:row>
      <xdr:rowOff>95250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590550</xdr:colOff>
      <xdr:row>18</xdr:row>
      <xdr:rowOff>66675</xdr:rowOff>
    </xdr:from>
    <xdr:to>
      <xdr:col>10</xdr:col>
      <xdr:colOff>752475</xdr:colOff>
      <xdr:row>31</xdr:row>
      <xdr:rowOff>133349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1032558</xdr:colOff>
      <xdr:row>36</xdr:row>
      <xdr:rowOff>52455</xdr:rowOff>
    </xdr:from>
    <xdr:to>
      <xdr:col>5</xdr:col>
      <xdr:colOff>354118</xdr:colOff>
      <xdr:row>53</xdr:row>
      <xdr:rowOff>47988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741605</xdr:colOff>
      <xdr:row>35</xdr:row>
      <xdr:rowOff>124176</xdr:rowOff>
    </xdr:from>
    <xdr:to>
      <xdr:col>11</xdr:col>
      <xdr:colOff>513437</xdr:colOff>
      <xdr:row>53</xdr:row>
      <xdr:rowOff>22812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169335</xdr:colOff>
      <xdr:row>3</xdr:row>
      <xdr:rowOff>211666</xdr:rowOff>
    </xdr:from>
    <xdr:to>
      <xdr:col>17</xdr:col>
      <xdr:colOff>613835</xdr:colOff>
      <xdr:row>26</xdr:row>
      <xdr:rowOff>10582</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190501</xdr:colOff>
      <xdr:row>27</xdr:row>
      <xdr:rowOff>95249</xdr:rowOff>
    </xdr:from>
    <xdr:to>
      <xdr:col>17</xdr:col>
      <xdr:colOff>656167</xdr:colOff>
      <xdr:row>44</xdr:row>
      <xdr:rowOff>10582</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cyunga/AppData/Roaming/Microsoft/Excel/RAS%20ANUARIO%202011/Graficos%202011/grafico%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cyunga/AppData/Roaming/Microsoft/Excel/RAS%20ANUARIO%202011/Graficos%202011/grafico%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ow r="1">
          <cell r="A1">
            <v>186</v>
          </cell>
          <cell r="B1">
            <v>9</v>
          </cell>
        </row>
        <row r="2">
          <cell r="A2">
            <v>569</v>
          </cell>
          <cell r="B2">
            <v>716</v>
          </cell>
        </row>
        <row r="3">
          <cell r="A3">
            <v>79</v>
          </cell>
          <cell r="B3">
            <v>207</v>
          </cell>
        </row>
        <row r="4">
          <cell r="A4">
            <v>803</v>
          </cell>
          <cell r="B4">
            <v>425</v>
          </cell>
        </row>
        <row r="5">
          <cell r="A5">
            <v>106</v>
          </cell>
          <cell r="B5">
            <v>4</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J1">
            <v>26148127</v>
          </cell>
          <cell r="K1">
            <v>7404126</v>
          </cell>
        </row>
        <row r="2">
          <cell r="J2">
            <v>11405966</v>
          </cell>
          <cell r="K2">
            <v>480495</v>
          </cell>
        </row>
        <row r="3">
          <cell r="J3">
            <v>6644232.0000000009</v>
          </cell>
          <cell r="K3">
            <v>994074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24.xml"/><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25.xml"/><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26.xml"/><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27.xml"/><Relationship Id="rId1" Type="http://schemas.openxmlformats.org/officeDocument/2006/relationships/printerSettings" Target="../printerSettings/printerSettings1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C22" sqref="C22"/>
    </sheetView>
  </sheetViews>
  <sheetFormatPr baseColWidth="10" defaultRowHeight="15"/>
  <cols>
    <col min="1" max="1" width="29.85546875" style="493" customWidth="1"/>
    <col min="2" max="2" width="5.5703125" style="492" bestFit="1" customWidth="1"/>
  </cols>
  <sheetData>
    <row r="1" spans="1:2">
      <c r="A1" s="495" t="s">
        <v>1050</v>
      </c>
      <c r="B1" s="494" t="s">
        <v>39</v>
      </c>
    </row>
    <row r="2" spans="1:2">
      <c r="A2" s="495" t="s">
        <v>381</v>
      </c>
      <c r="B2" s="494">
        <v>0.59</v>
      </c>
    </row>
    <row r="3" spans="1:2" ht="30">
      <c r="A3" s="495" t="s">
        <v>1049</v>
      </c>
      <c r="B3" s="494">
        <v>0.7</v>
      </c>
    </row>
    <row r="4" spans="1:2">
      <c r="A4" s="495" t="s">
        <v>1048</v>
      </c>
      <c r="B4" s="494">
        <v>0.96</v>
      </c>
    </row>
    <row r="5" spans="1:2">
      <c r="A5" s="495" t="s">
        <v>6</v>
      </c>
      <c r="B5" s="494">
        <v>1.54</v>
      </c>
    </row>
    <row r="6" spans="1:2">
      <c r="A6" s="495" t="s">
        <v>377</v>
      </c>
      <c r="B6" s="494">
        <v>1.62</v>
      </c>
    </row>
    <row r="7" spans="1:2">
      <c r="A7" s="495" t="s">
        <v>973</v>
      </c>
      <c r="B7" s="494">
        <v>1.81</v>
      </c>
    </row>
    <row r="8" spans="1:2">
      <c r="A8" s="495" t="s">
        <v>1051</v>
      </c>
      <c r="B8" s="494">
        <v>2.59</v>
      </c>
    </row>
    <row r="9" spans="1:2">
      <c r="A9" s="495" t="s">
        <v>3</v>
      </c>
      <c r="B9" s="494">
        <v>3.15</v>
      </c>
    </row>
    <row r="10" spans="1:2">
      <c r="A10" s="495" t="s">
        <v>974</v>
      </c>
      <c r="B10" s="494">
        <v>3.26</v>
      </c>
    </row>
    <row r="11" spans="1:2">
      <c r="A11" s="495" t="s">
        <v>380</v>
      </c>
      <c r="B11" s="494">
        <v>4.57</v>
      </c>
    </row>
    <row r="12" spans="1:2">
      <c r="A12" s="495" t="s">
        <v>1047</v>
      </c>
      <c r="B12" s="494">
        <v>5.53</v>
      </c>
    </row>
    <row r="13" spans="1:2">
      <c r="A13" s="495" t="s">
        <v>1046</v>
      </c>
      <c r="B13" s="494">
        <v>6.82</v>
      </c>
    </row>
    <row r="14" spans="1:2">
      <c r="A14" s="495" t="s">
        <v>5</v>
      </c>
      <c r="B14" s="494">
        <v>9.7100000000000009</v>
      </c>
    </row>
    <row r="15" spans="1:2">
      <c r="A15" s="495" t="s">
        <v>374</v>
      </c>
      <c r="B15" s="494">
        <v>14.2</v>
      </c>
    </row>
    <row r="16" spans="1:2">
      <c r="A16" s="495" t="s">
        <v>360</v>
      </c>
      <c r="B16" s="494">
        <v>18.95</v>
      </c>
    </row>
    <row r="17" spans="1:2">
      <c r="A17" s="495" t="s">
        <v>1045</v>
      </c>
      <c r="B17" s="494">
        <v>24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6"/>
  <sheetViews>
    <sheetView showGridLines="0" zoomScale="80" zoomScaleNormal="80" zoomScalePageLayoutView="70" workbookViewId="0">
      <selection activeCell="K27" sqref="K27"/>
    </sheetView>
  </sheetViews>
  <sheetFormatPr baseColWidth="10" defaultColWidth="11.42578125" defaultRowHeight="12"/>
  <cols>
    <col min="1" max="1" width="0.42578125" style="279" customWidth="1"/>
    <col min="2" max="2" width="29.28515625" style="279" bestFit="1" customWidth="1"/>
    <col min="3" max="3" width="9.140625" style="279" bestFit="1" customWidth="1"/>
    <col min="4" max="4" width="9.5703125" style="279" bestFit="1" customWidth="1"/>
    <col min="5" max="5" width="9.140625" style="279" bestFit="1" customWidth="1"/>
    <col min="6" max="6" width="9.5703125" style="279" bestFit="1" customWidth="1"/>
    <col min="7" max="7" width="9.140625" style="279" bestFit="1" customWidth="1"/>
    <col min="8" max="8" width="9.5703125" style="279" bestFit="1" customWidth="1"/>
    <col min="9" max="15" width="10.7109375" style="279" customWidth="1"/>
    <col min="16" max="16" width="13.42578125" style="279" customWidth="1"/>
    <col min="17" max="25" width="11.42578125" style="279"/>
    <col min="26" max="27" width="5.85546875" style="279" customWidth="1"/>
    <col min="28" max="16384" width="11.42578125" style="279"/>
  </cols>
  <sheetData>
    <row r="1" spans="1:19">
      <c r="B1" s="295"/>
      <c r="C1" s="295"/>
      <c r="D1" s="295"/>
      <c r="E1" s="295"/>
      <c r="F1" s="295"/>
      <c r="G1" s="295"/>
      <c r="H1" s="295"/>
      <c r="I1" s="295"/>
      <c r="J1" s="295"/>
      <c r="K1" s="295"/>
      <c r="L1" s="295"/>
      <c r="M1" s="295"/>
      <c r="N1" s="295"/>
      <c r="O1" s="295"/>
      <c r="P1" s="295"/>
    </row>
    <row r="2" spans="1:19" s="278" customFormat="1" ht="15">
      <c r="A2" s="1095" t="s">
        <v>1052</v>
      </c>
      <c r="B2" s="1095"/>
      <c r="C2" s="1095"/>
      <c r="D2" s="1095"/>
      <c r="E2" s="1095"/>
      <c r="F2" s="1095"/>
      <c r="G2" s="1095"/>
      <c r="H2" s="1095"/>
      <c r="I2" s="1095"/>
      <c r="J2" s="1095"/>
      <c r="K2" s="1095"/>
      <c r="L2" s="1095"/>
      <c r="M2" s="1095"/>
      <c r="N2" s="1095"/>
      <c r="O2" s="1095"/>
      <c r="P2" s="1095"/>
      <c r="Q2" s="1095"/>
      <c r="R2" s="1095"/>
      <c r="S2" s="466" t="s">
        <v>1037</v>
      </c>
    </row>
    <row r="3" spans="1:19" s="278" customFormat="1" ht="20.25" customHeight="1">
      <c r="A3" s="1095" t="s">
        <v>1172</v>
      </c>
      <c r="B3" s="1095"/>
      <c r="C3" s="1095"/>
      <c r="D3" s="1095"/>
      <c r="E3" s="1095"/>
      <c r="F3" s="1095"/>
      <c r="G3" s="1095"/>
      <c r="H3" s="1095"/>
      <c r="I3" s="1095"/>
      <c r="J3" s="1095"/>
      <c r="K3" s="1095"/>
      <c r="L3" s="1095"/>
      <c r="M3" s="1095"/>
      <c r="N3" s="1095"/>
      <c r="O3" s="1095"/>
      <c r="P3" s="1095"/>
      <c r="Q3" s="1095"/>
      <c r="R3" s="1095"/>
    </row>
    <row r="4" spans="1:19" s="278" customFormat="1" ht="21.75" customHeight="1">
      <c r="A4" s="1095" t="s">
        <v>1114</v>
      </c>
      <c r="B4" s="1095"/>
      <c r="C4" s="1095"/>
      <c r="D4" s="1095"/>
      <c r="E4" s="1095"/>
      <c r="F4" s="1095"/>
      <c r="G4" s="1095"/>
      <c r="H4" s="1095"/>
      <c r="I4" s="1095"/>
      <c r="J4" s="1095"/>
      <c r="K4" s="1095"/>
      <c r="L4" s="1095"/>
      <c r="M4" s="1095"/>
      <c r="N4" s="1095"/>
      <c r="O4" s="1095"/>
      <c r="P4" s="1095"/>
      <c r="Q4" s="1095"/>
      <c r="R4" s="1095"/>
    </row>
    <row r="5" spans="1:19" ht="5.25" customHeight="1">
      <c r="H5" s="293"/>
    </row>
    <row r="6" spans="1:19" ht="33.75" customHeight="1">
      <c r="B6" s="1103" t="s">
        <v>970</v>
      </c>
      <c r="C6" s="571" t="s">
        <v>76</v>
      </c>
      <c r="D6" s="572"/>
      <c r="E6" s="1104" t="s">
        <v>1118</v>
      </c>
      <c r="F6" s="1105"/>
      <c r="G6" s="1104" t="s">
        <v>1119</v>
      </c>
      <c r="H6" s="1105"/>
    </row>
    <row r="7" spans="1:19" ht="15">
      <c r="B7" s="1103"/>
      <c r="C7" s="573" t="s">
        <v>9</v>
      </c>
      <c r="D7" s="573" t="s">
        <v>952</v>
      </c>
      <c r="E7" s="573" t="s">
        <v>9</v>
      </c>
      <c r="F7" s="573" t="s">
        <v>952</v>
      </c>
      <c r="G7" s="573" t="s">
        <v>9</v>
      </c>
      <c r="H7" s="573" t="s">
        <v>952</v>
      </c>
    </row>
    <row r="8" spans="1:19" ht="12.75">
      <c r="B8" s="574" t="s">
        <v>76</v>
      </c>
      <c r="C8" s="575">
        <f t="shared" ref="C8:H8" si="0">SUM(C9:C33)</f>
        <v>4015</v>
      </c>
      <c r="D8" s="576">
        <f t="shared" si="0"/>
        <v>100</v>
      </c>
      <c r="E8" s="575">
        <f t="shared" si="0"/>
        <v>735</v>
      </c>
      <c r="F8" s="576">
        <f t="shared" si="0"/>
        <v>99.999999999999986</v>
      </c>
      <c r="G8" s="575">
        <f t="shared" si="0"/>
        <v>3280</v>
      </c>
      <c r="H8" s="577">
        <f t="shared" si="0"/>
        <v>100</v>
      </c>
    </row>
    <row r="9" spans="1:19" ht="12.75">
      <c r="B9" s="580" t="s">
        <v>754</v>
      </c>
      <c r="C9" s="581">
        <f t="shared" ref="C9:C33" si="1">E9+G9</f>
        <v>273</v>
      </c>
      <c r="D9" s="582">
        <f t="shared" ref="D9:D33" si="2">+C9/C$8*100</f>
        <v>6.7995018679950183</v>
      </c>
      <c r="E9" s="581">
        <v>43</v>
      </c>
      <c r="F9" s="582">
        <f t="shared" ref="F9:F33" si="3">+E9/E$8*100</f>
        <v>5.850340136054422</v>
      </c>
      <c r="G9" s="581">
        <v>230</v>
      </c>
      <c r="H9" s="583">
        <f t="shared" ref="H9:H33" si="4">G9/$G$8*100</f>
        <v>7.01219512195122</v>
      </c>
    </row>
    <row r="10" spans="1:19" ht="12.75">
      <c r="B10" s="491" t="s">
        <v>753</v>
      </c>
      <c r="C10" s="292">
        <f t="shared" si="1"/>
        <v>89</v>
      </c>
      <c r="D10" s="291">
        <f t="shared" si="2"/>
        <v>2.2166874221668742</v>
      </c>
      <c r="E10" s="831">
        <v>7</v>
      </c>
      <c r="F10" s="291">
        <f t="shared" si="3"/>
        <v>0.95238095238095244</v>
      </c>
      <c r="G10" s="831">
        <v>82</v>
      </c>
      <c r="H10" s="290">
        <f t="shared" si="4"/>
        <v>2.5</v>
      </c>
    </row>
    <row r="11" spans="1:19" ht="12.75">
      <c r="B11" s="580" t="s">
        <v>752</v>
      </c>
      <c r="C11" s="581">
        <f t="shared" si="1"/>
        <v>112</v>
      </c>
      <c r="D11" s="582">
        <f t="shared" si="2"/>
        <v>2.7895392278953923</v>
      </c>
      <c r="E11" s="581">
        <v>9</v>
      </c>
      <c r="F11" s="582">
        <f t="shared" si="3"/>
        <v>1.2244897959183674</v>
      </c>
      <c r="G11" s="581">
        <v>103</v>
      </c>
      <c r="H11" s="583">
        <f t="shared" si="4"/>
        <v>3.1402439024390243</v>
      </c>
    </row>
    <row r="12" spans="1:19" ht="12.75">
      <c r="B12" s="491" t="s">
        <v>751</v>
      </c>
      <c r="C12" s="292">
        <f t="shared" si="1"/>
        <v>86</v>
      </c>
      <c r="D12" s="291">
        <f t="shared" si="2"/>
        <v>2.1419676214196763</v>
      </c>
      <c r="E12" s="831">
        <v>6</v>
      </c>
      <c r="F12" s="291">
        <f t="shared" si="3"/>
        <v>0.81632653061224492</v>
      </c>
      <c r="G12" s="831">
        <v>80</v>
      </c>
      <c r="H12" s="290">
        <f t="shared" si="4"/>
        <v>2.4390243902439024</v>
      </c>
    </row>
    <row r="13" spans="1:19" ht="12.75">
      <c r="B13" s="580" t="s">
        <v>750</v>
      </c>
      <c r="C13" s="581">
        <f t="shared" si="1"/>
        <v>134</v>
      </c>
      <c r="D13" s="582">
        <f t="shared" si="2"/>
        <v>3.3374844333748448</v>
      </c>
      <c r="E13" s="581">
        <v>22</v>
      </c>
      <c r="F13" s="582">
        <f t="shared" si="3"/>
        <v>2.9931972789115644</v>
      </c>
      <c r="G13" s="581">
        <v>112</v>
      </c>
      <c r="H13" s="583">
        <f t="shared" si="4"/>
        <v>3.4146341463414638</v>
      </c>
    </row>
    <row r="14" spans="1:19" ht="12.75">
      <c r="B14" s="491" t="s">
        <v>749</v>
      </c>
      <c r="C14" s="292">
        <f t="shared" si="1"/>
        <v>183</v>
      </c>
      <c r="D14" s="291">
        <f t="shared" si="2"/>
        <v>4.557907845579078</v>
      </c>
      <c r="E14" s="831">
        <v>21</v>
      </c>
      <c r="F14" s="291">
        <f t="shared" si="3"/>
        <v>2.8571428571428572</v>
      </c>
      <c r="G14" s="831">
        <v>162</v>
      </c>
      <c r="H14" s="290">
        <f t="shared" si="4"/>
        <v>4.9390243902439028</v>
      </c>
    </row>
    <row r="15" spans="1:19" ht="12.75">
      <c r="B15" s="580" t="s">
        <v>748</v>
      </c>
      <c r="C15" s="581">
        <f t="shared" si="1"/>
        <v>119</v>
      </c>
      <c r="D15" s="582">
        <f t="shared" si="2"/>
        <v>2.9638854296388542</v>
      </c>
      <c r="E15" s="581">
        <v>15</v>
      </c>
      <c r="F15" s="582">
        <f t="shared" si="3"/>
        <v>2.0408163265306123</v>
      </c>
      <c r="G15" s="581">
        <v>104</v>
      </c>
      <c r="H15" s="583">
        <f t="shared" si="4"/>
        <v>3.1707317073170733</v>
      </c>
    </row>
    <row r="16" spans="1:19" ht="12.75">
      <c r="B16" s="491" t="s">
        <v>747</v>
      </c>
      <c r="C16" s="292">
        <f t="shared" si="1"/>
        <v>243</v>
      </c>
      <c r="D16" s="291">
        <f t="shared" si="2"/>
        <v>6.0523038605230388</v>
      </c>
      <c r="E16" s="831">
        <v>33</v>
      </c>
      <c r="F16" s="291">
        <f t="shared" si="3"/>
        <v>4.4897959183673466</v>
      </c>
      <c r="G16" s="831">
        <v>210</v>
      </c>
      <c r="H16" s="290">
        <f t="shared" si="4"/>
        <v>6.4024390243902438</v>
      </c>
    </row>
    <row r="17" spans="2:8" ht="12.75">
      <c r="B17" s="580" t="s">
        <v>746</v>
      </c>
      <c r="C17" s="581">
        <f t="shared" si="1"/>
        <v>568</v>
      </c>
      <c r="D17" s="582">
        <f t="shared" si="2"/>
        <v>14.146948941469489</v>
      </c>
      <c r="E17" s="581">
        <v>122</v>
      </c>
      <c r="F17" s="582">
        <f t="shared" si="3"/>
        <v>16.598639455782312</v>
      </c>
      <c r="G17" s="581">
        <v>446</v>
      </c>
      <c r="H17" s="583">
        <f t="shared" si="4"/>
        <v>13.597560975609756</v>
      </c>
    </row>
    <row r="18" spans="2:8" ht="12.75">
      <c r="B18" s="491" t="s">
        <v>745</v>
      </c>
      <c r="C18" s="292">
        <f t="shared" si="1"/>
        <v>149</v>
      </c>
      <c r="D18" s="291">
        <f t="shared" si="2"/>
        <v>3.7110834371108341</v>
      </c>
      <c r="E18" s="831">
        <v>34</v>
      </c>
      <c r="F18" s="291">
        <f t="shared" si="3"/>
        <v>4.6258503401360542</v>
      </c>
      <c r="G18" s="831">
        <v>115</v>
      </c>
      <c r="H18" s="290">
        <f t="shared" si="4"/>
        <v>3.50609756097561</v>
      </c>
    </row>
    <row r="19" spans="2:8" ht="12.75">
      <c r="B19" s="584" t="s">
        <v>951</v>
      </c>
      <c r="C19" s="581">
        <f t="shared" si="1"/>
        <v>86</v>
      </c>
      <c r="D19" s="582">
        <f t="shared" si="2"/>
        <v>2.1419676214196763</v>
      </c>
      <c r="E19" s="581">
        <v>28</v>
      </c>
      <c r="F19" s="582">
        <f t="shared" si="3"/>
        <v>3.8095238095238098</v>
      </c>
      <c r="G19" s="581">
        <v>58</v>
      </c>
      <c r="H19" s="583">
        <f t="shared" si="4"/>
        <v>1.7682926829268291</v>
      </c>
    </row>
    <row r="20" spans="2:8" ht="12.75">
      <c r="B20" s="491" t="s">
        <v>253</v>
      </c>
      <c r="C20" s="292">
        <f t="shared" si="1"/>
        <v>175</v>
      </c>
      <c r="D20" s="291">
        <f t="shared" si="2"/>
        <v>4.3586550435865501</v>
      </c>
      <c r="E20" s="831">
        <v>43</v>
      </c>
      <c r="F20" s="291">
        <f t="shared" si="3"/>
        <v>5.850340136054422</v>
      </c>
      <c r="G20" s="831">
        <v>132</v>
      </c>
      <c r="H20" s="290">
        <f t="shared" si="4"/>
        <v>4.024390243902439</v>
      </c>
    </row>
    <row r="21" spans="2:8" ht="12.75">
      <c r="B21" s="580" t="s">
        <v>742</v>
      </c>
      <c r="C21" s="581">
        <f t="shared" si="1"/>
        <v>180</v>
      </c>
      <c r="D21" s="582">
        <f t="shared" si="2"/>
        <v>4.4831880448318806</v>
      </c>
      <c r="E21" s="581">
        <v>24</v>
      </c>
      <c r="F21" s="582">
        <f t="shared" si="3"/>
        <v>3.2653061224489797</v>
      </c>
      <c r="G21" s="581">
        <v>156</v>
      </c>
      <c r="H21" s="583">
        <f t="shared" si="4"/>
        <v>4.7560975609756095</v>
      </c>
    </row>
    <row r="22" spans="2:8" ht="12.75">
      <c r="B22" s="491" t="s">
        <v>741</v>
      </c>
      <c r="C22" s="292">
        <f t="shared" si="1"/>
        <v>549</v>
      </c>
      <c r="D22" s="291">
        <f t="shared" si="2"/>
        <v>13.673723536737237</v>
      </c>
      <c r="E22" s="831">
        <v>138</v>
      </c>
      <c r="F22" s="291">
        <f t="shared" si="3"/>
        <v>18.775510204081634</v>
      </c>
      <c r="G22" s="831">
        <v>411</v>
      </c>
      <c r="H22" s="290">
        <f t="shared" si="4"/>
        <v>12.530487804878049</v>
      </c>
    </row>
    <row r="23" spans="2:8" ht="12.75">
      <c r="B23" s="580" t="s">
        <v>740</v>
      </c>
      <c r="C23" s="581">
        <f t="shared" si="1"/>
        <v>206</v>
      </c>
      <c r="D23" s="582">
        <f t="shared" si="2"/>
        <v>5.1307596513075966</v>
      </c>
      <c r="E23" s="581">
        <v>73</v>
      </c>
      <c r="F23" s="582">
        <f t="shared" si="3"/>
        <v>9.9319727891156457</v>
      </c>
      <c r="G23" s="581">
        <v>133</v>
      </c>
      <c r="H23" s="583">
        <f t="shared" si="4"/>
        <v>4.0548780487804876</v>
      </c>
    </row>
    <row r="24" spans="2:8" ht="12.75">
      <c r="B24" s="491" t="s">
        <v>739</v>
      </c>
      <c r="C24" s="292">
        <f t="shared" si="1"/>
        <v>378</v>
      </c>
      <c r="D24" s="291">
        <f t="shared" si="2"/>
        <v>9.4146948941469493</v>
      </c>
      <c r="E24" s="831">
        <v>64</v>
      </c>
      <c r="F24" s="291">
        <f t="shared" si="3"/>
        <v>8.7074829931972779</v>
      </c>
      <c r="G24" s="831">
        <v>314</v>
      </c>
      <c r="H24" s="290">
        <f t="shared" si="4"/>
        <v>9.573170731707318</v>
      </c>
    </row>
    <row r="25" spans="2:8" ht="12.75">
      <c r="B25" s="580" t="s">
        <v>30</v>
      </c>
      <c r="C25" s="581">
        <f t="shared" si="1"/>
        <v>57</v>
      </c>
      <c r="D25" s="582">
        <f t="shared" si="2"/>
        <v>1.4196762141967623</v>
      </c>
      <c r="E25" s="581">
        <v>11</v>
      </c>
      <c r="F25" s="582">
        <f t="shared" si="3"/>
        <v>1.4965986394557822</v>
      </c>
      <c r="G25" s="581">
        <v>46</v>
      </c>
      <c r="H25" s="583">
        <f t="shared" si="4"/>
        <v>1.402439024390244</v>
      </c>
    </row>
    <row r="26" spans="2:8" ht="12.75">
      <c r="B26" s="491" t="s">
        <v>32</v>
      </c>
      <c r="C26" s="292">
        <f t="shared" si="1"/>
        <v>113</v>
      </c>
      <c r="D26" s="291">
        <f t="shared" si="2"/>
        <v>2.8144458281444584</v>
      </c>
      <c r="E26" s="831">
        <v>12</v>
      </c>
      <c r="F26" s="291">
        <f t="shared" si="3"/>
        <v>1.6326530612244898</v>
      </c>
      <c r="G26" s="831">
        <v>101</v>
      </c>
      <c r="H26" s="290">
        <f t="shared" si="4"/>
        <v>3.0792682926829267</v>
      </c>
    </row>
    <row r="27" spans="2:8" ht="12.75">
      <c r="B27" s="580" t="s">
        <v>33</v>
      </c>
      <c r="C27" s="581">
        <f t="shared" si="1"/>
        <v>44</v>
      </c>
      <c r="D27" s="582">
        <f t="shared" si="2"/>
        <v>1.095890410958904</v>
      </c>
      <c r="E27" s="581">
        <v>6</v>
      </c>
      <c r="F27" s="582">
        <f t="shared" si="3"/>
        <v>0.81632653061224492</v>
      </c>
      <c r="G27" s="581">
        <v>38</v>
      </c>
      <c r="H27" s="583">
        <f t="shared" si="4"/>
        <v>1.1585365853658536</v>
      </c>
    </row>
    <row r="28" spans="2:8" ht="12.75">
      <c r="B28" s="491" t="s">
        <v>34</v>
      </c>
      <c r="C28" s="292">
        <f t="shared" si="1"/>
        <v>67</v>
      </c>
      <c r="D28" s="291">
        <f t="shared" si="2"/>
        <v>1.6687422166874224</v>
      </c>
      <c r="E28" s="831">
        <v>4</v>
      </c>
      <c r="F28" s="291">
        <f t="shared" si="3"/>
        <v>0.54421768707482987</v>
      </c>
      <c r="G28" s="831">
        <v>63</v>
      </c>
      <c r="H28" s="290">
        <f t="shared" si="4"/>
        <v>1.9207317073170731</v>
      </c>
    </row>
    <row r="29" spans="2:8" ht="12.75">
      <c r="B29" s="580" t="s">
        <v>35</v>
      </c>
      <c r="C29" s="581">
        <f t="shared" si="1"/>
        <v>65</v>
      </c>
      <c r="D29" s="582">
        <f t="shared" si="2"/>
        <v>1.61892901618929</v>
      </c>
      <c r="E29" s="581">
        <v>4</v>
      </c>
      <c r="F29" s="582">
        <f t="shared" si="3"/>
        <v>0.54421768707482987</v>
      </c>
      <c r="G29" s="581">
        <v>61</v>
      </c>
      <c r="H29" s="583">
        <f t="shared" si="4"/>
        <v>1.8597560975609755</v>
      </c>
    </row>
    <row r="30" spans="2:8" ht="12.75">
      <c r="B30" s="491" t="s">
        <v>36</v>
      </c>
      <c r="C30" s="292">
        <f t="shared" si="1"/>
        <v>69</v>
      </c>
      <c r="D30" s="291">
        <f t="shared" si="2"/>
        <v>1.7185554171855542</v>
      </c>
      <c r="E30" s="831">
        <v>8</v>
      </c>
      <c r="F30" s="291">
        <f t="shared" si="3"/>
        <v>1.0884353741496597</v>
      </c>
      <c r="G30" s="831">
        <v>61</v>
      </c>
      <c r="H30" s="290">
        <f t="shared" si="4"/>
        <v>1.8597560975609755</v>
      </c>
    </row>
    <row r="31" spans="2:8" ht="12.75">
      <c r="B31" s="580" t="s">
        <v>37</v>
      </c>
      <c r="C31" s="581">
        <f t="shared" si="1"/>
        <v>60</v>
      </c>
      <c r="D31" s="582">
        <f t="shared" si="2"/>
        <v>1.4943960149439601</v>
      </c>
      <c r="E31" s="581">
        <v>6</v>
      </c>
      <c r="F31" s="582">
        <f t="shared" si="3"/>
        <v>0.81632653061224492</v>
      </c>
      <c r="G31" s="581">
        <v>54</v>
      </c>
      <c r="H31" s="583">
        <f t="shared" si="4"/>
        <v>1.6463414634146343</v>
      </c>
    </row>
    <row r="32" spans="2:8" ht="12.75">
      <c r="B32" s="574" t="s">
        <v>40</v>
      </c>
      <c r="C32" s="292">
        <f t="shared" si="1"/>
        <v>9</v>
      </c>
      <c r="D32" s="578">
        <f t="shared" si="2"/>
        <v>0.22415940224159403</v>
      </c>
      <c r="E32" s="831">
        <v>2</v>
      </c>
      <c r="F32" s="578">
        <f t="shared" si="3"/>
        <v>0.27210884353741494</v>
      </c>
      <c r="G32" s="831">
        <v>7</v>
      </c>
      <c r="H32" s="579">
        <f t="shared" si="4"/>
        <v>0.21341463414634149</v>
      </c>
    </row>
    <row r="33" spans="2:8" ht="12.75">
      <c r="B33" s="585" t="s">
        <v>949</v>
      </c>
      <c r="C33" s="586">
        <f t="shared" si="1"/>
        <v>1</v>
      </c>
      <c r="D33" s="587">
        <f t="shared" si="2"/>
        <v>2.4906600249066001E-2</v>
      </c>
      <c r="E33" s="586">
        <v>0</v>
      </c>
      <c r="F33" s="587">
        <f t="shared" si="3"/>
        <v>0</v>
      </c>
      <c r="G33" s="832">
        <v>1</v>
      </c>
      <c r="H33" s="588">
        <f t="shared" si="4"/>
        <v>3.048780487804878E-2</v>
      </c>
    </row>
    <row r="34" spans="2:8" ht="26.25" customHeight="1"/>
    <row r="35" spans="2:8" ht="39.75" customHeight="1">
      <c r="B35" s="1102" t="s">
        <v>1173</v>
      </c>
      <c r="C35" s="1102"/>
      <c r="D35" s="1102"/>
      <c r="E35" s="1102"/>
      <c r="F35" s="1102"/>
      <c r="G35" s="1102"/>
      <c r="H35" s="1102"/>
    </row>
    <row r="36" spans="2:8" ht="40.5" customHeight="1">
      <c r="B36" s="1102" t="s">
        <v>1174</v>
      </c>
      <c r="C36" s="1102"/>
      <c r="D36" s="1102"/>
      <c r="E36" s="1102"/>
      <c r="F36" s="1102"/>
      <c r="G36" s="1102"/>
      <c r="H36" s="1102"/>
    </row>
    <row r="37" spans="2:8" ht="44.25" customHeight="1">
      <c r="B37" s="1102" t="s">
        <v>1175</v>
      </c>
      <c r="C37" s="1102"/>
      <c r="D37" s="1102"/>
      <c r="E37" s="1102"/>
      <c r="F37" s="1102"/>
      <c r="G37" s="1102"/>
      <c r="H37" s="1102"/>
    </row>
    <row r="38" spans="2:8" ht="15" customHeight="1">
      <c r="B38" s="1094"/>
      <c r="C38" s="1094"/>
      <c r="D38" s="1094"/>
      <c r="E38" s="1094"/>
      <c r="F38" s="1094"/>
      <c r="G38" s="1094"/>
      <c r="H38" s="1094"/>
    </row>
    <row r="39" spans="2:8" ht="15" customHeight="1">
      <c r="B39" s="1094"/>
      <c r="C39" s="1094"/>
      <c r="D39" s="1094"/>
      <c r="E39" s="1094"/>
      <c r="F39" s="1094"/>
      <c r="G39" s="1094"/>
      <c r="H39" s="1094"/>
    </row>
    <row r="40" spans="2:8" ht="15" customHeight="1">
      <c r="B40" s="1094"/>
      <c r="C40" s="1094"/>
      <c r="D40" s="1094"/>
      <c r="E40" s="1094"/>
      <c r="F40" s="1094"/>
      <c r="G40" s="1094"/>
      <c r="H40" s="1094"/>
    </row>
    <row r="41" spans="2:8">
      <c r="B41" s="1094"/>
      <c r="C41" s="1094"/>
      <c r="D41" s="1094"/>
      <c r="E41" s="1094"/>
      <c r="F41" s="1094"/>
      <c r="G41" s="1094"/>
      <c r="H41" s="1094"/>
    </row>
    <row r="42" spans="2:8">
      <c r="B42" s="1094"/>
      <c r="C42" s="1094"/>
      <c r="D42" s="1094"/>
      <c r="E42" s="1094"/>
      <c r="F42" s="1094"/>
      <c r="G42" s="1094"/>
      <c r="H42" s="1094"/>
    </row>
    <row r="46" spans="2:8">
      <c r="G46" s="276"/>
    </row>
    <row r="47" spans="2:8">
      <c r="G47" s="276"/>
    </row>
    <row r="48" spans="2:8">
      <c r="G48" s="276"/>
    </row>
    <row r="49" spans="7:7">
      <c r="G49" s="276"/>
    </row>
    <row r="50" spans="7:7">
      <c r="G50" s="276"/>
    </row>
    <row r="51" spans="7:7">
      <c r="G51" s="276"/>
    </row>
    <row r="52" spans="7:7">
      <c r="G52" s="276"/>
    </row>
    <row r="53" spans="7:7">
      <c r="G53" s="276"/>
    </row>
    <row r="54" spans="7:7">
      <c r="G54" s="276"/>
    </row>
    <row r="55" spans="7:7">
      <c r="G55" s="276"/>
    </row>
    <row r="56" spans="7:7">
      <c r="G56" s="276"/>
    </row>
    <row r="57" spans="7:7">
      <c r="G57" s="276"/>
    </row>
    <row r="58" spans="7:7">
      <c r="G58" s="276"/>
    </row>
    <row r="59" spans="7:7">
      <c r="G59" s="276"/>
    </row>
    <row r="60" spans="7:7">
      <c r="G60" s="276"/>
    </row>
    <row r="61" spans="7:7">
      <c r="G61" s="276"/>
    </row>
    <row r="62" spans="7:7">
      <c r="G62" s="276"/>
    </row>
    <row r="63" spans="7:7">
      <c r="G63" s="276"/>
    </row>
    <row r="66" spans="2:8" ht="15" customHeight="1">
      <c r="B66" s="929" t="s">
        <v>949</v>
      </c>
      <c r="C66" s="930">
        <v>0</v>
      </c>
      <c r="G66" s="927" t="s">
        <v>949</v>
      </c>
      <c r="H66" s="933">
        <v>1</v>
      </c>
    </row>
    <row r="67" spans="2:8" ht="12.75">
      <c r="B67" s="929" t="s">
        <v>40</v>
      </c>
      <c r="C67" s="931">
        <v>2</v>
      </c>
      <c r="G67" s="923" t="s">
        <v>40</v>
      </c>
      <c r="H67" s="924">
        <v>7</v>
      </c>
    </row>
    <row r="68" spans="2:8" ht="12.75">
      <c r="B68" s="929" t="s">
        <v>34</v>
      </c>
      <c r="C68" s="931">
        <v>4</v>
      </c>
      <c r="G68" s="925" t="s">
        <v>33</v>
      </c>
      <c r="H68" s="926">
        <v>38</v>
      </c>
    </row>
    <row r="69" spans="2:8" ht="12.75">
      <c r="B69" s="929" t="s">
        <v>35</v>
      </c>
      <c r="C69" s="930">
        <v>4</v>
      </c>
      <c r="G69" s="925" t="s">
        <v>30</v>
      </c>
      <c r="H69" s="926">
        <v>46</v>
      </c>
    </row>
    <row r="70" spans="2:8" ht="12.75">
      <c r="B70" s="929" t="s">
        <v>751</v>
      </c>
      <c r="C70" s="931">
        <v>6</v>
      </c>
      <c r="G70" s="925" t="s">
        <v>37</v>
      </c>
      <c r="H70" s="926">
        <v>54</v>
      </c>
    </row>
    <row r="71" spans="2:8" ht="51">
      <c r="B71" s="929" t="s">
        <v>33</v>
      </c>
      <c r="C71" s="930">
        <v>6</v>
      </c>
      <c r="G71" s="927" t="s">
        <v>951</v>
      </c>
      <c r="H71" s="926">
        <v>58</v>
      </c>
    </row>
    <row r="72" spans="2:8" ht="12.75">
      <c r="B72" s="929" t="s">
        <v>37</v>
      </c>
      <c r="C72" s="930">
        <v>6</v>
      </c>
      <c r="G72" s="925" t="s">
        <v>35</v>
      </c>
      <c r="H72" s="926">
        <v>61</v>
      </c>
    </row>
    <row r="73" spans="2:8" ht="12.75">
      <c r="B73" s="929" t="s">
        <v>753</v>
      </c>
      <c r="C73" s="930">
        <v>7</v>
      </c>
      <c r="G73" s="923" t="s">
        <v>36</v>
      </c>
      <c r="H73" s="924">
        <v>61</v>
      </c>
    </row>
    <row r="74" spans="2:8" ht="12.75">
      <c r="B74" s="932" t="s">
        <v>36</v>
      </c>
      <c r="C74" s="931">
        <v>8</v>
      </c>
      <c r="G74" s="923" t="s">
        <v>34</v>
      </c>
      <c r="H74" s="924">
        <v>63</v>
      </c>
    </row>
    <row r="75" spans="2:8" ht="12.75">
      <c r="B75" s="929" t="s">
        <v>752</v>
      </c>
      <c r="C75" s="931">
        <v>9</v>
      </c>
      <c r="G75" s="923" t="s">
        <v>751</v>
      </c>
      <c r="H75" s="924">
        <v>80</v>
      </c>
    </row>
    <row r="76" spans="2:8" ht="12.75">
      <c r="B76" s="929" t="s">
        <v>30</v>
      </c>
      <c r="C76" s="931">
        <v>11</v>
      </c>
      <c r="G76" s="923" t="s">
        <v>753</v>
      </c>
      <c r="H76" s="924">
        <v>82</v>
      </c>
    </row>
    <row r="77" spans="2:8" ht="12.75">
      <c r="B77" s="929" t="s">
        <v>32</v>
      </c>
      <c r="C77" s="930">
        <v>12</v>
      </c>
      <c r="G77" s="923" t="s">
        <v>32</v>
      </c>
      <c r="H77" s="924">
        <v>101</v>
      </c>
    </row>
    <row r="78" spans="2:8" ht="12.75">
      <c r="B78" s="929" t="s">
        <v>748</v>
      </c>
      <c r="C78" s="931">
        <v>15</v>
      </c>
      <c r="G78" s="925" t="s">
        <v>752</v>
      </c>
      <c r="H78" s="926">
        <v>103</v>
      </c>
    </row>
    <row r="79" spans="2:8" ht="12.75">
      <c r="B79" s="929" t="s">
        <v>749</v>
      </c>
      <c r="C79" s="930">
        <v>21</v>
      </c>
      <c r="G79" s="925" t="s">
        <v>748</v>
      </c>
      <c r="H79" s="926">
        <v>104</v>
      </c>
    </row>
    <row r="80" spans="2:8" ht="12.75">
      <c r="B80" s="929" t="s">
        <v>750</v>
      </c>
      <c r="C80" s="931">
        <v>22</v>
      </c>
      <c r="G80" s="925" t="s">
        <v>750</v>
      </c>
      <c r="H80" s="926">
        <v>112</v>
      </c>
    </row>
    <row r="81" spans="2:8" ht="12.75">
      <c r="B81" s="929" t="s">
        <v>742</v>
      </c>
      <c r="C81" s="931">
        <v>24</v>
      </c>
      <c r="G81" s="923" t="s">
        <v>745</v>
      </c>
      <c r="H81" s="924">
        <v>115</v>
      </c>
    </row>
    <row r="82" spans="2:8" ht="12.75">
      <c r="B82" s="929" t="s">
        <v>951</v>
      </c>
      <c r="C82" s="930">
        <v>28</v>
      </c>
      <c r="G82" s="923" t="s">
        <v>253</v>
      </c>
      <c r="H82" s="924">
        <v>132</v>
      </c>
    </row>
    <row r="83" spans="2:8" ht="12.75">
      <c r="B83" s="929" t="s">
        <v>747</v>
      </c>
      <c r="C83" s="930">
        <v>33</v>
      </c>
      <c r="G83" s="925" t="s">
        <v>740</v>
      </c>
      <c r="H83" s="926">
        <v>133</v>
      </c>
    </row>
    <row r="84" spans="2:8" ht="12.75">
      <c r="B84" s="929" t="s">
        <v>745</v>
      </c>
      <c r="C84" s="930">
        <v>34</v>
      </c>
      <c r="G84" s="925" t="s">
        <v>742</v>
      </c>
      <c r="H84" s="926">
        <v>156</v>
      </c>
    </row>
    <row r="85" spans="2:8" ht="12.75">
      <c r="B85" s="929" t="s">
        <v>754</v>
      </c>
      <c r="C85" s="931">
        <v>43</v>
      </c>
      <c r="G85" s="923" t="s">
        <v>749</v>
      </c>
      <c r="H85" s="924">
        <v>162</v>
      </c>
    </row>
    <row r="86" spans="2:8" ht="12.75">
      <c r="B86" s="929" t="s">
        <v>253</v>
      </c>
      <c r="C86" s="931">
        <v>43</v>
      </c>
      <c r="G86" s="923" t="s">
        <v>747</v>
      </c>
      <c r="H86" s="924">
        <v>210</v>
      </c>
    </row>
    <row r="87" spans="2:8" ht="12.75">
      <c r="B87" s="929" t="s">
        <v>739</v>
      </c>
      <c r="C87" s="930">
        <v>64</v>
      </c>
      <c r="G87" s="925" t="s">
        <v>754</v>
      </c>
      <c r="H87" s="926">
        <v>230</v>
      </c>
    </row>
    <row r="88" spans="2:8" ht="12.75">
      <c r="B88" s="929" t="s">
        <v>740</v>
      </c>
      <c r="C88" s="931">
        <v>73</v>
      </c>
      <c r="G88" s="923" t="s">
        <v>739</v>
      </c>
      <c r="H88" s="924">
        <v>314</v>
      </c>
    </row>
    <row r="89" spans="2:8" ht="12.75">
      <c r="B89" s="929" t="s">
        <v>746</v>
      </c>
      <c r="C89" s="930">
        <v>122</v>
      </c>
      <c r="G89" s="923" t="s">
        <v>741</v>
      </c>
      <c r="H89" s="924">
        <v>411</v>
      </c>
    </row>
    <row r="90" spans="2:8" ht="13.5" thickBot="1">
      <c r="B90" s="932" t="s">
        <v>741</v>
      </c>
      <c r="C90" s="931">
        <v>138</v>
      </c>
      <c r="G90" s="934" t="s">
        <v>746</v>
      </c>
      <c r="H90" s="928">
        <v>446</v>
      </c>
    </row>
    <row r="92" spans="2:8" ht="12.75">
      <c r="B92" s="929"/>
      <c r="C92" s="930"/>
    </row>
    <row r="93" spans="2:8" ht="12.75">
      <c r="B93" s="929"/>
      <c r="C93" s="930"/>
    </row>
    <row r="94" spans="2:8" ht="12.75">
      <c r="B94" s="929"/>
      <c r="C94" s="930"/>
    </row>
    <row r="95" spans="2:8" ht="12.75">
      <c r="B95" s="929"/>
      <c r="C95" s="931"/>
    </row>
    <row r="96" spans="2:8" ht="12.75">
      <c r="B96" s="929"/>
      <c r="C96" s="930"/>
    </row>
    <row r="97" spans="2:3" ht="12.75">
      <c r="B97" s="929"/>
      <c r="C97" s="931"/>
    </row>
    <row r="98" spans="2:3" ht="12.75">
      <c r="B98" s="929"/>
      <c r="C98" s="931"/>
    </row>
    <row r="99" spans="2:3" ht="12.75">
      <c r="B99" s="929"/>
      <c r="C99" s="930"/>
    </row>
    <row r="100" spans="2:3" ht="12.75">
      <c r="B100" s="929"/>
      <c r="C100" s="930"/>
    </row>
    <row r="101" spans="2:3" ht="12.75">
      <c r="B101" s="929"/>
      <c r="C101" s="931"/>
    </row>
    <row r="102" spans="2:3" ht="12.75">
      <c r="B102" s="929"/>
      <c r="C102" s="931"/>
    </row>
    <row r="103" spans="2:3" ht="12.75">
      <c r="B103" s="929"/>
      <c r="C103" s="930"/>
    </row>
    <row r="104" spans="2:3" ht="12.75">
      <c r="B104" s="929"/>
      <c r="C104" s="931"/>
    </row>
    <row r="105" spans="2:3" ht="12.75">
      <c r="B105" s="929"/>
      <c r="C105" s="930"/>
    </row>
    <row r="106" spans="2:3" ht="12.75">
      <c r="B106" s="929"/>
      <c r="C106" s="931"/>
    </row>
    <row r="107" spans="2:3" ht="12.75">
      <c r="B107" s="929"/>
      <c r="C107" s="931"/>
    </row>
    <row r="108" spans="2:3" ht="12.75">
      <c r="B108" s="932"/>
      <c r="C108" s="931"/>
    </row>
    <row r="109" spans="2:3" ht="12.75">
      <c r="B109" s="929"/>
      <c r="C109" s="930"/>
    </row>
    <row r="110" spans="2:3" ht="12.75">
      <c r="B110" s="929"/>
      <c r="C110" s="930"/>
    </row>
    <row r="111" spans="2:3" ht="12.75">
      <c r="B111" s="929"/>
      <c r="C111" s="931"/>
    </row>
    <row r="112" spans="2:3" ht="12.75">
      <c r="B112" s="929"/>
      <c r="C112" s="930"/>
    </row>
    <row r="113" spans="2:3" ht="12.75">
      <c r="B113" s="929"/>
      <c r="C113" s="930"/>
    </row>
    <row r="114" spans="2:3" ht="12.75">
      <c r="B114" s="929"/>
      <c r="C114" s="931"/>
    </row>
    <row r="115" spans="2:3" ht="12.75">
      <c r="B115" s="929"/>
      <c r="C115" s="931"/>
    </row>
    <row r="116" spans="2:3" ht="12.75">
      <c r="B116" s="932"/>
      <c r="C116" s="931"/>
    </row>
  </sheetData>
  <sortState ref="G50:H73">
    <sortCondition ref="H49"/>
  </sortState>
  <mergeCells count="10">
    <mergeCell ref="A2:R2"/>
    <mergeCell ref="A3:R3"/>
    <mergeCell ref="A4:R4"/>
    <mergeCell ref="B38:H42"/>
    <mergeCell ref="B35:H35"/>
    <mergeCell ref="B36:H36"/>
    <mergeCell ref="B37:H37"/>
    <mergeCell ref="B6:B7"/>
    <mergeCell ref="E6:F6"/>
    <mergeCell ref="G6:H6"/>
  </mergeCells>
  <hyperlinks>
    <hyperlink ref="S2" location="INDICE!A1" display="INDICE"/>
  </hyperlinks>
  <printOptions horizontalCentered="1"/>
  <pageMargins left="0.78740157480314965" right="0.78740157480314965" top="0.94488188976377963" bottom="0.59055118110236227" header="0" footer="0.43307086614173229"/>
  <pageSetup paperSize="9" scale="65" firstPageNumber="20" orientation="landscape" useFirstPageNumber="1" r:id="rId1"/>
  <headerFooter scaleWithDoc="0" alignWithMargins="0">
    <oddHeader>&amp;C&amp;G</oddHeader>
    <oddFooter>&amp;C&amp;12 20</oddFooter>
  </headerFooter>
  <drawing r:id="rId2"/>
  <legacyDrawingHF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90" zoomScaleNormal="90" workbookViewId="0">
      <selection activeCell="A2" sqref="A2"/>
    </sheetView>
  </sheetViews>
  <sheetFormatPr baseColWidth="10" defaultColWidth="9.140625" defaultRowHeight="12.75"/>
  <cols>
    <col min="1" max="1" width="32.5703125" style="65" customWidth="1"/>
    <col min="2" max="2" width="21.7109375" style="65" customWidth="1"/>
    <col min="3" max="3" width="13.5703125" style="65" customWidth="1"/>
    <col min="4" max="4" width="12.5703125" style="65" customWidth="1"/>
    <col min="5" max="5" width="21.28515625" style="65" customWidth="1"/>
    <col min="6" max="6" width="20" style="65" customWidth="1"/>
    <col min="7" max="7" width="26.85546875" style="65" customWidth="1"/>
    <col min="8" max="16384" width="9.140625" style="57"/>
  </cols>
  <sheetData>
    <row r="1" spans="1:8" ht="40.5" customHeight="1">
      <c r="A1" s="1167" t="s">
        <v>1463</v>
      </c>
      <c r="B1" s="1168"/>
      <c r="C1" s="1168"/>
      <c r="D1" s="1168"/>
      <c r="E1" s="1168"/>
      <c r="F1" s="1168"/>
      <c r="G1" s="1168"/>
      <c r="H1" s="468" t="s">
        <v>1037</v>
      </c>
    </row>
    <row r="2" spans="1:8" s="65" customFormat="1" ht="4.5" customHeight="1">
      <c r="A2" s="52"/>
      <c r="B2" s="52"/>
      <c r="C2" s="52"/>
      <c r="D2" s="52"/>
      <c r="E2" s="52"/>
      <c r="F2" s="52"/>
      <c r="G2" s="78"/>
    </row>
    <row r="3" spans="1:8" s="58" customFormat="1" ht="13.5" customHeight="1">
      <c r="A3" s="1184" t="s">
        <v>98</v>
      </c>
      <c r="B3" s="1184" t="s">
        <v>908</v>
      </c>
      <c r="C3" s="1184" t="s">
        <v>907</v>
      </c>
      <c r="D3" s="1184"/>
      <c r="E3" s="1184" t="s">
        <v>1264</v>
      </c>
      <c r="F3" s="1184" t="s">
        <v>1265</v>
      </c>
      <c r="G3" s="1184" t="s">
        <v>1266</v>
      </c>
    </row>
    <row r="4" spans="1:8" s="58" customFormat="1" ht="7.5" customHeight="1">
      <c r="A4" s="1184"/>
      <c r="B4" s="1090"/>
      <c r="C4" s="1184"/>
      <c r="D4" s="1184"/>
      <c r="E4" s="1090"/>
      <c r="F4" s="1090"/>
      <c r="G4" s="1090"/>
    </row>
    <row r="5" spans="1:8" s="58" customFormat="1" ht="24" customHeight="1">
      <c r="A5" s="1184"/>
      <c r="B5" s="1090"/>
      <c r="C5" s="735" t="s">
        <v>906</v>
      </c>
      <c r="D5" s="735" t="s">
        <v>905</v>
      </c>
      <c r="E5" s="1090"/>
      <c r="F5" s="1090"/>
      <c r="G5" s="1090"/>
    </row>
    <row r="6" spans="1:8" ht="18.75" customHeight="1">
      <c r="A6" s="45" t="s">
        <v>11</v>
      </c>
      <c r="B6" s="46">
        <v>1830981</v>
      </c>
      <c r="C6" s="46">
        <v>61947</v>
      </c>
      <c r="D6" s="46">
        <v>4066</v>
      </c>
      <c r="E6" s="46">
        <v>1368356</v>
      </c>
      <c r="F6" s="46">
        <v>320840</v>
      </c>
      <c r="G6" s="46">
        <v>108717</v>
      </c>
    </row>
    <row r="7" spans="1:8" ht="16.5" customHeight="1">
      <c r="A7" s="734" t="s">
        <v>352</v>
      </c>
      <c r="B7" s="731">
        <v>1195759</v>
      </c>
      <c r="C7" s="731">
        <v>31209</v>
      </c>
      <c r="D7" s="731">
        <v>2306</v>
      </c>
      <c r="E7" s="731">
        <v>962684</v>
      </c>
      <c r="F7" s="731">
        <v>240088</v>
      </c>
      <c r="G7" s="731">
        <v>52428</v>
      </c>
    </row>
    <row r="8" spans="1:8">
      <c r="A8" s="150" t="s">
        <v>13</v>
      </c>
      <c r="B8" s="117">
        <v>158605</v>
      </c>
      <c r="C8" s="117">
        <v>6429</v>
      </c>
      <c r="D8" s="117">
        <v>273</v>
      </c>
      <c r="E8" s="117">
        <v>110997</v>
      </c>
      <c r="F8" s="117">
        <v>15633</v>
      </c>
      <c r="G8" s="117">
        <v>9148</v>
      </c>
    </row>
    <row r="9" spans="1:8">
      <c r="A9" s="756" t="s">
        <v>14</v>
      </c>
      <c r="B9" s="733">
        <v>10871</v>
      </c>
      <c r="C9" s="733">
        <v>1008</v>
      </c>
      <c r="D9" s="733">
        <v>62</v>
      </c>
      <c r="E9" s="733">
        <v>6920</v>
      </c>
      <c r="F9" s="733">
        <v>3024</v>
      </c>
      <c r="G9" s="733">
        <v>282</v>
      </c>
    </row>
    <row r="10" spans="1:8">
      <c r="A10" s="150" t="s">
        <v>15</v>
      </c>
      <c r="B10" s="117">
        <v>46368</v>
      </c>
      <c r="C10" s="117">
        <v>537</v>
      </c>
      <c r="D10" s="117">
        <v>99</v>
      </c>
      <c r="E10" s="117">
        <v>16436</v>
      </c>
      <c r="F10" s="117">
        <v>4973</v>
      </c>
      <c r="G10" s="117">
        <v>4513</v>
      </c>
    </row>
    <row r="11" spans="1:8">
      <c r="A11" s="756" t="s">
        <v>16</v>
      </c>
      <c r="B11" s="733">
        <v>10665</v>
      </c>
      <c r="C11" s="733">
        <v>261</v>
      </c>
      <c r="D11" s="733">
        <v>2</v>
      </c>
      <c r="E11" s="733">
        <v>19951</v>
      </c>
      <c r="F11" s="733">
        <v>1110</v>
      </c>
      <c r="G11" s="733">
        <v>91</v>
      </c>
    </row>
    <row r="12" spans="1:8">
      <c r="A12" s="150" t="s">
        <v>17</v>
      </c>
      <c r="B12" s="117">
        <v>16857</v>
      </c>
      <c r="C12" s="117">
        <v>2095</v>
      </c>
      <c r="D12" s="117">
        <v>134</v>
      </c>
      <c r="E12" s="117">
        <v>14757</v>
      </c>
      <c r="F12" s="117">
        <v>6598</v>
      </c>
      <c r="G12" s="117">
        <v>1365</v>
      </c>
    </row>
    <row r="13" spans="1:8">
      <c r="A13" s="756" t="s">
        <v>18</v>
      </c>
      <c r="B13" s="733">
        <v>51006</v>
      </c>
      <c r="C13" s="733">
        <v>1741</v>
      </c>
      <c r="D13" s="733">
        <v>228</v>
      </c>
      <c r="E13" s="733">
        <v>19518</v>
      </c>
      <c r="F13" s="733">
        <v>10335</v>
      </c>
      <c r="G13" s="733">
        <v>661</v>
      </c>
    </row>
    <row r="14" spans="1:8">
      <c r="A14" s="150" t="s">
        <v>19</v>
      </c>
      <c r="B14" s="117">
        <v>28788</v>
      </c>
      <c r="C14" s="117">
        <v>567</v>
      </c>
      <c r="D14" s="117">
        <v>0</v>
      </c>
      <c r="E14" s="117">
        <v>10173</v>
      </c>
      <c r="F14" s="117">
        <v>2970</v>
      </c>
      <c r="G14" s="117">
        <v>198</v>
      </c>
    </row>
    <row r="15" spans="1:8">
      <c r="A15" s="756" t="s">
        <v>20</v>
      </c>
      <c r="B15" s="733">
        <v>89094</v>
      </c>
      <c r="C15" s="733">
        <v>3388</v>
      </c>
      <c r="D15" s="733">
        <v>100</v>
      </c>
      <c r="E15" s="733">
        <v>65859</v>
      </c>
      <c r="F15" s="733">
        <v>18198</v>
      </c>
      <c r="G15" s="733">
        <v>3371</v>
      </c>
    </row>
    <row r="16" spans="1:8">
      <c r="A16" s="150" t="s">
        <v>21</v>
      </c>
      <c r="B16" s="117">
        <v>703698</v>
      </c>
      <c r="C16" s="117">
        <v>9948</v>
      </c>
      <c r="D16" s="117">
        <v>811</v>
      </c>
      <c r="E16" s="117">
        <v>653960</v>
      </c>
      <c r="F16" s="117">
        <v>153912</v>
      </c>
      <c r="G16" s="117">
        <v>32227</v>
      </c>
    </row>
    <row r="17" spans="1:7">
      <c r="A17" s="756" t="s">
        <v>22</v>
      </c>
      <c r="B17" s="733">
        <v>42980</v>
      </c>
      <c r="C17" s="733">
        <v>939</v>
      </c>
      <c r="D17" s="733">
        <v>356</v>
      </c>
      <c r="E17" s="733">
        <v>26204</v>
      </c>
      <c r="F17" s="733">
        <v>22813</v>
      </c>
      <c r="G17" s="733">
        <v>446</v>
      </c>
    </row>
    <row r="18" spans="1:7">
      <c r="A18" s="150" t="s">
        <v>23</v>
      </c>
      <c r="B18" s="117">
        <v>36827</v>
      </c>
      <c r="C18" s="117">
        <v>4296</v>
      </c>
      <c r="D18" s="117">
        <v>241</v>
      </c>
      <c r="E18" s="117">
        <v>17909</v>
      </c>
      <c r="F18" s="117">
        <v>522</v>
      </c>
      <c r="G18" s="117">
        <v>126</v>
      </c>
    </row>
    <row r="19" spans="1:7" ht="16.5" customHeight="1">
      <c r="A19" s="734" t="s">
        <v>351</v>
      </c>
      <c r="B19" s="731">
        <v>586477</v>
      </c>
      <c r="C19" s="731">
        <v>23779</v>
      </c>
      <c r="D19" s="731">
        <v>1157</v>
      </c>
      <c r="E19" s="731">
        <v>354106</v>
      </c>
      <c r="F19" s="731">
        <v>56884</v>
      </c>
      <c r="G19" s="731">
        <v>36532</v>
      </c>
    </row>
    <row r="20" spans="1:7">
      <c r="A20" s="150" t="s">
        <v>25</v>
      </c>
      <c r="B20" s="117">
        <v>45070</v>
      </c>
      <c r="C20" s="117">
        <v>3457</v>
      </c>
      <c r="D20" s="117">
        <v>239</v>
      </c>
      <c r="E20" s="117">
        <v>28781</v>
      </c>
      <c r="F20" s="117">
        <v>10279</v>
      </c>
      <c r="G20" s="117">
        <v>4086</v>
      </c>
    </row>
    <row r="21" spans="1:7">
      <c r="A21" s="756" t="s">
        <v>26</v>
      </c>
      <c r="B21" s="733">
        <v>47777</v>
      </c>
      <c r="C21" s="733">
        <v>4303</v>
      </c>
      <c r="D21" s="733">
        <v>67</v>
      </c>
      <c r="E21" s="733">
        <v>16825</v>
      </c>
      <c r="F21" s="733">
        <v>6131</v>
      </c>
      <c r="G21" s="733">
        <v>2750</v>
      </c>
    </row>
    <row r="22" spans="1:7">
      <c r="A22" s="150" t="s">
        <v>27</v>
      </c>
      <c r="B22" s="117">
        <v>356470</v>
      </c>
      <c r="C22" s="117">
        <v>9179</v>
      </c>
      <c r="D22" s="117">
        <v>672</v>
      </c>
      <c r="E22" s="117">
        <v>167462</v>
      </c>
      <c r="F22" s="117">
        <v>20190</v>
      </c>
      <c r="G22" s="117">
        <v>12868</v>
      </c>
    </row>
    <row r="23" spans="1:7">
      <c r="A23" s="756" t="s">
        <v>28</v>
      </c>
      <c r="B23" s="733">
        <v>22405</v>
      </c>
      <c r="C23" s="733">
        <v>1427</v>
      </c>
      <c r="D23" s="733">
        <v>43</v>
      </c>
      <c r="E23" s="733">
        <v>20693</v>
      </c>
      <c r="F23" s="733">
        <v>6138</v>
      </c>
      <c r="G23" s="733">
        <v>4711</v>
      </c>
    </row>
    <row r="24" spans="1:7">
      <c r="A24" s="150" t="s">
        <v>29</v>
      </c>
      <c r="B24" s="117">
        <v>112009</v>
      </c>
      <c r="C24" s="117">
        <v>5215</v>
      </c>
      <c r="D24" s="117">
        <v>126</v>
      </c>
      <c r="E24" s="117">
        <v>114357</v>
      </c>
      <c r="F24" s="117">
        <v>12398</v>
      </c>
      <c r="G24" s="117">
        <v>12104</v>
      </c>
    </row>
    <row r="25" spans="1:7">
      <c r="A25" s="756" t="s">
        <v>30</v>
      </c>
      <c r="B25" s="733">
        <v>2746</v>
      </c>
      <c r="C25" s="733">
        <v>198</v>
      </c>
      <c r="D25" s="733">
        <v>10</v>
      </c>
      <c r="E25" s="733">
        <v>5988</v>
      </c>
      <c r="F25" s="733">
        <v>1748</v>
      </c>
      <c r="G25" s="733">
        <v>13</v>
      </c>
    </row>
    <row r="26" spans="1:7" ht="15.75" customHeight="1">
      <c r="A26" s="45" t="s">
        <v>350</v>
      </c>
      <c r="B26" s="46">
        <v>48745</v>
      </c>
      <c r="C26" s="46">
        <v>6959</v>
      </c>
      <c r="D26" s="46">
        <v>603</v>
      </c>
      <c r="E26" s="46">
        <v>51566</v>
      </c>
      <c r="F26" s="46">
        <v>23868</v>
      </c>
      <c r="G26" s="46">
        <v>19757</v>
      </c>
    </row>
    <row r="27" spans="1:7">
      <c r="A27" s="756" t="s">
        <v>93</v>
      </c>
      <c r="B27" s="733">
        <v>4479</v>
      </c>
      <c r="C27" s="733">
        <v>3808</v>
      </c>
      <c r="D27" s="733">
        <v>18</v>
      </c>
      <c r="E27" s="733">
        <v>2946</v>
      </c>
      <c r="F27" s="733">
        <v>1099</v>
      </c>
      <c r="G27" s="733">
        <v>3265</v>
      </c>
    </row>
    <row r="28" spans="1:7">
      <c r="A28" s="150" t="s">
        <v>101</v>
      </c>
      <c r="B28" s="117">
        <v>745</v>
      </c>
      <c r="C28" s="117">
        <v>111</v>
      </c>
      <c r="D28" s="117">
        <v>25</v>
      </c>
      <c r="E28" s="117">
        <v>3549</v>
      </c>
      <c r="F28" s="117">
        <v>2471</v>
      </c>
      <c r="G28" s="117">
        <v>2245</v>
      </c>
    </row>
    <row r="29" spans="1:7">
      <c r="A29" s="756" t="s">
        <v>92</v>
      </c>
      <c r="B29" s="733">
        <v>21736</v>
      </c>
      <c r="C29" s="733">
        <v>2077</v>
      </c>
      <c r="D29" s="733">
        <v>10</v>
      </c>
      <c r="E29" s="733">
        <v>31722</v>
      </c>
      <c r="F29" s="733">
        <v>13415</v>
      </c>
      <c r="G29" s="733">
        <v>96</v>
      </c>
    </row>
    <row r="30" spans="1:7">
      <c r="A30" s="150" t="s">
        <v>100</v>
      </c>
      <c r="B30" s="117">
        <v>10026</v>
      </c>
      <c r="C30" s="117">
        <v>835</v>
      </c>
      <c r="D30" s="117">
        <v>20</v>
      </c>
      <c r="E30" s="117">
        <v>7538</v>
      </c>
      <c r="F30" s="117">
        <v>5158</v>
      </c>
      <c r="G30" s="117">
        <v>10600</v>
      </c>
    </row>
    <row r="31" spans="1:7">
      <c r="A31" s="756" t="s">
        <v>91</v>
      </c>
      <c r="B31" s="733">
        <v>9474</v>
      </c>
      <c r="C31" s="733">
        <v>43</v>
      </c>
      <c r="D31" s="733">
        <v>521</v>
      </c>
      <c r="E31" s="733">
        <v>3927</v>
      </c>
      <c r="F31" s="733">
        <v>408</v>
      </c>
      <c r="G31" s="733">
        <v>2061</v>
      </c>
    </row>
    <row r="32" spans="1:7">
      <c r="A32" s="150" t="s">
        <v>90</v>
      </c>
      <c r="B32" s="117">
        <v>2285</v>
      </c>
      <c r="C32" s="117">
        <v>85</v>
      </c>
      <c r="D32" s="117">
        <v>9</v>
      </c>
      <c r="E32" s="117">
        <v>1884</v>
      </c>
      <c r="F32" s="117">
        <v>1317</v>
      </c>
      <c r="G32" s="117">
        <v>1490</v>
      </c>
    </row>
    <row r="33" spans="1:7" ht="16.5" customHeight="1">
      <c r="A33" s="734" t="s">
        <v>349</v>
      </c>
      <c r="B33" s="731">
        <v>0</v>
      </c>
      <c r="C33" s="731">
        <v>0</v>
      </c>
      <c r="D33" s="731">
        <v>0</v>
      </c>
      <c r="E33" s="731">
        <v>0</v>
      </c>
      <c r="F33" s="731">
        <v>0</v>
      </c>
      <c r="G33" s="731">
        <v>0</v>
      </c>
    </row>
    <row r="34" spans="1:7">
      <c r="A34" s="150" t="s">
        <v>99</v>
      </c>
      <c r="B34" s="117">
        <v>0</v>
      </c>
      <c r="C34" s="117">
        <v>0</v>
      </c>
      <c r="D34" s="117">
        <v>0</v>
      </c>
      <c r="E34" s="117">
        <v>0</v>
      </c>
      <c r="F34" s="117">
        <v>0</v>
      </c>
      <c r="G34" s="117">
        <v>0</v>
      </c>
    </row>
    <row r="35" spans="1:7" ht="16.5" customHeight="1">
      <c r="A35" s="734" t="s">
        <v>772</v>
      </c>
      <c r="B35" s="731">
        <v>0</v>
      </c>
      <c r="C35" s="731">
        <v>0</v>
      </c>
      <c r="D35" s="731">
        <v>0</v>
      </c>
      <c r="E35" s="731">
        <v>0</v>
      </c>
      <c r="F35" s="731">
        <v>0</v>
      </c>
      <c r="G35" s="731">
        <v>0</v>
      </c>
    </row>
    <row r="36" spans="1:7">
      <c r="A36" s="150" t="s">
        <v>116</v>
      </c>
      <c r="B36" s="117">
        <v>0</v>
      </c>
      <c r="C36" s="117">
        <v>0</v>
      </c>
      <c r="D36" s="117">
        <v>0</v>
      </c>
      <c r="E36" s="117">
        <v>0</v>
      </c>
      <c r="F36" s="117">
        <v>0</v>
      </c>
      <c r="G36" s="117">
        <v>0</v>
      </c>
    </row>
    <row r="37" spans="1:7" ht="11.25" customHeight="1">
      <c r="A37" s="1214"/>
      <c r="B37" s="1214"/>
      <c r="C37" s="1214"/>
      <c r="D37" s="1214"/>
      <c r="E37" s="1214"/>
      <c r="F37" s="1214"/>
      <c r="G37" s="1214"/>
    </row>
  </sheetData>
  <mergeCells count="8">
    <mergeCell ref="A1:G1"/>
    <mergeCell ref="A37:G37"/>
    <mergeCell ref="A3:A5"/>
    <mergeCell ref="C3:D4"/>
    <mergeCell ref="B3:B5"/>
    <mergeCell ref="E3:E5"/>
    <mergeCell ref="F3:F5"/>
    <mergeCell ref="G3:G5"/>
  </mergeCells>
  <hyperlinks>
    <hyperlink ref="H1" location="INDICE!A1" display="INDICE"/>
  </hyperlinks>
  <printOptions horizontalCentered="1"/>
  <pageMargins left="0.74803149606299213" right="0.74803149606299213" top="1.1417322834645669" bottom="0.9055118110236221" header="0" footer="0.51181102362204722"/>
  <pageSetup paperSize="9" scale="85" firstPageNumber="123" orientation="landscape" useFirstPageNumber="1" r:id="rId1"/>
  <headerFooter scaleWithDoc="0" alignWithMargins="0">
    <oddHeader>&amp;C&amp;G</oddHeader>
    <oddFooter>&amp;C&amp;12 129</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zoomScale="90" zoomScaleNormal="90" workbookViewId="0">
      <selection activeCell="A2" sqref="A2"/>
    </sheetView>
  </sheetViews>
  <sheetFormatPr baseColWidth="10" defaultColWidth="9.140625" defaultRowHeight="12.75"/>
  <cols>
    <col min="1" max="1" width="35.140625" style="65" customWidth="1"/>
    <col min="2" max="2" width="24" style="65" customWidth="1"/>
    <col min="3" max="3" width="25.28515625" style="65" customWidth="1"/>
    <col min="4" max="4" width="24.28515625" style="65" customWidth="1"/>
    <col min="5" max="5" width="23.28515625" style="65" customWidth="1"/>
    <col min="6" max="6" width="16" style="65" customWidth="1"/>
    <col min="7" max="16384" width="9.140625" style="65"/>
  </cols>
  <sheetData>
    <row r="1" spans="1:7" ht="37.5" customHeight="1">
      <c r="A1" s="1167" t="s">
        <v>1464</v>
      </c>
      <c r="B1" s="1168"/>
      <c r="C1" s="1168"/>
      <c r="D1" s="1168"/>
      <c r="E1" s="1168"/>
      <c r="F1" s="1168"/>
      <c r="G1" s="474" t="s">
        <v>1037</v>
      </c>
    </row>
    <row r="2" spans="1:7" ht="3.75" customHeight="1">
      <c r="A2" s="78"/>
      <c r="B2" s="52"/>
      <c r="C2" s="52"/>
      <c r="D2" s="52"/>
      <c r="E2" s="52"/>
      <c r="F2" s="52"/>
    </row>
    <row r="3" spans="1:7" s="78" customFormat="1" ht="36.75" customHeight="1">
      <c r="A3" s="735" t="s">
        <v>877</v>
      </c>
      <c r="B3" s="735" t="s">
        <v>910</v>
      </c>
      <c r="C3" s="1068" t="s">
        <v>1269</v>
      </c>
      <c r="D3" s="1068" t="s">
        <v>1267</v>
      </c>
      <c r="E3" s="1068" t="s">
        <v>1268</v>
      </c>
      <c r="F3" s="735" t="s">
        <v>909</v>
      </c>
    </row>
    <row r="4" spans="1:7" ht="15" customHeight="1">
      <c r="A4" s="45" t="s">
        <v>11</v>
      </c>
      <c r="B4" s="46">
        <v>238028</v>
      </c>
      <c r="C4" s="46">
        <v>24358</v>
      </c>
      <c r="D4" s="46">
        <v>145205</v>
      </c>
      <c r="E4" s="46">
        <v>147869</v>
      </c>
      <c r="F4" s="46">
        <v>148188</v>
      </c>
    </row>
    <row r="5" spans="1:7" ht="16.5" customHeight="1">
      <c r="A5" s="734" t="s">
        <v>352</v>
      </c>
      <c r="B5" s="731">
        <v>78285</v>
      </c>
      <c r="C5" s="731">
        <v>15830</v>
      </c>
      <c r="D5" s="731">
        <v>88561</v>
      </c>
      <c r="E5" s="731">
        <v>105349</v>
      </c>
      <c r="F5" s="731">
        <v>115350</v>
      </c>
    </row>
    <row r="6" spans="1:7">
      <c r="A6" s="150" t="s">
        <v>13</v>
      </c>
      <c r="B6" s="117">
        <v>6968</v>
      </c>
      <c r="C6" s="117">
        <v>1054</v>
      </c>
      <c r="D6" s="117">
        <v>4277</v>
      </c>
      <c r="E6" s="117">
        <v>8908</v>
      </c>
      <c r="F6" s="117">
        <v>21783</v>
      </c>
    </row>
    <row r="7" spans="1:7">
      <c r="A7" s="756" t="s">
        <v>14</v>
      </c>
      <c r="B7" s="733">
        <v>5291</v>
      </c>
      <c r="C7" s="733">
        <v>456</v>
      </c>
      <c r="D7" s="733">
        <v>1100</v>
      </c>
      <c r="E7" s="733">
        <v>2459</v>
      </c>
      <c r="F7" s="733">
        <v>2122</v>
      </c>
    </row>
    <row r="8" spans="1:7">
      <c r="A8" s="150" t="s">
        <v>15</v>
      </c>
      <c r="B8" s="117">
        <v>6541</v>
      </c>
      <c r="C8" s="117">
        <v>2141</v>
      </c>
      <c r="D8" s="117">
        <v>19758</v>
      </c>
      <c r="E8" s="117">
        <v>17625</v>
      </c>
      <c r="F8" s="117">
        <v>12623</v>
      </c>
    </row>
    <row r="9" spans="1:7">
      <c r="A9" s="756" t="s">
        <v>16</v>
      </c>
      <c r="B9" s="733">
        <v>2508</v>
      </c>
      <c r="C9" s="733">
        <v>270</v>
      </c>
      <c r="D9" s="733">
        <v>284</v>
      </c>
      <c r="E9" s="733">
        <v>4461</v>
      </c>
      <c r="F9" s="733">
        <v>146</v>
      </c>
    </row>
    <row r="10" spans="1:7">
      <c r="A10" s="150" t="s">
        <v>17</v>
      </c>
      <c r="B10" s="117">
        <v>1903</v>
      </c>
      <c r="C10" s="117">
        <v>319</v>
      </c>
      <c r="D10" s="117">
        <v>2548</v>
      </c>
      <c r="E10" s="117">
        <v>3210</v>
      </c>
      <c r="F10" s="117">
        <v>3802</v>
      </c>
    </row>
    <row r="11" spans="1:7">
      <c r="A11" s="756" t="s">
        <v>18</v>
      </c>
      <c r="B11" s="733">
        <v>19336</v>
      </c>
      <c r="C11" s="733">
        <v>690</v>
      </c>
      <c r="D11" s="733">
        <v>11228</v>
      </c>
      <c r="E11" s="733">
        <v>20172</v>
      </c>
      <c r="F11" s="733">
        <v>10284</v>
      </c>
    </row>
    <row r="12" spans="1:7">
      <c r="A12" s="150" t="s">
        <v>19</v>
      </c>
      <c r="B12" s="117">
        <v>2189</v>
      </c>
      <c r="C12" s="117">
        <v>937</v>
      </c>
      <c r="D12" s="117">
        <v>875</v>
      </c>
      <c r="E12" s="117">
        <v>9727</v>
      </c>
      <c r="F12" s="117">
        <v>15193</v>
      </c>
    </row>
    <row r="13" spans="1:7">
      <c r="A13" s="756" t="s">
        <v>20</v>
      </c>
      <c r="B13" s="733">
        <v>22899</v>
      </c>
      <c r="C13" s="733">
        <v>1595</v>
      </c>
      <c r="D13" s="733">
        <v>30443</v>
      </c>
      <c r="E13" s="733">
        <v>15486</v>
      </c>
      <c r="F13" s="733">
        <v>1546</v>
      </c>
    </row>
    <row r="14" spans="1:7">
      <c r="A14" s="150" t="s">
        <v>21</v>
      </c>
      <c r="B14" s="117">
        <v>8009</v>
      </c>
      <c r="C14" s="117">
        <v>6250</v>
      </c>
      <c r="D14" s="117">
        <v>12159</v>
      </c>
      <c r="E14" s="117">
        <v>18256</v>
      </c>
      <c r="F14" s="117">
        <v>42528</v>
      </c>
    </row>
    <row r="15" spans="1:7">
      <c r="A15" s="756" t="s">
        <v>22</v>
      </c>
      <c r="B15" s="733">
        <v>1635</v>
      </c>
      <c r="C15" s="733">
        <v>272</v>
      </c>
      <c r="D15" s="733">
        <v>3662</v>
      </c>
      <c r="E15" s="733">
        <v>2489</v>
      </c>
      <c r="F15" s="733">
        <v>5323</v>
      </c>
    </row>
    <row r="16" spans="1:7">
      <c r="A16" s="150" t="s">
        <v>23</v>
      </c>
      <c r="B16" s="117">
        <v>1006</v>
      </c>
      <c r="C16" s="117">
        <v>1846</v>
      </c>
      <c r="D16" s="117">
        <v>2227</v>
      </c>
      <c r="E16" s="117">
        <v>2556</v>
      </c>
      <c r="F16" s="117">
        <v>0</v>
      </c>
    </row>
    <row r="17" spans="1:6" ht="16.5" customHeight="1">
      <c r="A17" s="734" t="s">
        <v>351</v>
      </c>
      <c r="B17" s="731">
        <v>138726</v>
      </c>
      <c r="C17" s="731">
        <v>7623</v>
      </c>
      <c r="D17" s="731">
        <v>47172</v>
      </c>
      <c r="E17" s="731">
        <v>31859</v>
      </c>
      <c r="F17" s="731">
        <v>27227</v>
      </c>
    </row>
    <row r="18" spans="1:6">
      <c r="A18" s="150" t="s">
        <v>25</v>
      </c>
      <c r="B18" s="117">
        <v>32785</v>
      </c>
      <c r="C18" s="117">
        <v>2106</v>
      </c>
      <c r="D18" s="117">
        <v>10711</v>
      </c>
      <c r="E18" s="117">
        <v>6684</v>
      </c>
      <c r="F18" s="117">
        <v>4225</v>
      </c>
    </row>
    <row r="19" spans="1:6">
      <c r="A19" s="756" t="s">
        <v>26</v>
      </c>
      <c r="B19" s="733">
        <v>14491</v>
      </c>
      <c r="C19" s="733">
        <v>279</v>
      </c>
      <c r="D19" s="733">
        <v>1232</v>
      </c>
      <c r="E19" s="733">
        <v>540</v>
      </c>
      <c r="F19" s="733">
        <v>63</v>
      </c>
    </row>
    <row r="20" spans="1:6">
      <c r="A20" s="150" t="s">
        <v>27</v>
      </c>
      <c r="B20" s="117">
        <v>42279</v>
      </c>
      <c r="C20" s="117">
        <v>2492</v>
      </c>
      <c r="D20" s="117">
        <v>12090</v>
      </c>
      <c r="E20" s="117">
        <v>8160</v>
      </c>
      <c r="F20" s="117">
        <v>13009</v>
      </c>
    </row>
    <row r="21" spans="1:6">
      <c r="A21" s="756" t="s">
        <v>28</v>
      </c>
      <c r="B21" s="733">
        <v>11003</v>
      </c>
      <c r="C21" s="733">
        <v>1409</v>
      </c>
      <c r="D21" s="733">
        <v>14365</v>
      </c>
      <c r="E21" s="733">
        <v>8997</v>
      </c>
      <c r="F21" s="733">
        <v>2915</v>
      </c>
    </row>
    <row r="22" spans="1:6">
      <c r="A22" s="150" t="s">
        <v>29</v>
      </c>
      <c r="B22" s="117">
        <v>30457</v>
      </c>
      <c r="C22" s="117">
        <v>1204</v>
      </c>
      <c r="D22" s="117">
        <v>8461</v>
      </c>
      <c r="E22" s="117">
        <v>6599</v>
      </c>
      <c r="F22" s="117">
        <v>4426</v>
      </c>
    </row>
    <row r="23" spans="1:6">
      <c r="A23" s="756" t="s">
        <v>30</v>
      </c>
      <c r="B23" s="733">
        <v>7711</v>
      </c>
      <c r="C23" s="733">
        <v>133</v>
      </c>
      <c r="D23" s="733">
        <v>313</v>
      </c>
      <c r="E23" s="733">
        <v>879</v>
      </c>
      <c r="F23" s="733">
        <v>2589</v>
      </c>
    </row>
    <row r="24" spans="1:6" ht="16.5" customHeight="1">
      <c r="A24" s="45" t="s">
        <v>350</v>
      </c>
      <c r="B24" s="46">
        <v>19979</v>
      </c>
      <c r="C24" s="46">
        <v>781</v>
      </c>
      <c r="D24" s="46">
        <v>9113</v>
      </c>
      <c r="E24" s="46">
        <v>9613</v>
      </c>
      <c r="F24" s="46">
        <v>5611</v>
      </c>
    </row>
    <row r="25" spans="1:6">
      <c r="A25" s="756" t="s">
        <v>93</v>
      </c>
      <c r="B25" s="733">
        <v>6100</v>
      </c>
      <c r="C25" s="733">
        <v>486</v>
      </c>
      <c r="D25" s="733">
        <v>468</v>
      </c>
      <c r="E25" s="733">
        <v>2393</v>
      </c>
      <c r="F25" s="733">
        <v>3533</v>
      </c>
    </row>
    <row r="26" spans="1:6">
      <c r="A26" s="150" t="s">
        <v>101</v>
      </c>
      <c r="B26" s="117">
        <v>327</v>
      </c>
      <c r="C26" s="117">
        <v>14</v>
      </c>
      <c r="D26" s="117">
        <v>342</v>
      </c>
      <c r="E26" s="117">
        <v>196</v>
      </c>
      <c r="F26" s="117">
        <v>160</v>
      </c>
    </row>
    <row r="27" spans="1:6">
      <c r="A27" s="756" t="s">
        <v>92</v>
      </c>
      <c r="B27" s="733">
        <v>277</v>
      </c>
      <c r="C27" s="733">
        <v>98</v>
      </c>
      <c r="D27" s="733">
        <v>566</v>
      </c>
      <c r="E27" s="733">
        <v>1569</v>
      </c>
      <c r="F27" s="733">
        <v>0</v>
      </c>
    </row>
    <row r="28" spans="1:6">
      <c r="A28" s="150" t="s">
        <v>100</v>
      </c>
      <c r="B28" s="117">
        <v>12289</v>
      </c>
      <c r="C28" s="117">
        <v>125</v>
      </c>
      <c r="D28" s="117">
        <v>6984</v>
      </c>
      <c r="E28" s="117">
        <v>3949</v>
      </c>
      <c r="F28" s="117">
        <v>263</v>
      </c>
    </row>
    <row r="29" spans="1:6">
      <c r="A29" s="756" t="s">
        <v>91</v>
      </c>
      <c r="B29" s="733">
        <v>64</v>
      </c>
      <c r="C29" s="733">
        <v>4</v>
      </c>
      <c r="D29" s="733">
        <v>3</v>
      </c>
      <c r="E29" s="733">
        <v>47</v>
      </c>
      <c r="F29" s="733">
        <v>1</v>
      </c>
    </row>
    <row r="30" spans="1:6">
      <c r="A30" s="150" t="s">
        <v>90</v>
      </c>
      <c r="B30" s="117">
        <v>922</v>
      </c>
      <c r="C30" s="117">
        <v>54</v>
      </c>
      <c r="D30" s="117">
        <v>750</v>
      </c>
      <c r="E30" s="117">
        <v>1459</v>
      </c>
      <c r="F30" s="117">
        <v>1654</v>
      </c>
    </row>
    <row r="31" spans="1:6" ht="16.5" customHeight="1">
      <c r="A31" s="734" t="s">
        <v>349</v>
      </c>
      <c r="B31" s="731">
        <v>1038</v>
      </c>
      <c r="C31" s="731">
        <v>124</v>
      </c>
      <c r="D31" s="731">
        <v>359</v>
      </c>
      <c r="E31" s="731">
        <v>1048</v>
      </c>
      <c r="F31" s="731">
        <v>0</v>
      </c>
    </row>
    <row r="32" spans="1:6">
      <c r="A32" s="150" t="s">
        <v>99</v>
      </c>
      <c r="B32" s="117">
        <v>1038</v>
      </c>
      <c r="C32" s="117">
        <v>124</v>
      </c>
      <c r="D32" s="117">
        <v>359</v>
      </c>
      <c r="E32" s="117">
        <v>1048</v>
      </c>
      <c r="F32" s="117">
        <v>0</v>
      </c>
    </row>
    <row r="33" spans="1:6" ht="17.25" customHeight="1">
      <c r="A33" s="734" t="s">
        <v>772</v>
      </c>
      <c r="B33" s="731">
        <v>0</v>
      </c>
      <c r="C33" s="731">
        <v>0</v>
      </c>
      <c r="D33" s="731">
        <v>0</v>
      </c>
      <c r="E33" s="731">
        <v>0</v>
      </c>
      <c r="F33" s="731">
        <v>0</v>
      </c>
    </row>
    <row r="34" spans="1:6">
      <c r="A34" s="150" t="s">
        <v>116</v>
      </c>
      <c r="B34" s="117">
        <v>0</v>
      </c>
      <c r="C34" s="117">
        <v>0</v>
      </c>
      <c r="D34" s="117">
        <v>0</v>
      </c>
      <c r="E34" s="117">
        <v>0</v>
      </c>
      <c r="F34" s="117">
        <v>0</v>
      </c>
    </row>
    <row r="35" spans="1:6">
      <c r="A35" s="1232"/>
      <c r="B35" s="1232"/>
      <c r="C35" s="1232"/>
      <c r="D35" s="1232"/>
      <c r="E35" s="78"/>
      <c r="F35" s="78"/>
    </row>
  </sheetData>
  <mergeCells count="2">
    <mergeCell ref="A35:D35"/>
    <mergeCell ref="A1:F1"/>
  </mergeCells>
  <hyperlinks>
    <hyperlink ref="G1" location="INDICE!A1" display="INDICE"/>
  </hyperlinks>
  <printOptions horizontalCentered="1"/>
  <pageMargins left="0.74803149606299213" right="0.6692913385826772" top="1.1417322834645669" bottom="0.86614173228346458" header="0" footer="0.51181102362204722"/>
  <pageSetup paperSize="9" scale="87" firstPageNumber="124" orientation="landscape" useFirstPageNumber="1" r:id="rId1"/>
  <headerFooter scaleWithDoc="0" alignWithMargins="0">
    <oddHeader>&amp;C&amp;G</oddHeader>
    <oddFooter>&amp;C&amp;12 130</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showGridLines="0" zoomScaleNormal="100" workbookViewId="0">
      <selection activeCell="C16" sqref="C16"/>
    </sheetView>
  </sheetViews>
  <sheetFormatPr baseColWidth="10" defaultRowHeight="15"/>
  <cols>
    <col min="1" max="1" width="38.42578125" customWidth="1"/>
  </cols>
  <sheetData>
    <row r="1" spans="1:13" ht="78" customHeight="1">
      <c r="A1" s="1235" t="s">
        <v>912</v>
      </c>
      <c r="B1" s="1235"/>
      <c r="C1" s="1235"/>
      <c r="D1" s="1235"/>
      <c r="E1" s="1235"/>
      <c r="F1" s="1235"/>
      <c r="G1" s="1235"/>
      <c r="H1" s="1235"/>
      <c r="I1" s="1235"/>
      <c r="J1" s="1235"/>
      <c r="K1" s="1"/>
      <c r="L1" s="1"/>
      <c r="M1" s="471" t="s">
        <v>1037</v>
      </c>
    </row>
    <row r="2" spans="1:13" ht="8.25" customHeight="1">
      <c r="A2" s="2"/>
      <c r="B2" s="3"/>
      <c r="C2" s="3"/>
      <c r="D2" s="3"/>
      <c r="E2" s="3"/>
      <c r="F2" s="3"/>
      <c r="G2" s="3"/>
      <c r="H2" s="3"/>
      <c r="I2" s="3"/>
      <c r="J2" s="3"/>
      <c r="K2" s="3"/>
      <c r="L2" s="3"/>
    </row>
    <row r="3" spans="1:13" ht="25.5" customHeight="1">
      <c r="A3" s="1236" t="s">
        <v>0</v>
      </c>
      <c r="B3" s="167" t="s">
        <v>1</v>
      </c>
      <c r="C3" s="1233" t="s">
        <v>2</v>
      </c>
      <c r="D3" s="1233"/>
      <c r="E3" s="1233" t="s">
        <v>3</v>
      </c>
      <c r="F3" s="1233"/>
      <c r="G3" s="1233" t="s">
        <v>5</v>
      </c>
      <c r="H3" s="1233"/>
      <c r="I3" s="1233" t="s">
        <v>6</v>
      </c>
      <c r="J3" s="1233"/>
      <c r="K3" s="1233" t="s">
        <v>7</v>
      </c>
      <c r="L3" s="1233"/>
    </row>
    <row r="4" spans="1:13" ht="36" customHeight="1">
      <c r="A4" s="1236"/>
      <c r="B4" s="167" t="s">
        <v>8</v>
      </c>
      <c r="C4" s="167" t="s">
        <v>9</v>
      </c>
      <c r="D4" s="167" t="s">
        <v>10</v>
      </c>
      <c r="E4" s="167" t="s">
        <v>9</v>
      </c>
      <c r="F4" s="167" t="s">
        <v>10</v>
      </c>
      <c r="G4" s="167" t="s">
        <v>9</v>
      </c>
      <c r="H4" s="167" t="s">
        <v>10</v>
      </c>
      <c r="I4" s="167" t="s">
        <v>9</v>
      </c>
      <c r="J4" s="167" t="s">
        <v>10</v>
      </c>
      <c r="K4" s="167" t="s">
        <v>9</v>
      </c>
      <c r="L4" s="167" t="s">
        <v>10</v>
      </c>
    </row>
    <row r="5" spans="1:13" ht="6" customHeight="1">
      <c r="A5" s="17"/>
      <c r="B5" s="18"/>
      <c r="C5" s="18"/>
      <c r="D5" s="18"/>
      <c r="E5" s="18"/>
      <c r="F5" s="18"/>
      <c r="G5" s="18"/>
      <c r="H5" s="18"/>
      <c r="I5" s="18"/>
      <c r="J5" s="18"/>
      <c r="K5" s="18"/>
      <c r="L5" s="18"/>
    </row>
    <row r="6" spans="1:13">
      <c r="A6" s="4" t="s">
        <v>11</v>
      </c>
      <c r="B6" s="163">
        <f>(B8+B21+B28+B36+B39)</f>
        <v>12479924</v>
      </c>
      <c r="C6" s="163">
        <f>SUM(C8+C21+C28+C36+C39)</f>
        <v>19939</v>
      </c>
      <c r="D6" s="160">
        <f>(C6/B6)*10000</f>
        <v>15.976860115494292</v>
      </c>
      <c r="E6" s="163">
        <f>SUM(E8+E21+E28+E36+E39)</f>
        <v>2118</v>
      </c>
      <c r="F6" s="160">
        <f>+(E6/$B6)*10000</f>
        <v>1.6971257196758571</v>
      </c>
      <c r="G6" s="163">
        <f>SUM(G8+G21+G28+G36+G39)</f>
        <v>6406</v>
      </c>
      <c r="H6" s="160">
        <f>+(G6/$B6)*10000</f>
        <v>5.1330440794350993</v>
      </c>
      <c r="I6" s="163">
        <f>SUM(I8+I21+I28+I36)</f>
        <v>1055</v>
      </c>
      <c r="J6" s="160">
        <f>+(I6/$B6)*10000</f>
        <v>0.84535771211427257</v>
      </c>
      <c r="K6" s="163">
        <f>SUM(K8+K21+K28+K36+K39)</f>
        <v>12984</v>
      </c>
      <c r="L6" s="160">
        <f>+(K6/$B6)*10000</f>
        <v>10.403909510987408</v>
      </c>
    </row>
    <row r="7" spans="1:13" ht="3" customHeight="1">
      <c r="A7" s="5"/>
      <c r="B7" s="166"/>
      <c r="C7" s="166"/>
      <c r="D7" s="165"/>
      <c r="E7" s="166"/>
      <c r="F7" s="165"/>
      <c r="G7" s="166"/>
      <c r="H7" s="165"/>
      <c r="I7" s="166"/>
      <c r="J7" s="165"/>
      <c r="K7" s="166"/>
      <c r="L7" s="165"/>
    </row>
    <row r="8" spans="1:13">
      <c r="A8" s="7" t="s">
        <v>12</v>
      </c>
      <c r="B8" s="163">
        <f>SUM(B10:B19)</f>
        <v>5603123</v>
      </c>
      <c r="C8" s="163">
        <f>SUM(C10:C19)</f>
        <v>10767</v>
      </c>
      <c r="D8" s="160">
        <f>C8/B8*10000</f>
        <v>19.216069324196525</v>
      </c>
      <c r="E8" s="163">
        <f>SUM(E10:E19)</f>
        <v>1127</v>
      </c>
      <c r="F8" s="160">
        <f>+(E8/$B8)*10000</f>
        <v>2.0113782974244896</v>
      </c>
      <c r="G8" s="163">
        <f>SUM(G10:G19)</f>
        <v>4080</v>
      </c>
      <c r="H8" s="160">
        <f>+(G8/$B8)*10000</f>
        <v>7.2816534636130594</v>
      </c>
      <c r="I8" s="163">
        <f>SUM(I10:I19)</f>
        <v>475</v>
      </c>
      <c r="J8" s="160">
        <f>+(I8/$B8)*10000</f>
        <v>0.84774151843534395</v>
      </c>
      <c r="K8" s="163">
        <f>SUM(K10:K19)</f>
        <v>6142</v>
      </c>
      <c r="L8" s="160">
        <f>+(K8/$B8)*10000</f>
        <v>10.961744013115542</v>
      </c>
    </row>
    <row r="9" spans="1:13" ht="2.25" customHeight="1">
      <c r="A9" s="5"/>
      <c r="B9" s="166"/>
      <c r="C9" s="166"/>
      <c r="D9" s="165"/>
      <c r="E9" s="166"/>
      <c r="F9" s="165"/>
      <c r="G9" s="166"/>
      <c r="H9" s="165"/>
      <c r="I9" s="166"/>
      <c r="J9" s="165"/>
      <c r="K9" s="166"/>
      <c r="L9" s="165"/>
    </row>
    <row r="10" spans="1:13">
      <c r="A10" s="9" t="s">
        <v>13</v>
      </c>
      <c r="B10" s="162">
        <v>612565</v>
      </c>
      <c r="C10" s="162">
        <v>1567</v>
      </c>
      <c r="D10" s="161">
        <f t="shared" ref="D10:D19" si="0">+(C10/$B10)*10000</f>
        <v>25.580958755397386</v>
      </c>
      <c r="E10" s="162">
        <v>121</v>
      </c>
      <c r="F10" s="161">
        <f t="shared" ref="F10:F19" si="1">+(E10/$B10)*10000</f>
        <v>1.9753005803465755</v>
      </c>
      <c r="G10" s="162">
        <v>406</v>
      </c>
      <c r="H10" s="161">
        <f t="shared" ref="H10:H19" si="2">+(G10/$B10)*10000</f>
        <v>6.6278680629810713</v>
      </c>
      <c r="I10" s="162">
        <v>13</v>
      </c>
      <c r="J10" s="161">
        <f t="shared" ref="J10:J19" si="3">+(I10/$B10)*10000</f>
        <v>0.21222237640087174</v>
      </c>
      <c r="K10" s="162">
        <v>643</v>
      </c>
      <c r="L10" s="161">
        <f t="shared" ref="L10:L19" si="4">+(K10/$B10)*10000</f>
        <v>10.496845232750809</v>
      </c>
    </row>
    <row r="11" spans="1:13">
      <c r="A11" s="9" t="s">
        <v>14</v>
      </c>
      <c r="B11" s="162">
        <v>173840</v>
      </c>
      <c r="C11" s="162">
        <v>161</v>
      </c>
      <c r="D11" s="161">
        <f t="shared" si="0"/>
        <v>9.2613897837091574</v>
      </c>
      <c r="E11" s="162">
        <v>52</v>
      </c>
      <c r="F11" s="161">
        <f t="shared" si="1"/>
        <v>2.9912563276576165</v>
      </c>
      <c r="G11" s="162">
        <v>105</v>
      </c>
      <c r="H11" s="161">
        <f t="shared" si="2"/>
        <v>6.0400368154624946</v>
      </c>
      <c r="I11" s="162">
        <v>16</v>
      </c>
      <c r="J11" s="161">
        <f t="shared" si="3"/>
        <v>0.92038656235618965</v>
      </c>
      <c r="K11" s="162">
        <v>126</v>
      </c>
      <c r="L11" s="161">
        <f t="shared" si="4"/>
        <v>7.2480441785549932</v>
      </c>
    </row>
    <row r="12" spans="1:13">
      <c r="A12" s="9" t="s">
        <v>15</v>
      </c>
      <c r="B12" s="162">
        <v>212050</v>
      </c>
      <c r="C12" s="162">
        <v>286</v>
      </c>
      <c r="D12" s="161">
        <f t="shared" si="0"/>
        <v>13.48738505069559</v>
      </c>
      <c r="E12" s="162">
        <v>40</v>
      </c>
      <c r="F12" s="161">
        <f t="shared" si="1"/>
        <v>1.8863475595378449</v>
      </c>
      <c r="G12" s="162">
        <v>80</v>
      </c>
      <c r="H12" s="161">
        <f t="shared" si="2"/>
        <v>3.7726951190756899</v>
      </c>
      <c r="I12" s="162">
        <v>12</v>
      </c>
      <c r="J12" s="161">
        <f t="shared" si="3"/>
        <v>0.5659042678613535</v>
      </c>
      <c r="K12" s="162">
        <v>224</v>
      </c>
      <c r="L12" s="161">
        <f t="shared" si="4"/>
        <v>10.563546333411931</v>
      </c>
    </row>
    <row r="13" spans="1:13">
      <c r="A13" s="9" t="s">
        <v>16</v>
      </c>
      <c r="B13" s="162">
        <v>156747</v>
      </c>
      <c r="C13" s="162">
        <v>184</v>
      </c>
      <c r="D13" s="161">
        <f t="shared" si="0"/>
        <v>11.738661664976044</v>
      </c>
      <c r="E13" s="162">
        <v>48</v>
      </c>
      <c r="F13" s="161">
        <f t="shared" si="1"/>
        <v>3.0622595647763595</v>
      </c>
      <c r="G13" s="162">
        <v>78</v>
      </c>
      <c r="H13" s="161">
        <f t="shared" si="2"/>
        <v>4.9761717927615834</v>
      </c>
      <c r="I13" s="162">
        <v>47</v>
      </c>
      <c r="J13" s="161">
        <f t="shared" si="3"/>
        <v>2.9984624905101853</v>
      </c>
      <c r="K13" s="162">
        <v>146</v>
      </c>
      <c r="L13" s="161">
        <f t="shared" si="4"/>
        <v>9.3143728428614256</v>
      </c>
    </row>
    <row r="14" spans="1:13">
      <c r="A14" s="9" t="s">
        <v>17</v>
      </c>
      <c r="B14" s="162">
        <v>356804</v>
      </c>
      <c r="C14" s="162">
        <v>414</v>
      </c>
      <c r="D14" s="161">
        <f t="shared" si="0"/>
        <v>11.603008934877412</v>
      </c>
      <c r="E14" s="162">
        <v>73</v>
      </c>
      <c r="F14" s="161">
        <f t="shared" si="1"/>
        <v>2.0459411890001236</v>
      </c>
      <c r="G14" s="162">
        <v>120</v>
      </c>
      <c r="H14" s="161">
        <f t="shared" si="2"/>
        <v>3.363190995616641</v>
      </c>
      <c r="I14" s="162">
        <v>54</v>
      </c>
      <c r="J14" s="161">
        <f t="shared" si="3"/>
        <v>1.5134359480274884</v>
      </c>
      <c r="K14" s="162">
        <v>254</v>
      </c>
      <c r="L14" s="161">
        <f t="shared" si="4"/>
        <v>7.1187542740552239</v>
      </c>
    </row>
    <row r="15" spans="1:13">
      <c r="A15" s="9" t="s">
        <v>18</v>
      </c>
      <c r="B15" s="162">
        <v>413328</v>
      </c>
      <c r="C15" s="162">
        <v>547</v>
      </c>
      <c r="D15" s="161">
        <f t="shared" si="0"/>
        <v>13.234041729570704</v>
      </c>
      <c r="E15" s="162">
        <v>86</v>
      </c>
      <c r="F15" s="161">
        <f t="shared" si="1"/>
        <v>2.0806720086710797</v>
      </c>
      <c r="G15" s="162">
        <v>224</v>
      </c>
      <c r="H15" s="161">
        <f t="shared" si="2"/>
        <v>5.4194247667711846</v>
      </c>
      <c r="I15" s="162">
        <v>39</v>
      </c>
      <c r="J15" s="161">
        <f t="shared" si="3"/>
        <v>0.94356056207176864</v>
      </c>
      <c r="K15" s="162">
        <v>380</v>
      </c>
      <c r="L15" s="161">
        <f t="shared" si="4"/>
        <v>9.1936670150582582</v>
      </c>
    </row>
    <row r="16" spans="1:13">
      <c r="A16" s="9" t="s">
        <v>19</v>
      </c>
      <c r="B16" s="162">
        <v>350946</v>
      </c>
      <c r="C16" s="162">
        <v>374</v>
      </c>
      <c r="D16" s="161">
        <f t="shared" si="0"/>
        <v>10.656910179913719</v>
      </c>
      <c r="E16" s="162">
        <v>70</v>
      </c>
      <c r="F16" s="161">
        <f t="shared" si="1"/>
        <v>1.9946088572031024</v>
      </c>
      <c r="G16" s="162">
        <v>234</v>
      </c>
      <c r="H16" s="161">
        <f t="shared" si="2"/>
        <v>6.667692465507514</v>
      </c>
      <c r="I16" s="162">
        <v>22</v>
      </c>
      <c r="J16" s="161">
        <f t="shared" si="3"/>
        <v>0.6268770694066893</v>
      </c>
      <c r="K16" s="162">
        <v>388</v>
      </c>
      <c r="L16" s="161">
        <f t="shared" si="4"/>
        <v>11.055831951354339</v>
      </c>
    </row>
    <row r="17" spans="1:12">
      <c r="A17" s="9" t="s">
        <v>20</v>
      </c>
      <c r="B17" s="162">
        <v>415310</v>
      </c>
      <c r="C17" s="162">
        <v>752</v>
      </c>
      <c r="D17" s="161">
        <f t="shared" si="0"/>
        <v>18.106956249548531</v>
      </c>
      <c r="E17" s="162">
        <v>72</v>
      </c>
      <c r="F17" s="161">
        <f t="shared" si="1"/>
        <v>1.7336447472971996</v>
      </c>
      <c r="G17" s="162">
        <v>224</v>
      </c>
      <c r="H17" s="161">
        <f t="shared" si="2"/>
        <v>5.393561436035732</v>
      </c>
      <c r="I17" s="162">
        <v>19</v>
      </c>
      <c r="J17" s="161">
        <f t="shared" si="3"/>
        <v>0.45748958609231655</v>
      </c>
      <c r="K17" s="162">
        <v>562</v>
      </c>
      <c r="L17" s="161">
        <f t="shared" si="4"/>
        <v>13.532060388625364</v>
      </c>
    </row>
    <row r="18" spans="1:12">
      <c r="A18" s="9" t="s">
        <v>21</v>
      </c>
      <c r="B18" s="162">
        <v>2461071</v>
      </c>
      <c r="C18" s="162">
        <v>5556</v>
      </c>
      <c r="D18" s="161">
        <f t="shared" si="0"/>
        <v>22.575537235618153</v>
      </c>
      <c r="E18" s="162">
        <v>480</v>
      </c>
      <c r="F18" s="161">
        <f t="shared" si="1"/>
        <v>1.9503703875264062</v>
      </c>
      <c r="G18" s="162">
        <v>2399</v>
      </c>
      <c r="H18" s="161">
        <f t="shared" si="2"/>
        <v>9.7477886659913509</v>
      </c>
      <c r="I18" s="162">
        <v>215</v>
      </c>
      <c r="J18" s="161">
        <f t="shared" si="3"/>
        <v>0.87360340274620274</v>
      </c>
      <c r="K18" s="162">
        <v>3002</v>
      </c>
      <c r="L18" s="161">
        <f t="shared" si="4"/>
        <v>12.197941465321399</v>
      </c>
    </row>
    <row r="19" spans="1:12">
      <c r="A19" s="9" t="s">
        <v>22</v>
      </c>
      <c r="B19" s="162">
        <v>450462</v>
      </c>
      <c r="C19" s="162">
        <v>926</v>
      </c>
      <c r="D19" s="161">
        <f t="shared" si="0"/>
        <v>20.556672926906153</v>
      </c>
      <c r="E19" s="162">
        <v>85</v>
      </c>
      <c r="F19" s="161">
        <f t="shared" si="1"/>
        <v>1.8869516185605</v>
      </c>
      <c r="G19" s="162">
        <v>210</v>
      </c>
      <c r="H19" s="161">
        <f t="shared" si="2"/>
        <v>4.6618804693847649</v>
      </c>
      <c r="I19" s="162">
        <v>38</v>
      </c>
      <c r="J19" s="161">
        <f t="shared" si="3"/>
        <v>0.8435783706505765</v>
      </c>
      <c r="K19" s="162">
        <v>417</v>
      </c>
      <c r="L19" s="161">
        <f t="shared" si="4"/>
        <v>9.2571626463497481</v>
      </c>
    </row>
    <row r="20" spans="1:12" ht="3" customHeight="1">
      <c r="A20" s="12"/>
      <c r="B20" s="159"/>
      <c r="C20" s="159"/>
      <c r="D20" s="160"/>
      <c r="E20" s="159"/>
      <c r="F20" s="160"/>
      <c r="G20" s="159"/>
      <c r="H20" s="160"/>
      <c r="I20" s="159"/>
      <c r="J20" s="160"/>
      <c r="K20" s="159"/>
      <c r="L20" s="160"/>
    </row>
    <row r="21" spans="1:12">
      <c r="A21" s="7" t="s">
        <v>24</v>
      </c>
      <c r="B21" s="163">
        <f>SUM(B22:B26)</f>
        <v>6212687</v>
      </c>
      <c r="C21" s="163">
        <f>SUM(C22:C26)</f>
        <v>8493</v>
      </c>
      <c r="D21" s="160">
        <f>(C21/B21)*10000</f>
        <v>13.670413462001225</v>
      </c>
      <c r="E21" s="163">
        <f>SUM(E22:E26)</f>
        <v>781</v>
      </c>
      <c r="F21" s="160">
        <f t="shared" ref="F21:F26" si="5">+(E21/$B21)*10000</f>
        <v>1.2571050175230136</v>
      </c>
      <c r="G21" s="163">
        <f>SUM(G22:G26)</f>
        <v>2048</v>
      </c>
      <c r="H21" s="160">
        <f t="shared" ref="H21:H26" si="6">+(G21/$B21)*10000</f>
        <v>3.2964802508157907</v>
      </c>
      <c r="I21" s="163">
        <f>SUM(I22:I26)</f>
        <v>524</v>
      </c>
      <c r="J21" s="160">
        <f t="shared" ref="J21:J26" si="7">+(I21/$B21)*10000</f>
        <v>0.84343537667357127</v>
      </c>
      <c r="K21" s="163">
        <f>SUM(K22:K26)</f>
        <v>6152</v>
      </c>
      <c r="L21" s="160">
        <f t="shared" ref="L21:L26" si="8">+(K21/$B21)*10000</f>
        <v>9.9023176284271202</v>
      </c>
    </row>
    <row r="22" spans="1:12">
      <c r="A22" s="9" t="s">
        <v>25</v>
      </c>
      <c r="B22" s="162">
        <v>539888</v>
      </c>
      <c r="C22" s="162">
        <v>808</v>
      </c>
      <c r="D22" s="161">
        <f>+(C22/$B22)*10000</f>
        <v>14.966067036126011</v>
      </c>
      <c r="E22" s="162">
        <v>76</v>
      </c>
      <c r="F22" s="161">
        <f t="shared" si="5"/>
        <v>1.4076993746851199</v>
      </c>
      <c r="G22" s="162">
        <v>219</v>
      </c>
      <c r="H22" s="161">
        <f t="shared" si="6"/>
        <v>4.0563968823163323</v>
      </c>
      <c r="I22" s="162">
        <v>61</v>
      </c>
      <c r="J22" s="161">
        <f t="shared" si="7"/>
        <v>1.1298639717867409</v>
      </c>
      <c r="K22" s="162">
        <v>508</v>
      </c>
      <c r="L22" s="161">
        <f t="shared" si="8"/>
        <v>9.4093589781584335</v>
      </c>
    </row>
    <row r="23" spans="1:12">
      <c r="A23" s="9" t="s">
        <v>26</v>
      </c>
      <c r="B23" s="162">
        <v>396047</v>
      </c>
      <c r="C23" s="162">
        <v>421</v>
      </c>
      <c r="D23" s="161">
        <f>+(C23/$B23)*10000</f>
        <v>10.63005148378854</v>
      </c>
      <c r="E23" s="162">
        <v>76</v>
      </c>
      <c r="F23" s="161">
        <f t="shared" si="5"/>
        <v>1.9189641633442496</v>
      </c>
      <c r="G23" s="162">
        <v>80</v>
      </c>
      <c r="H23" s="161">
        <f t="shared" si="6"/>
        <v>2.0199622772044732</v>
      </c>
      <c r="I23" s="162">
        <v>37</v>
      </c>
      <c r="J23" s="161">
        <f t="shared" si="7"/>
        <v>0.93423255320706877</v>
      </c>
      <c r="K23" s="162">
        <v>397</v>
      </c>
      <c r="L23" s="161">
        <f t="shared" si="8"/>
        <v>10.024062800627199</v>
      </c>
    </row>
    <row r="24" spans="1:12">
      <c r="A24" s="9" t="s">
        <v>27</v>
      </c>
      <c r="B24" s="162">
        <v>3386624</v>
      </c>
      <c r="C24" s="162">
        <v>5168</v>
      </c>
      <c r="D24" s="161">
        <f>+(C24/$B24)*10000</f>
        <v>15.260034772091617</v>
      </c>
      <c r="E24" s="162">
        <v>415</v>
      </c>
      <c r="F24" s="161">
        <f t="shared" si="5"/>
        <v>1.2254091390127748</v>
      </c>
      <c r="G24" s="162">
        <v>1180</v>
      </c>
      <c r="H24" s="161">
        <f t="shared" si="6"/>
        <v>3.4842958651447575</v>
      </c>
      <c r="I24" s="162">
        <v>317</v>
      </c>
      <c r="J24" s="161">
        <f t="shared" si="7"/>
        <v>0.93603541461939677</v>
      </c>
      <c r="K24" s="162">
        <v>3746</v>
      </c>
      <c r="L24" s="161">
        <f t="shared" si="8"/>
        <v>11.061162975281578</v>
      </c>
    </row>
    <row r="25" spans="1:12">
      <c r="A25" s="9" t="s">
        <v>28</v>
      </c>
      <c r="B25" s="162">
        <v>668309</v>
      </c>
      <c r="C25" s="162">
        <v>677</v>
      </c>
      <c r="D25" s="161">
        <f>+(C25/$B25)*10000</f>
        <v>10.130044635041575</v>
      </c>
      <c r="E25" s="162">
        <v>81</v>
      </c>
      <c r="F25" s="161">
        <f t="shared" si="5"/>
        <v>1.2120142030108827</v>
      </c>
      <c r="G25" s="162">
        <v>101</v>
      </c>
      <c r="H25" s="161">
        <f t="shared" si="6"/>
        <v>1.5112769691864094</v>
      </c>
      <c r="I25" s="162">
        <v>51</v>
      </c>
      <c r="J25" s="161">
        <f t="shared" si="7"/>
        <v>0.76312005374759284</v>
      </c>
      <c r="K25" s="162">
        <v>452</v>
      </c>
      <c r="L25" s="161">
        <f t="shared" si="8"/>
        <v>6.7633385155669004</v>
      </c>
    </row>
    <row r="26" spans="1:12">
      <c r="A26" s="9" t="s">
        <v>29</v>
      </c>
      <c r="B26" s="162">
        <v>1221819</v>
      </c>
      <c r="C26" s="162">
        <v>1419</v>
      </c>
      <c r="D26" s="161">
        <f>+(C26/$B26)*10000</f>
        <v>11.613831508594972</v>
      </c>
      <c r="E26" s="162">
        <v>133</v>
      </c>
      <c r="F26" s="161">
        <f t="shared" si="5"/>
        <v>1.0885409377330029</v>
      </c>
      <c r="G26" s="162">
        <v>468</v>
      </c>
      <c r="H26" s="161">
        <f t="shared" si="6"/>
        <v>3.8303545778875594</v>
      </c>
      <c r="I26" s="162">
        <v>58</v>
      </c>
      <c r="J26" s="161">
        <f t="shared" si="7"/>
        <v>0.47470206307153512</v>
      </c>
      <c r="K26" s="162">
        <v>1049</v>
      </c>
      <c r="L26" s="161">
        <f t="shared" si="8"/>
        <v>8.5855597269317308</v>
      </c>
    </row>
    <row r="27" spans="1:12" ht="3" customHeight="1">
      <c r="A27" s="12"/>
      <c r="B27" s="159"/>
      <c r="C27" s="159"/>
      <c r="D27" s="160"/>
      <c r="E27" s="159"/>
      <c r="F27" s="160"/>
      <c r="G27" s="159"/>
      <c r="H27" s="160"/>
      <c r="I27" s="159"/>
      <c r="J27" s="160"/>
      <c r="K27" s="159"/>
      <c r="L27" s="160"/>
    </row>
    <row r="28" spans="1:12">
      <c r="A28" s="7" t="s">
        <v>31</v>
      </c>
      <c r="B28" s="163">
        <f>SUM(B29:B34)</f>
        <v>569848</v>
      </c>
      <c r="C28" s="163">
        <f>SUM(C29:C34)</f>
        <v>608</v>
      </c>
      <c r="D28" s="160">
        <f>(C28/B28)*10000</f>
        <v>10.669511869831954</v>
      </c>
      <c r="E28" s="163">
        <f>SUM(E29:E34)</f>
        <v>199</v>
      </c>
      <c r="F28" s="160">
        <f t="shared" ref="F28:F34" si="9">+(E28/$B28)*10000</f>
        <v>3.492159312658814</v>
      </c>
      <c r="G28" s="163">
        <f>SUM(G29:G34)</f>
        <v>269</v>
      </c>
      <c r="H28" s="160">
        <f t="shared" ref="H28:H34" si="10">+(G28/$B28)*10000</f>
        <v>4.7205570608302567</v>
      </c>
      <c r="I28" s="163">
        <f>SUM(I29:I34)</f>
        <v>54</v>
      </c>
      <c r="J28" s="160">
        <f t="shared" ref="J28:J34" si="11">+(I28/$B28)*10000</f>
        <v>0.94762112001796972</v>
      </c>
      <c r="K28" s="163">
        <f>SUM(K29:K34)</f>
        <v>652</v>
      </c>
      <c r="L28" s="160">
        <f t="shared" ref="L28:L34" si="12">+(K28/$B28)*10000</f>
        <v>11.441647597254004</v>
      </c>
    </row>
    <row r="29" spans="1:12">
      <c r="A29" s="13" t="s">
        <v>32</v>
      </c>
      <c r="B29" s="162">
        <v>120487</v>
      </c>
      <c r="C29" s="162">
        <v>153</v>
      </c>
      <c r="D29" s="161">
        <f t="shared" ref="D29:D34" si="13">+(C29/$B29)*10000</f>
        <v>12.698465394606886</v>
      </c>
      <c r="E29" s="162">
        <v>43</v>
      </c>
      <c r="F29" s="161">
        <f t="shared" si="9"/>
        <v>3.5688497514254647</v>
      </c>
      <c r="G29" s="162">
        <v>59</v>
      </c>
      <c r="H29" s="161">
        <f t="shared" si="10"/>
        <v>4.8967938449791255</v>
      </c>
      <c r="I29" s="162">
        <v>8</v>
      </c>
      <c r="J29" s="161">
        <f t="shared" si="11"/>
        <v>0.66397204677683064</v>
      </c>
      <c r="K29" s="162">
        <v>162</v>
      </c>
      <c r="L29" s="161">
        <f t="shared" si="12"/>
        <v>13.445433947230823</v>
      </c>
    </row>
    <row r="30" spans="1:12">
      <c r="A30" s="13" t="s">
        <v>33</v>
      </c>
      <c r="B30" s="162">
        <v>82206</v>
      </c>
      <c r="C30" s="162">
        <v>99</v>
      </c>
      <c r="D30" s="161">
        <f t="shared" si="13"/>
        <v>12.04291657543245</v>
      </c>
      <c r="E30" s="162">
        <v>34</v>
      </c>
      <c r="F30" s="161">
        <f t="shared" si="9"/>
        <v>4.1359511471182149</v>
      </c>
      <c r="G30" s="162">
        <v>50</v>
      </c>
      <c r="H30" s="161">
        <f t="shared" si="10"/>
        <v>6.0822810987032581</v>
      </c>
      <c r="I30" s="162">
        <v>13</v>
      </c>
      <c r="J30" s="161">
        <f t="shared" si="11"/>
        <v>1.5813930856628471</v>
      </c>
      <c r="K30" s="162">
        <v>110</v>
      </c>
      <c r="L30" s="161">
        <f t="shared" si="12"/>
        <v>13.381018417147168</v>
      </c>
    </row>
    <row r="31" spans="1:12">
      <c r="A31" s="13" t="s">
        <v>34</v>
      </c>
      <c r="B31" s="162">
        <v>64116</v>
      </c>
      <c r="C31" s="162">
        <v>90</v>
      </c>
      <c r="D31" s="161">
        <f t="shared" si="13"/>
        <v>14.03705783267827</v>
      </c>
      <c r="E31" s="162">
        <v>44</v>
      </c>
      <c r="F31" s="161">
        <f t="shared" si="9"/>
        <v>6.8625616070871542</v>
      </c>
      <c r="G31" s="162">
        <v>53</v>
      </c>
      <c r="H31" s="161">
        <f t="shared" si="10"/>
        <v>8.2662673903549813</v>
      </c>
      <c r="I31" s="162">
        <v>7</v>
      </c>
      <c r="J31" s="161">
        <f t="shared" si="11"/>
        <v>1.0917711647638655</v>
      </c>
      <c r="K31" s="162">
        <v>87</v>
      </c>
      <c r="L31" s="161">
        <f t="shared" si="12"/>
        <v>13.569155904922328</v>
      </c>
    </row>
    <row r="32" spans="1:12">
      <c r="A32" s="13" t="s">
        <v>35</v>
      </c>
      <c r="B32" s="162">
        <v>80079</v>
      </c>
      <c r="C32" s="162">
        <v>74</v>
      </c>
      <c r="D32" s="161">
        <f t="shared" si="13"/>
        <v>9.2408746362966561</v>
      </c>
      <c r="E32" s="162">
        <v>28</v>
      </c>
      <c r="F32" s="161">
        <f t="shared" si="9"/>
        <v>3.4965471596798161</v>
      </c>
      <c r="G32" s="162">
        <v>30</v>
      </c>
      <c r="H32" s="161">
        <f t="shared" si="10"/>
        <v>3.7463005282283746</v>
      </c>
      <c r="I32" s="162">
        <v>7</v>
      </c>
      <c r="J32" s="161">
        <f t="shared" si="11"/>
        <v>0.87413678991995403</v>
      </c>
      <c r="K32" s="162">
        <v>107</v>
      </c>
      <c r="L32" s="161">
        <f t="shared" si="12"/>
        <v>13.361805217347868</v>
      </c>
    </row>
    <row r="33" spans="1:12">
      <c r="A33" s="13" t="s">
        <v>36</v>
      </c>
      <c r="B33" s="162">
        <v>133517</v>
      </c>
      <c r="C33" s="162">
        <v>139</v>
      </c>
      <c r="D33" s="161">
        <f t="shared" si="13"/>
        <v>10.41065931679112</v>
      </c>
      <c r="E33" s="162">
        <v>38</v>
      </c>
      <c r="F33" s="161">
        <f t="shared" si="9"/>
        <v>2.8460795254536873</v>
      </c>
      <c r="G33" s="162">
        <v>52</v>
      </c>
      <c r="H33" s="161">
        <f t="shared" si="10"/>
        <v>3.8946351400945196</v>
      </c>
      <c r="I33" s="162">
        <v>15</v>
      </c>
      <c r="J33" s="161">
        <f t="shared" si="11"/>
        <v>1.1234524442580347</v>
      </c>
      <c r="K33" s="162">
        <v>134</v>
      </c>
      <c r="L33" s="161">
        <f t="shared" si="12"/>
        <v>10.036175168705109</v>
      </c>
    </row>
    <row r="34" spans="1:12">
      <c r="A34" s="13" t="s">
        <v>37</v>
      </c>
      <c r="B34" s="162">
        <v>89443</v>
      </c>
      <c r="C34" s="162">
        <v>53</v>
      </c>
      <c r="D34" s="161">
        <f t="shared" si="13"/>
        <v>5.9255615308073288</v>
      </c>
      <c r="E34" s="162">
        <v>12</v>
      </c>
      <c r="F34" s="161">
        <f t="shared" si="9"/>
        <v>1.3416365730129802</v>
      </c>
      <c r="G34" s="162">
        <v>25</v>
      </c>
      <c r="H34" s="164">
        <f t="shared" si="10"/>
        <v>2.7950761937770428</v>
      </c>
      <c r="I34" s="162">
        <v>4</v>
      </c>
      <c r="J34" s="164">
        <f t="shared" si="11"/>
        <v>0.44721219100432674</v>
      </c>
      <c r="K34" s="162">
        <v>52</v>
      </c>
      <c r="L34" s="164">
        <f t="shared" si="12"/>
        <v>5.8137584830562483</v>
      </c>
    </row>
    <row r="35" spans="1:12" ht="2.25" customHeight="1">
      <c r="A35" s="12"/>
      <c r="B35" s="159"/>
      <c r="C35" s="159"/>
      <c r="D35" s="160"/>
      <c r="E35" s="159"/>
      <c r="F35" s="160"/>
      <c r="G35" s="159"/>
      <c r="H35" s="160"/>
      <c r="I35" s="159"/>
      <c r="J35" s="160"/>
      <c r="K35" s="159"/>
      <c r="L35" s="160"/>
    </row>
    <row r="36" spans="1:12">
      <c r="A36" s="15" t="s">
        <v>38</v>
      </c>
      <c r="B36" s="163">
        <f>B37</f>
        <v>18810</v>
      </c>
      <c r="C36" s="163">
        <f>SUM(C37)</f>
        <v>22</v>
      </c>
      <c r="D36" s="160">
        <f>(C36/B36)*10000</f>
        <v>11.695906432748538</v>
      </c>
      <c r="E36" s="163">
        <f>SUM(E37)</f>
        <v>10</v>
      </c>
      <c r="F36" s="160">
        <f>+(E36/$B36)*10000</f>
        <v>5.3163211057947901</v>
      </c>
      <c r="G36" s="163">
        <f>SUM(G37)</f>
        <v>6</v>
      </c>
      <c r="H36" s="160">
        <f>+(G36/$B36)*10000</f>
        <v>3.1897926634768741</v>
      </c>
      <c r="I36" s="163">
        <f>SUM(I37)</f>
        <v>2</v>
      </c>
      <c r="J36" s="160">
        <f>+(I36/$B36)*10000</f>
        <v>1.063264221158958</v>
      </c>
      <c r="K36" s="163">
        <f>SUM(K37)</f>
        <v>21</v>
      </c>
      <c r="L36" s="160">
        <f>+(K36/$B36)*10000</f>
        <v>11.164274322169058</v>
      </c>
    </row>
    <row r="37" spans="1:12">
      <c r="A37" s="13" t="s">
        <v>40</v>
      </c>
      <c r="B37" s="162">
        <v>18810</v>
      </c>
      <c r="C37" s="162">
        <v>22</v>
      </c>
      <c r="D37" s="161">
        <f>+(C37/$B37)*10000</f>
        <v>11.695906432748538</v>
      </c>
      <c r="E37" s="162">
        <v>10</v>
      </c>
      <c r="F37" s="161">
        <f>+(E37/$B37)*10000</f>
        <v>5.3163211057947901</v>
      </c>
      <c r="G37" s="162">
        <v>6</v>
      </c>
      <c r="H37" s="161">
        <f>+(G37/$B37)*10000</f>
        <v>3.1897926634768741</v>
      </c>
      <c r="I37" s="162">
        <v>2</v>
      </c>
      <c r="J37" s="161">
        <f>+(I37/$B37)*10000</f>
        <v>1.063264221158958</v>
      </c>
      <c r="K37" s="162">
        <v>21</v>
      </c>
      <c r="L37" s="161">
        <f>+(K37/$B37)*10000</f>
        <v>11.164274322169058</v>
      </c>
    </row>
    <row r="38" spans="1:12" ht="2.25" customHeight="1">
      <c r="A38" s="16"/>
      <c r="B38" s="159"/>
      <c r="C38" s="159"/>
      <c r="D38" s="160"/>
      <c r="E38" s="159"/>
      <c r="F38" s="158"/>
      <c r="G38" s="159"/>
      <c r="H38" s="158"/>
      <c r="I38" s="159"/>
      <c r="J38" s="158"/>
      <c r="K38" s="159"/>
      <c r="L38" s="158"/>
    </row>
    <row r="39" spans="1:12">
      <c r="A39" s="157" t="s">
        <v>41</v>
      </c>
      <c r="B39" s="156">
        <v>75456</v>
      </c>
      <c r="C39" s="156">
        <v>49</v>
      </c>
      <c r="D39" s="155">
        <f>+(C39/$B39)*10000</f>
        <v>6.4938507209499567</v>
      </c>
      <c r="E39" s="156">
        <v>1</v>
      </c>
      <c r="F39" s="155">
        <f>+(E39/$B39)*10000</f>
        <v>0.13252756573367261</v>
      </c>
      <c r="G39" s="156">
        <v>3</v>
      </c>
      <c r="H39" s="155">
        <f>+(G39/$B39)*10000</f>
        <v>0.39758269720101785</v>
      </c>
      <c r="I39" s="156">
        <v>2</v>
      </c>
      <c r="J39" s="155">
        <f>+(I39/$B39)*10000</f>
        <v>0.26505513146734522</v>
      </c>
      <c r="K39" s="156">
        <v>17</v>
      </c>
      <c r="L39" s="155">
        <f>+(K39/$B39)*10000</f>
        <v>2.2529686174724342</v>
      </c>
    </row>
    <row r="40" spans="1:12">
      <c r="A40" s="157"/>
      <c r="B40" s="156"/>
      <c r="C40" s="156"/>
      <c r="D40" s="155"/>
      <c r="E40" s="156"/>
      <c r="F40" s="155"/>
      <c r="G40" s="156"/>
      <c r="H40" s="155"/>
      <c r="I40" s="156"/>
      <c r="J40" s="155"/>
      <c r="K40" s="156"/>
      <c r="L40" s="155"/>
    </row>
    <row r="41" spans="1:12" s="152" customFormat="1" ht="11.25" customHeight="1">
      <c r="A41" s="154"/>
      <c r="B41" s="153"/>
      <c r="C41" s="153"/>
      <c r="D41" s="153"/>
      <c r="E41" s="153"/>
      <c r="F41" s="153"/>
      <c r="G41" s="153"/>
      <c r="H41" s="153"/>
      <c r="I41" s="153"/>
      <c r="J41" s="153"/>
      <c r="K41" s="153"/>
      <c r="L41" s="153"/>
    </row>
    <row r="42" spans="1:12" s="151" customFormat="1" ht="40.5" customHeight="1">
      <c r="A42" s="1234" t="s">
        <v>911</v>
      </c>
      <c r="B42" s="1234"/>
      <c r="C42" s="1234"/>
      <c r="D42" s="1234"/>
      <c r="E42" s="1234"/>
      <c r="F42" s="1234"/>
      <c r="G42" s="1234"/>
      <c r="H42" s="1234"/>
      <c r="I42" s="1234"/>
      <c r="J42" s="1234"/>
      <c r="K42" s="1234"/>
      <c r="L42" s="1234"/>
    </row>
  </sheetData>
  <mergeCells count="8">
    <mergeCell ref="K3:L3"/>
    <mergeCell ref="A42:L42"/>
    <mergeCell ref="A1:J1"/>
    <mergeCell ref="A3:A4"/>
    <mergeCell ref="C3:D3"/>
    <mergeCell ref="E3:F3"/>
    <mergeCell ref="G3:H3"/>
    <mergeCell ref="I3:J3"/>
  </mergeCells>
  <hyperlinks>
    <hyperlink ref="M1" location="INDICE!A1" display="INDICE"/>
  </hyperlinks>
  <printOptions horizontalCentered="1"/>
  <pageMargins left="0.70866141732283472" right="0.70866141732283472" top="0.74803149606299213" bottom="0.74803149606299213" header="0.31496062992125984" footer="0.31496062992125984"/>
  <pageSetup paperSize="9" scale="75" firstPageNumber="141" orientation="landscape" useFirstPageNumber="1" r:id="rId1"/>
  <headerFooter>
    <oddFooter>&amp;L&amp;G&amp;C&amp;"Arial,Normal"&amp;12 133&amp;R&amp;G</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showGridLines="0" zoomScaleNormal="100" zoomScalePageLayoutView="90" workbookViewId="0">
      <selection activeCell="A20" sqref="A20"/>
    </sheetView>
  </sheetViews>
  <sheetFormatPr baseColWidth="10" defaultRowHeight="15"/>
  <cols>
    <col min="1" max="1" width="31.28515625" style="152" customWidth="1"/>
    <col min="2" max="3" width="11.42578125" style="803"/>
    <col min="4" max="4" width="11.42578125" style="152"/>
    <col min="5" max="5" width="11.42578125" style="803"/>
    <col min="6" max="6" width="11.42578125" style="152"/>
    <col min="7" max="7" width="11.42578125" style="803"/>
    <col min="8" max="8" width="11.42578125" style="152"/>
    <col min="9" max="9" width="11.42578125" style="803"/>
    <col min="10" max="10" width="11.42578125" style="152"/>
    <col min="11" max="11" width="11.42578125" style="803"/>
    <col min="12" max="12" width="11.42578125" style="152"/>
  </cols>
  <sheetData>
    <row r="1" spans="1:13" ht="30" customHeight="1">
      <c r="A1" s="1123" t="s">
        <v>1109</v>
      </c>
      <c r="B1" s="1123"/>
      <c r="C1" s="1123"/>
      <c r="D1" s="1123"/>
      <c r="E1" s="1123"/>
      <c r="F1" s="1123"/>
      <c r="G1" s="1123"/>
      <c r="H1" s="1123"/>
      <c r="I1" s="1123"/>
      <c r="J1" s="1123"/>
      <c r="K1" s="1123"/>
      <c r="L1" s="1123"/>
      <c r="M1" s="471" t="s">
        <v>1037</v>
      </c>
    </row>
    <row r="2" spans="1:13" ht="3.75" customHeight="1">
      <c r="A2" s="2"/>
      <c r="B2" s="171"/>
      <c r="C2" s="171"/>
      <c r="D2" s="3"/>
      <c r="E2" s="171"/>
      <c r="F2" s="3"/>
      <c r="G2" s="171"/>
      <c r="H2" s="3"/>
      <c r="I2" s="171"/>
      <c r="J2" s="3"/>
      <c r="K2" s="171"/>
      <c r="L2" s="3"/>
    </row>
    <row r="3" spans="1:13" ht="18" customHeight="1">
      <c r="A3" s="1239" t="s">
        <v>1059</v>
      </c>
      <c r="B3" s="800" t="s">
        <v>1</v>
      </c>
      <c r="C3" s="1237" t="s">
        <v>2</v>
      </c>
      <c r="D3" s="1237"/>
      <c r="E3" s="1237" t="s">
        <v>3</v>
      </c>
      <c r="F3" s="1237"/>
      <c r="G3" s="1237" t="s">
        <v>5</v>
      </c>
      <c r="H3" s="1237"/>
      <c r="I3" s="1237" t="s">
        <v>6</v>
      </c>
      <c r="J3" s="1237"/>
      <c r="K3" s="1237" t="s">
        <v>7</v>
      </c>
      <c r="L3" s="1237"/>
    </row>
    <row r="4" spans="1:13" ht="23.25" customHeight="1">
      <c r="A4" s="1240"/>
      <c r="B4" s="800" t="s">
        <v>8</v>
      </c>
      <c r="C4" s="800" t="s">
        <v>9</v>
      </c>
      <c r="D4" s="801" t="s">
        <v>10</v>
      </c>
      <c r="E4" s="800" t="s">
        <v>9</v>
      </c>
      <c r="F4" s="801" t="s">
        <v>10</v>
      </c>
      <c r="G4" s="800" t="s">
        <v>9</v>
      </c>
      <c r="H4" s="801" t="s">
        <v>10</v>
      </c>
      <c r="I4" s="800" t="s">
        <v>9</v>
      </c>
      <c r="J4" s="801" t="s">
        <v>10</v>
      </c>
      <c r="K4" s="800" t="s">
        <v>9</v>
      </c>
      <c r="L4" s="801" t="s">
        <v>10</v>
      </c>
    </row>
    <row r="5" spans="1:13" ht="3.75" customHeight="1">
      <c r="A5" s="17"/>
      <c r="B5" s="169"/>
      <c r="C5" s="169"/>
      <c r="D5" s="18"/>
      <c r="E5" s="169"/>
      <c r="F5" s="18"/>
      <c r="G5" s="169"/>
      <c r="H5" s="18"/>
      <c r="I5" s="169"/>
      <c r="J5" s="18"/>
      <c r="K5" s="169"/>
      <c r="L5" s="18"/>
    </row>
    <row r="6" spans="1:13">
      <c r="A6" s="687" t="s">
        <v>11</v>
      </c>
      <c r="B6" s="172">
        <f>B8+B22+B30+B38+B41</f>
        <v>13093527</v>
      </c>
      <c r="C6" s="172">
        <f>(C8+C22+C30+C38+C41)</f>
        <v>20592</v>
      </c>
      <c r="D6" s="19">
        <f>(C6/B6)*10000</f>
        <v>15.726854956651481</v>
      </c>
      <c r="E6" s="172">
        <f>SUM(E8+E22+E30+E38+E41)</f>
        <v>2230</v>
      </c>
      <c r="F6" s="19">
        <f>+(E6/$B6)*10000</f>
        <v>1.7031316313778557</v>
      </c>
      <c r="G6" s="172">
        <f>SUM(G8+G22+G30+G38+G41)</f>
        <v>6875</v>
      </c>
      <c r="H6" s="19">
        <f>+(G6/$B6)*10000</f>
        <v>5.2506860832837479</v>
      </c>
      <c r="I6" s="172">
        <f>SUM(I8+I22+I30+I38+I41)</f>
        <v>1090</v>
      </c>
      <c r="J6" s="19">
        <f>+(I6/$B6)*10000</f>
        <v>0.8324724117497142</v>
      </c>
      <c r="K6" s="172">
        <f>SUM(K8+K22+K30+K38+K41)</f>
        <v>13424</v>
      </c>
      <c r="L6" s="19">
        <f>+(K6/$B6)*10000</f>
        <v>10.252394179200151</v>
      </c>
    </row>
    <row r="7" spans="1:13" ht="3" customHeight="1">
      <c r="A7" s="5"/>
      <c r="B7" s="170"/>
      <c r="C7" s="170"/>
      <c r="D7" s="19"/>
      <c r="E7" s="170"/>
      <c r="F7" s="19"/>
      <c r="G7" s="170"/>
      <c r="H7" s="19"/>
      <c r="I7" s="170"/>
      <c r="J7" s="19"/>
      <c r="K7" s="170"/>
      <c r="L7" s="19"/>
    </row>
    <row r="8" spans="1:13">
      <c r="A8" s="694" t="s">
        <v>12</v>
      </c>
      <c r="B8" s="804">
        <f>SUM(B10:B20)</f>
        <v>5852786</v>
      </c>
      <c r="C8" s="804">
        <f>SUM(C10:C20)</f>
        <v>11377</v>
      </c>
      <c r="D8" s="696">
        <f>C8/B8*10000</f>
        <v>19.438605819519115</v>
      </c>
      <c r="E8" s="804">
        <f>SUM(E10:E20)</f>
        <v>1221</v>
      </c>
      <c r="F8" s="696">
        <f>+(E8/$B8)*10000</f>
        <v>2.0861859634027282</v>
      </c>
      <c r="G8" s="804">
        <f>SUM(G10:G20)</f>
        <v>4341</v>
      </c>
      <c r="H8" s="696">
        <f>+(G8/$B8)*10000</f>
        <v>7.4169805627610517</v>
      </c>
      <c r="I8" s="804">
        <f>SUM(I10:I20)</f>
        <v>489</v>
      </c>
      <c r="J8" s="696">
        <f>+(I8/$B8)*10000</f>
        <v>0.83549953816866018</v>
      </c>
      <c r="K8" s="804">
        <f>SUM(K10:K20)</f>
        <v>6354</v>
      </c>
      <c r="L8" s="696">
        <f>+(K8/$B8)*10000</f>
        <v>10.856368232154738</v>
      </c>
    </row>
    <row r="9" spans="1:13" ht="2.25" customHeight="1">
      <c r="A9" s="5"/>
      <c r="B9" s="170"/>
      <c r="C9" s="170"/>
      <c r="D9" s="19"/>
      <c r="E9" s="170"/>
      <c r="F9" s="19"/>
      <c r="G9" s="170"/>
      <c r="H9" s="19"/>
      <c r="I9" s="170"/>
      <c r="J9" s="19"/>
      <c r="K9" s="170"/>
      <c r="L9" s="19"/>
    </row>
    <row r="10" spans="1:13">
      <c r="A10" s="690" t="s">
        <v>13</v>
      </c>
      <c r="B10" s="173">
        <v>646133</v>
      </c>
      <c r="C10" s="173">
        <v>1693</v>
      </c>
      <c r="D10" s="484">
        <f t="shared" ref="D10:D20" si="0">+(C10/$B10)*10000</f>
        <v>26.202035803774148</v>
      </c>
      <c r="E10" s="173">
        <v>125</v>
      </c>
      <c r="F10" s="484">
        <f t="shared" ref="F10:F20" si="1">+(E10/$B10)*10000</f>
        <v>1.9345862229602884</v>
      </c>
      <c r="G10" s="173">
        <v>447</v>
      </c>
      <c r="H10" s="484">
        <f t="shared" ref="H10:H20" si="2">+(G10/$B10)*10000</f>
        <v>6.9180803333059915</v>
      </c>
      <c r="I10" s="173">
        <v>14</v>
      </c>
      <c r="J10" s="484">
        <f t="shared" ref="J10:J20" si="3">+(I10/$B10)*10000</f>
        <v>0.2166736569715523</v>
      </c>
      <c r="K10" s="173">
        <v>712</v>
      </c>
      <c r="L10" s="484">
        <f t="shared" ref="L10:L20" si="4">+(K10/$B10)*10000</f>
        <v>11.019403125981801</v>
      </c>
    </row>
    <row r="11" spans="1:13">
      <c r="A11" s="697" t="s">
        <v>14</v>
      </c>
      <c r="B11" s="805">
        <v>180461</v>
      </c>
      <c r="C11" s="805">
        <v>164</v>
      </c>
      <c r="D11" s="806">
        <f t="shared" si="0"/>
        <v>9.0878361529637992</v>
      </c>
      <c r="E11" s="805">
        <v>49</v>
      </c>
      <c r="F11" s="806">
        <f t="shared" si="1"/>
        <v>2.7152681188733299</v>
      </c>
      <c r="G11" s="805">
        <v>112</v>
      </c>
      <c r="H11" s="806">
        <f t="shared" si="2"/>
        <v>6.2063271288533253</v>
      </c>
      <c r="I11" s="805">
        <v>19</v>
      </c>
      <c r="J11" s="806">
        <f t="shared" si="3"/>
        <v>1.0528590665019033</v>
      </c>
      <c r="K11" s="805">
        <v>170</v>
      </c>
      <c r="L11" s="806">
        <f t="shared" si="4"/>
        <v>9.4203179634380838</v>
      </c>
    </row>
    <row r="12" spans="1:13">
      <c r="A12" s="690" t="s">
        <v>15</v>
      </c>
      <c r="B12" s="173">
        <v>220484</v>
      </c>
      <c r="C12" s="173">
        <v>291</v>
      </c>
      <c r="D12" s="484">
        <f t="shared" si="0"/>
        <v>13.198236606737904</v>
      </c>
      <c r="E12" s="173">
        <v>48</v>
      </c>
      <c r="F12" s="484">
        <f t="shared" si="1"/>
        <v>2.1770287186371799</v>
      </c>
      <c r="G12" s="173">
        <v>59</v>
      </c>
      <c r="H12" s="484">
        <f t="shared" si="2"/>
        <v>2.6759311333248674</v>
      </c>
      <c r="I12" s="173">
        <v>26</v>
      </c>
      <c r="J12" s="484">
        <f t="shared" si="3"/>
        <v>1.1792238892618059</v>
      </c>
      <c r="K12" s="173">
        <v>221</v>
      </c>
      <c r="L12" s="484">
        <f t="shared" si="4"/>
        <v>10.02340305872535</v>
      </c>
    </row>
    <row r="13" spans="1:13">
      <c r="A13" s="697" t="s">
        <v>16</v>
      </c>
      <c r="B13" s="805">
        <v>162880</v>
      </c>
      <c r="C13" s="805">
        <v>196</v>
      </c>
      <c r="D13" s="806">
        <f t="shared" si="0"/>
        <v>12.033398821218075</v>
      </c>
      <c r="E13" s="805">
        <v>62</v>
      </c>
      <c r="F13" s="806">
        <f t="shared" si="1"/>
        <v>3.8064833005893908</v>
      </c>
      <c r="G13" s="805">
        <v>83</v>
      </c>
      <c r="H13" s="806">
        <f t="shared" si="2"/>
        <v>5.0957760314341849</v>
      </c>
      <c r="I13" s="805">
        <v>43</v>
      </c>
      <c r="J13" s="806">
        <f t="shared" si="3"/>
        <v>2.6399803536345776</v>
      </c>
      <c r="K13" s="805">
        <v>144</v>
      </c>
      <c r="L13" s="806">
        <f t="shared" si="4"/>
        <v>8.840864440078585</v>
      </c>
    </row>
    <row r="14" spans="1:13">
      <c r="A14" s="690" t="s">
        <v>17</v>
      </c>
      <c r="B14" s="173">
        <v>374475</v>
      </c>
      <c r="C14" s="173">
        <v>432</v>
      </c>
      <c r="D14" s="484">
        <f t="shared" si="0"/>
        <v>11.536150610855197</v>
      </c>
      <c r="E14" s="173">
        <v>75</v>
      </c>
      <c r="F14" s="484">
        <f t="shared" si="1"/>
        <v>2.002803925495694</v>
      </c>
      <c r="G14" s="173">
        <v>110</v>
      </c>
      <c r="H14" s="484">
        <f t="shared" si="2"/>
        <v>2.9374457573936841</v>
      </c>
      <c r="I14" s="173">
        <v>53</v>
      </c>
      <c r="J14" s="484">
        <f t="shared" si="3"/>
        <v>1.4153147740169569</v>
      </c>
      <c r="K14" s="173">
        <v>297</v>
      </c>
      <c r="L14" s="484">
        <f t="shared" si="4"/>
        <v>7.9311035449629479</v>
      </c>
    </row>
    <row r="15" spans="1:13">
      <c r="A15" s="697" t="s">
        <v>18</v>
      </c>
      <c r="B15" s="805">
        <v>431069</v>
      </c>
      <c r="C15" s="805">
        <v>541</v>
      </c>
      <c r="D15" s="806">
        <f t="shared" si="0"/>
        <v>12.550194980385971</v>
      </c>
      <c r="E15" s="805">
        <v>102</v>
      </c>
      <c r="F15" s="806">
        <f t="shared" si="1"/>
        <v>2.3662105138620499</v>
      </c>
      <c r="G15" s="805">
        <v>273</v>
      </c>
      <c r="H15" s="806">
        <f t="shared" si="2"/>
        <v>6.3330928459248987</v>
      </c>
      <c r="I15" s="805">
        <v>53</v>
      </c>
      <c r="J15" s="806">
        <f t="shared" si="3"/>
        <v>1.2295015415165553</v>
      </c>
      <c r="K15" s="805">
        <v>405</v>
      </c>
      <c r="L15" s="806">
        <f t="shared" si="4"/>
        <v>9.3952476285699049</v>
      </c>
    </row>
    <row r="16" spans="1:13">
      <c r="A16" s="690" t="s">
        <v>19</v>
      </c>
      <c r="B16" s="173">
        <v>368130</v>
      </c>
      <c r="C16" s="173">
        <v>410</v>
      </c>
      <c r="D16" s="484">
        <f t="shared" si="0"/>
        <v>11.137369950832586</v>
      </c>
      <c r="E16" s="173">
        <v>72</v>
      </c>
      <c r="F16" s="484">
        <f t="shared" si="1"/>
        <v>1.9558308206340154</v>
      </c>
      <c r="G16" s="173">
        <v>241</v>
      </c>
      <c r="H16" s="484">
        <f t="shared" si="2"/>
        <v>6.5466003857333011</v>
      </c>
      <c r="I16" s="173">
        <v>21</v>
      </c>
      <c r="J16" s="484">
        <f t="shared" si="3"/>
        <v>0.5704506560182544</v>
      </c>
      <c r="K16" s="173">
        <v>314</v>
      </c>
      <c r="L16" s="484">
        <f t="shared" si="4"/>
        <v>8.529595523320566</v>
      </c>
    </row>
    <row r="17" spans="1:12">
      <c r="A17" s="697" t="s">
        <v>20</v>
      </c>
      <c r="B17" s="805">
        <v>431787</v>
      </c>
      <c r="C17" s="805">
        <v>783</v>
      </c>
      <c r="D17" s="806">
        <f t="shared" si="0"/>
        <v>18.133941040374072</v>
      </c>
      <c r="E17" s="805">
        <v>77</v>
      </c>
      <c r="F17" s="806">
        <f t="shared" si="1"/>
        <v>1.783286666805624</v>
      </c>
      <c r="G17" s="805">
        <v>244</v>
      </c>
      <c r="H17" s="806">
        <f t="shared" si="2"/>
        <v>5.6509343727347048</v>
      </c>
      <c r="I17" s="805">
        <v>16</v>
      </c>
      <c r="J17" s="806">
        <f t="shared" si="3"/>
        <v>0.37055307362194789</v>
      </c>
      <c r="K17" s="805">
        <v>564</v>
      </c>
      <c r="L17" s="806">
        <f t="shared" si="4"/>
        <v>13.061995845173662</v>
      </c>
    </row>
    <row r="18" spans="1:12">
      <c r="A18" s="690" t="s">
        <v>21</v>
      </c>
      <c r="B18" s="173">
        <v>2256902</v>
      </c>
      <c r="C18" s="173">
        <v>5422</v>
      </c>
      <c r="D18" s="484">
        <f t="shared" si="0"/>
        <v>24.024082569823591</v>
      </c>
      <c r="E18" s="173">
        <v>507</v>
      </c>
      <c r="F18" s="484">
        <f t="shared" si="1"/>
        <v>2.2464422469385026</v>
      </c>
      <c r="G18" s="173">
        <v>2462</v>
      </c>
      <c r="H18" s="484">
        <f t="shared" si="2"/>
        <v>10.908758997953832</v>
      </c>
      <c r="I18" s="173">
        <v>178</v>
      </c>
      <c r="J18" s="484">
        <f t="shared" si="3"/>
        <v>0.78869175533541103</v>
      </c>
      <c r="K18" s="173">
        <v>2910</v>
      </c>
      <c r="L18" s="484">
        <f t="shared" si="4"/>
        <v>12.893780943966552</v>
      </c>
    </row>
    <row r="19" spans="1:12">
      <c r="A19" s="697" t="s">
        <v>22</v>
      </c>
      <c r="B19" s="805">
        <v>471403</v>
      </c>
      <c r="C19" s="805">
        <v>974</v>
      </c>
      <c r="D19" s="806">
        <f t="shared" si="0"/>
        <v>20.661726802756874</v>
      </c>
      <c r="E19" s="805">
        <v>88</v>
      </c>
      <c r="F19" s="806">
        <f t="shared" si="1"/>
        <v>1.8667679246843996</v>
      </c>
      <c r="G19" s="805">
        <v>236</v>
      </c>
      <c r="H19" s="806">
        <f t="shared" si="2"/>
        <v>5.0063321616536163</v>
      </c>
      <c r="I19" s="805">
        <v>50</v>
      </c>
      <c r="J19" s="806">
        <f t="shared" si="3"/>
        <v>1.0606635935706816</v>
      </c>
      <c r="K19" s="805">
        <v>377</v>
      </c>
      <c r="L19" s="806">
        <f t="shared" si="4"/>
        <v>7.9974034955229385</v>
      </c>
    </row>
    <row r="20" spans="1:12">
      <c r="A20" s="810" t="s">
        <v>23</v>
      </c>
      <c r="B20" s="173">
        <v>309062</v>
      </c>
      <c r="C20" s="173">
        <v>471</v>
      </c>
      <c r="D20" s="484">
        <f t="shared" si="0"/>
        <v>15.239660650613793</v>
      </c>
      <c r="E20" s="173">
        <v>16</v>
      </c>
      <c r="F20" s="484">
        <f t="shared" si="1"/>
        <v>0.51769547857711395</v>
      </c>
      <c r="G20" s="173">
        <v>74</v>
      </c>
      <c r="H20" s="484">
        <f t="shared" si="2"/>
        <v>2.3943415884191523</v>
      </c>
      <c r="I20" s="173">
        <v>16</v>
      </c>
      <c r="J20" s="484">
        <f t="shared" si="3"/>
        <v>0.51769547857711395</v>
      </c>
      <c r="K20" s="173">
        <v>240</v>
      </c>
      <c r="L20" s="484">
        <f t="shared" si="4"/>
        <v>7.7654321786567104</v>
      </c>
    </row>
    <row r="21" spans="1:12" ht="3" customHeight="1">
      <c r="A21" s="5"/>
      <c r="B21" s="170"/>
      <c r="C21" s="170"/>
      <c r="D21" s="19"/>
      <c r="E21" s="170"/>
      <c r="F21" s="19"/>
      <c r="G21" s="170"/>
      <c r="H21" s="19"/>
      <c r="I21" s="170"/>
      <c r="J21" s="19"/>
      <c r="K21" s="170"/>
      <c r="L21" s="19"/>
    </row>
    <row r="22" spans="1:12">
      <c r="A22" s="694" t="s">
        <v>24</v>
      </c>
      <c r="B22" s="804">
        <f>SUM(B23:B28)</f>
        <v>6598231</v>
      </c>
      <c r="C22" s="804">
        <f>SUM(C23:C28)</f>
        <v>8524</v>
      </c>
      <c r="D22" s="696">
        <f>(C22/B22)*10000</f>
        <v>12.918614095202184</v>
      </c>
      <c r="E22" s="804">
        <f>SUM(E23:E28)</f>
        <v>812</v>
      </c>
      <c r="F22" s="696">
        <f t="shared" ref="F22:F28" si="5">+(E22/$B22)*10000</f>
        <v>1.2306328772060269</v>
      </c>
      <c r="G22" s="804">
        <f>SUM(G23:G28)</f>
        <v>2233</v>
      </c>
      <c r="H22" s="696">
        <f t="shared" ref="H22:H28" si="6">+(G22/$B22)*10000</f>
        <v>3.3842404123165739</v>
      </c>
      <c r="I22" s="804">
        <f>SUM(I23:I28)</f>
        <v>528</v>
      </c>
      <c r="J22" s="696">
        <f t="shared" ref="J22:J28" si="7">+(I22/$B22)*10000</f>
        <v>0.8002144817300274</v>
      </c>
      <c r="K22" s="804">
        <f>SUM(K23:K28)</f>
        <v>6452</v>
      </c>
      <c r="L22" s="696">
        <f t="shared" ref="L22:L28" si="8">+(K22/$B22)*10000</f>
        <v>9.778378477504047</v>
      </c>
    </row>
    <row r="23" spans="1:12">
      <c r="A23" s="690" t="s">
        <v>25</v>
      </c>
      <c r="B23" s="173">
        <v>624072</v>
      </c>
      <c r="C23" s="173">
        <v>721</v>
      </c>
      <c r="D23" s="484">
        <f t="shared" ref="D23:D28" si="9">+(C23/$B23)*10000</f>
        <v>11.553154123242189</v>
      </c>
      <c r="E23" s="173">
        <v>81</v>
      </c>
      <c r="F23" s="484">
        <f t="shared" si="5"/>
        <v>1.2979271622505097</v>
      </c>
      <c r="G23" s="173">
        <v>206</v>
      </c>
      <c r="H23" s="484">
        <f t="shared" si="6"/>
        <v>3.3009011780691973</v>
      </c>
      <c r="I23" s="173">
        <v>54</v>
      </c>
      <c r="J23" s="484">
        <f t="shared" si="7"/>
        <v>0.86528477483367305</v>
      </c>
      <c r="K23" s="173">
        <v>469</v>
      </c>
      <c r="L23" s="484">
        <f t="shared" si="8"/>
        <v>7.5151585073517158</v>
      </c>
    </row>
    <row r="24" spans="1:12">
      <c r="A24" s="697" t="s">
        <v>26</v>
      </c>
      <c r="B24" s="805">
        <v>462949</v>
      </c>
      <c r="C24" s="805">
        <v>411</v>
      </c>
      <c r="D24" s="806">
        <f t="shared" si="9"/>
        <v>8.8778677564915363</v>
      </c>
      <c r="E24" s="805">
        <v>78</v>
      </c>
      <c r="F24" s="806">
        <f t="shared" si="5"/>
        <v>1.6848508151005834</v>
      </c>
      <c r="G24" s="805">
        <v>84</v>
      </c>
      <c r="H24" s="806">
        <f t="shared" si="6"/>
        <v>1.8144547239544744</v>
      </c>
      <c r="I24" s="805">
        <v>42</v>
      </c>
      <c r="J24" s="806">
        <f t="shared" si="7"/>
        <v>0.90722736197723719</v>
      </c>
      <c r="K24" s="805">
        <v>375</v>
      </c>
      <c r="L24" s="806">
        <f t="shared" si="8"/>
        <v>8.1002443033681892</v>
      </c>
    </row>
    <row r="25" spans="1:12">
      <c r="A25" s="690" t="s">
        <v>27</v>
      </c>
      <c r="B25" s="173">
        <v>3290304</v>
      </c>
      <c r="C25" s="173">
        <v>4966</v>
      </c>
      <c r="D25" s="484">
        <f t="shared" si="9"/>
        <v>15.092830328139893</v>
      </c>
      <c r="E25" s="173">
        <v>425</v>
      </c>
      <c r="F25" s="484">
        <f t="shared" si="5"/>
        <v>1.2916739608255043</v>
      </c>
      <c r="G25" s="173">
        <v>1353</v>
      </c>
      <c r="H25" s="484">
        <f t="shared" si="6"/>
        <v>4.1120820446986048</v>
      </c>
      <c r="I25" s="173">
        <v>304</v>
      </c>
      <c r="J25" s="484">
        <f t="shared" si="7"/>
        <v>0.9239267860963607</v>
      </c>
      <c r="K25" s="173">
        <v>4087</v>
      </c>
      <c r="L25" s="484">
        <f t="shared" si="8"/>
        <v>12.421344653867848</v>
      </c>
    </row>
    <row r="26" spans="1:12">
      <c r="A26" s="697" t="s">
        <v>28</v>
      </c>
      <c r="B26" s="805">
        <v>697582</v>
      </c>
      <c r="C26" s="805">
        <v>733</v>
      </c>
      <c r="D26" s="806">
        <f t="shared" si="9"/>
        <v>10.507725256672334</v>
      </c>
      <c r="E26" s="805">
        <v>73</v>
      </c>
      <c r="F26" s="806">
        <f t="shared" si="5"/>
        <v>1.0464719559851028</v>
      </c>
      <c r="G26" s="805">
        <v>106</v>
      </c>
      <c r="H26" s="806">
        <f t="shared" si="6"/>
        <v>1.5195346210194645</v>
      </c>
      <c r="I26" s="805">
        <v>48</v>
      </c>
      <c r="J26" s="806">
        <f t="shared" si="7"/>
        <v>0.68809114914088954</v>
      </c>
      <c r="K26" s="805">
        <v>401</v>
      </c>
      <c r="L26" s="806">
        <f t="shared" si="8"/>
        <v>5.7484281417811811</v>
      </c>
    </row>
    <row r="27" spans="1:12">
      <c r="A27" s="690" t="s">
        <v>29</v>
      </c>
      <c r="B27" s="173">
        <v>1268941</v>
      </c>
      <c r="C27" s="173">
        <v>1432</v>
      </c>
      <c r="D27" s="484">
        <f t="shared" si="9"/>
        <v>11.285000642267844</v>
      </c>
      <c r="E27" s="173">
        <v>127</v>
      </c>
      <c r="F27" s="484">
        <f t="shared" si="5"/>
        <v>1.0008345541676089</v>
      </c>
      <c r="G27" s="173">
        <v>461</v>
      </c>
      <c r="H27" s="484">
        <f t="shared" si="6"/>
        <v>3.632950625758014</v>
      </c>
      <c r="I27" s="173">
        <v>56</v>
      </c>
      <c r="J27" s="484">
        <f t="shared" si="7"/>
        <v>0.44131287427863075</v>
      </c>
      <c r="K27" s="173">
        <v>981</v>
      </c>
      <c r="L27" s="484">
        <f t="shared" si="8"/>
        <v>7.7308558869167285</v>
      </c>
    </row>
    <row r="28" spans="1:12">
      <c r="A28" s="697" t="s">
        <v>30</v>
      </c>
      <c r="B28" s="805">
        <v>254383</v>
      </c>
      <c r="C28" s="805">
        <v>261</v>
      </c>
      <c r="D28" s="806">
        <f t="shared" si="9"/>
        <v>10.26011958346273</v>
      </c>
      <c r="E28" s="805">
        <v>28</v>
      </c>
      <c r="F28" s="806">
        <f t="shared" si="5"/>
        <v>1.1007024840496418</v>
      </c>
      <c r="G28" s="805">
        <v>23</v>
      </c>
      <c r="H28" s="806">
        <f t="shared" si="6"/>
        <v>0.90414846904077717</v>
      </c>
      <c r="I28" s="805">
        <v>24</v>
      </c>
      <c r="J28" s="806">
        <f t="shared" si="7"/>
        <v>0.94345927204254998</v>
      </c>
      <c r="K28" s="805">
        <v>139</v>
      </c>
      <c r="L28" s="806">
        <f t="shared" si="8"/>
        <v>5.4642016172464363</v>
      </c>
    </row>
    <row r="29" spans="1:12" ht="3" customHeight="1">
      <c r="A29" s="5"/>
      <c r="B29" s="170"/>
      <c r="C29" s="170"/>
      <c r="D29" s="19"/>
      <c r="E29" s="170"/>
      <c r="F29" s="19"/>
      <c r="G29" s="170"/>
      <c r="H29" s="19"/>
      <c r="I29" s="170"/>
      <c r="J29" s="19"/>
      <c r="K29" s="170"/>
      <c r="L29" s="19"/>
    </row>
    <row r="30" spans="1:12">
      <c r="A30" s="689" t="s">
        <v>31</v>
      </c>
      <c r="B30" s="172">
        <f>SUM(B31:B36)</f>
        <v>593019</v>
      </c>
      <c r="C30" s="172">
        <f>SUM(C31:C36)</f>
        <v>624</v>
      </c>
      <c r="D30" s="19">
        <f>(C30/B30)*10000</f>
        <v>10.522428455074795</v>
      </c>
      <c r="E30" s="172">
        <f>SUM(E31:E36)</f>
        <v>188</v>
      </c>
      <c r="F30" s="19">
        <f t="shared" ref="F30:F36" si="10">+(E30/$B30)*10000</f>
        <v>3.1702188294135598</v>
      </c>
      <c r="G30" s="172">
        <f>SUM(G31:G36)</f>
        <v>294</v>
      </c>
      <c r="H30" s="19">
        <f t="shared" ref="H30:H36" si="11">+(G30/$B30)*10000</f>
        <v>4.9576826374871628</v>
      </c>
      <c r="I30" s="172">
        <f>SUM(I31:I36)</f>
        <v>70</v>
      </c>
      <c r="J30" s="19">
        <f t="shared" ref="J30:J36" si="12">+(I30/$B30)*10000</f>
        <v>1.1804006279731341</v>
      </c>
      <c r="K30" s="172">
        <f>SUM(K31:K36)</f>
        <v>589</v>
      </c>
      <c r="L30" s="19">
        <f t="shared" ref="L30:L36" si="13">+(K30/$B30)*10000</f>
        <v>9.9322281410882294</v>
      </c>
    </row>
    <row r="31" spans="1:12">
      <c r="A31" s="703" t="s">
        <v>32</v>
      </c>
      <c r="B31" s="805">
        <v>124417</v>
      </c>
      <c r="C31" s="805">
        <v>153</v>
      </c>
      <c r="D31" s="806">
        <f t="shared" ref="D31:D36" si="14">+(C31/$B31)*10000</f>
        <v>12.297354863081411</v>
      </c>
      <c r="E31" s="805">
        <v>46</v>
      </c>
      <c r="F31" s="806">
        <f t="shared" si="10"/>
        <v>3.6972439457630393</v>
      </c>
      <c r="G31" s="805">
        <v>77</v>
      </c>
      <c r="H31" s="806">
        <f t="shared" si="11"/>
        <v>6.1888648657337821</v>
      </c>
      <c r="I31" s="805">
        <v>9</v>
      </c>
      <c r="J31" s="806">
        <f t="shared" si="12"/>
        <v>0.72337381547537716</v>
      </c>
      <c r="K31" s="805">
        <v>154</v>
      </c>
      <c r="L31" s="806">
        <f t="shared" si="13"/>
        <v>12.377729731467564</v>
      </c>
    </row>
    <row r="32" spans="1:12">
      <c r="A32" s="693" t="s">
        <v>33</v>
      </c>
      <c r="B32" s="173">
        <v>85407</v>
      </c>
      <c r="C32" s="173">
        <v>107</v>
      </c>
      <c r="D32" s="484">
        <f t="shared" si="14"/>
        <v>12.528247099183908</v>
      </c>
      <c r="E32" s="173">
        <v>31</v>
      </c>
      <c r="F32" s="484">
        <f t="shared" si="10"/>
        <v>3.6296790661187024</v>
      </c>
      <c r="G32" s="173">
        <v>61</v>
      </c>
      <c r="H32" s="484">
        <f t="shared" si="11"/>
        <v>7.1422717107497036</v>
      </c>
      <c r="I32" s="173">
        <v>17</v>
      </c>
      <c r="J32" s="484">
        <f t="shared" si="12"/>
        <v>1.9904691652909012</v>
      </c>
      <c r="K32" s="173">
        <v>108</v>
      </c>
      <c r="L32" s="484">
        <f t="shared" si="13"/>
        <v>12.645333520671608</v>
      </c>
    </row>
    <row r="33" spans="1:12">
      <c r="A33" s="703" t="s">
        <v>34</v>
      </c>
      <c r="B33" s="805">
        <v>66864</v>
      </c>
      <c r="C33" s="805">
        <v>103</v>
      </c>
      <c r="D33" s="806">
        <f t="shared" si="14"/>
        <v>15.404402967217038</v>
      </c>
      <c r="E33" s="805">
        <v>37</v>
      </c>
      <c r="F33" s="806">
        <f t="shared" si="10"/>
        <v>5.5336204833692273</v>
      </c>
      <c r="G33" s="805">
        <v>53</v>
      </c>
      <c r="H33" s="806">
        <f t="shared" si="11"/>
        <v>7.9265374491505147</v>
      </c>
      <c r="I33" s="805">
        <v>12</v>
      </c>
      <c r="J33" s="806">
        <f t="shared" si="12"/>
        <v>1.7946877243359656</v>
      </c>
      <c r="K33" s="805">
        <v>90</v>
      </c>
      <c r="L33" s="806">
        <f t="shared" si="13"/>
        <v>13.460157932519742</v>
      </c>
    </row>
    <row r="34" spans="1:12">
      <c r="A34" s="693" t="s">
        <v>35</v>
      </c>
      <c r="B34" s="173">
        <v>82221</v>
      </c>
      <c r="C34" s="173">
        <v>63</v>
      </c>
      <c r="D34" s="484">
        <f t="shared" si="14"/>
        <v>7.6622760608603633</v>
      </c>
      <c r="E34" s="173">
        <v>23</v>
      </c>
      <c r="F34" s="484">
        <f t="shared" si="10"/>
        <v>2.7973388793617202</v>
      </c>
      <c r="G34" s="173">
        <v>26</v>
      </c>
      <c r="H34" s="484">
        <f t="shared" si="11"/>
        <v>3.1622091679741184</v>
      </c>
      <c r="I34" s="173">
        <v>6</v>
      </c>
      <c r="J34" s="484">
        <f t="shared" si="12"/>
        <v>0.72974057722479668</v>
      </c>
      <c r="K34" s="173">
        <v>93</v>
      </c>
      <c r="L34" s="484">
        <f t="shared" si="13"/>
        <v>11.310978946984347</v>
      </c>
    </row>
    <row r="35" spans="1:12">
      <c r="A35" s="703" t="s">
        <v>36</v>
      </c>
      <c r="B35" s="805">
        <v>139668</v>
      </c>
      <c r="C35" s="805">
        <v>136</v>
      </c>
      <c r="D35" s="806">
        <f t="shared" si="14"/>
        <v>9.7373772088094626</v>
      </c>
      <c r="E35" s="805">
        <v>38</v>
      </c>
      <c r="F35" s="806">
        <f t="shared" si="10"/>
        <v>2.7207377495202909</v>
      </c>
      <c r="G35" s="805">
        <v>54</v>
      </c>
      <c r="H35" s="806">
        <f t="shared" si="11"/>
        <v>3.8663115387919924</v>
      </c>
      <c r="I35" s="805">
        <v>23</v>
      </c>
      <c r="J35" s="806">
        <f t="shared" si="12"/>
        <v>1.6467623220780709</v>
      </c>
      <c r="K35" s="805">
        <v>102</v>
      </c>
      <c r="L35" s="806">
        <f t="shared" si="13"/>
        <v>7.3030329066070969</v>
      </c>
    </row>
    <row r="36" spans="1:12">
      <c r="A36" s="693" t="s">
        <v>37</v>
      </c>
      <c r="B36" s="173">
        <v>94442</v>
      </c>
      <c r="C36" s="173">
        <v>62</v>
      </c>
      <c r="D36" s="484">
        <f t="shared" si="14"/>
        <v>6.5648757967853291</v>
      </c>
      <c r="E36" s="173">
        <v>13</v>
      </c>
      <c r="F36" s="484">
        <f t="shared" si="10"/>
        <v>1.3765062154549883</v>
      </c>
      <c r="G36" s="173">
        <v>23</v>
      </c>
      <c r="H36" s="484">
        <f t="shared" si="11"/>
        <v>2.4353571504203635</v>
      </c>
      <c r="I36" s="173">
        <v>3</v>
      </c>
      <c r="J36" s="484">
        <f t="shared" si="12"/>
        <v>0.31765528048961267</v>
      </c>
      <c r="K36" s="173">
        <v>42</v>
      </c>
      <c r="L36" s="484">
        <f t="shared" si="13"/>
        <v>4.4471739268545774</v>
      </c>
    </row>
    <row r="37" spans="1:12" ht="2.25" customHeight="1">
      <c r="A37" s="5"/>
      <c r="B37" s="170"/>
      <c r="C37" s="170"/>
      <c r="D37" s="19"/>
      <c r="E37" s="170"/>
      <c r="F37" s="19"/>
      <c r="G37" s="170"/>
      <c r="H37" s="19"/>
      <c r="I37" s="170"/>
      <c r="J37" s="19"/>
      <c r="K37" s="170"/>
      <c r="L37" s="19"/>
    </row>
    <row r="38" spans="1:12">
      <c r="A38" s="705" t="s">
        <v>38</v>
      </c>
      <c r="B38" s="804">
        <f>B39</f>
        <v>20133</v>
      </c>
      <c r="C38" s="804">
        <f>SUM(C39)</f>
        <v>11</v>
      </c>
      <c r="D38" s="696">
        <f>(C38/B38)*10000</f>
        <v>5.4636666169969708</v>
      </c>
      <c r="E38" s="804">
        <f>SUM(E39)</f>
        <v>8</v>
      </c>
      <c r="F38" s="696">
        <f>+(E38/$B38)*10000</f>
        <v>3.9735757214523417</v>
      </c>
      <c r="G38" s="804">
        <f>SUM(G39)</f>
        <v>3</v>
      </c>
      <c r="H38" s="696">
        <f>+(G38/$B38)*10000</f>
        <v>1.4900908955446284</v>
      </c>
      <c r="I38" s="804">
        <f>SUM(I39)</f>
        <v>1</v>
      </c>
      <c r="J38" s="696">
        <f>+(I38/$B38)*10000</f>
        <v>0.49669696518154272</v>
      </c>
      <c r="K38" s="804">
        <f>SUM(K39)</f>
        <v>11</v>
      </c>
      <c r="L38" s="696">
        <f>+(K38/$B38)*10000</f>
        <v>5.4636666169969708</v>
      </c>
    </row>
    <row r="39" spans="1:12">
      <c r="A39" s="693" t="s">
        <v>40</v>
      </c>
      <c r="B39" s="173">
        <v>20133</v>
      </c>
      <c r="C39" s="173">
        <v>11</v>
      </c>
      <c r="D39" s="484">
        <f>+(C39/$B39)*10000</f>
        <v>5.4636666169969708</v>
      </c>
      <c r="E39" s="173">
        <v>8</v>
      </c>
      <c r="F39" s="484">
        <f>+(E39/$B39)*10000</f>
        <v>3.9735757214523417</v>
      </c>
      <c r="G39" s="173">
        <v>3</v>
      </c>
      <c r="H39" s="484">
        <f>+(G39/$B39)*10000</f>
        <v>1.4900908955446284</v>
      </c>
      <c r="I39" s="173">
        <v>1</v>
      </c>
      <c r="J39" s="484">
        <f>+(I39/$B39)*10000</f>
        <v>0.49669696518154272</v>
      </c>
      <c r="K39" s="173">
        <v>11</v>
      </c>
      <c r="L39" s="484">
        <f>+(K39/$B39)*10000</f>
        <v>5.4636666169969708</v>
      </c>
    </row>
    <row r="40" spans="1:12" ht="2.25" customHeight="1">
      <c r="A40" s="693"/>
      <c r="B40" s="170"/>
      <c r="C40" s="170"/>
      <c r="D40" s="19"/>
      <c r="E40" s="170"/>
      <c r="F40" s="20"/>
      <c r="G40" s="170"/>
      <c r="H40" s="20"/>
      <c r="I40" s="170"/>
      <c r="J40" s="20"/>
      <c r="K40" s="170"/>
      <c r="L40" s="20"/>
    </row>
    <row r="41" spans="1:12">
      <c r="A41" s="707" t="s">
        <v>41</v>
      </c>
      <c r="B41" s="807">
        <v>29358</v>
      </c>
      <c r="C41" s="807">
        <v>56</v>
      </c>
      <c r="D41" s="808">
        <f>+(C41/$B41)*10000</f>
        <v>19.074868860276585</v>
      </c>
      <c r="E41" s="807">
        <v>1</v>
      </c>
      <c r="F41" s="808">
        <f>+(E41/$B41)*10000</f>
        <v>0.34062265821922472</v>
      </c>
      <c r="G41" s="807">
        <v>4</v>
      </c>
      <c r="H41" s="808">
        <f>+(G41/$B41)*10000</f>
        <v>1.3624906328768989</v>
      </c>
      <c r="I41" s="807">
        <v>2</v>
      </c>
      <c r="J41" s="808">
        <f>+(I41/$B41)*10000</f>
        <v>0.68124531643844943</v>
      </c>
      <c r="K41" s="807">
        <v>18</v>
      </c>
      <c r="L41" s="808">
        <f>+(K41/$B41)*10000</f>
        <v>6.1312078479460448</v>
      </c>
    </row>
    <row r="42" spans="1:12" ht="6.75" customHeight="1">
      <c r="A42" s="154"/>
      <c r="B42" s="802"/>
      <c r="C42" s="802"/>
      <c r="D42" s="153"/>
      <c r="E42" s="802"/>
      <c r="F42" s="153"/>
      <c r="G42" s="802"/>
      <c r="H42" s="153"/>
      <c r="I42" s="802"/>
      <c r="J42" s="153"/>
      <c r="K42" s="802"/>
      <c r="L42" s="153"/>
    </row>
    <row r="43" spans="1:12" ht="9" customHeight="1">
      <c r="A43" s="859" t="s">
        <v>1085</v>
      </c>
      <c r="B43" s="802"/>
      <c r="C43" s="802"/>
      <c r="D43" s="153"/>
      <c r="E43" s="802"/>
      <c r="F43" s="153"/>
      <c r="G43" s="802"/>
      <c r="H43" s="153"/>
      <c r="I43" s="802"/>
      <c r="J43" s="153"/>
      <c r="K43" s="802"/>
      <c r="L43" s="153"/>
    </row>
    <row r="44" spans="1:12" ht="8.25" customHeight="1">
      <c r="A44" s="859" t="s">
        <v>1078</v>
      </c>
      <c r="B44" s="802"/>
      <c r="C44" s="802"/>
      <c r="D44" s="153"/>
      <c r="E44" s="802"/>
      <c r="F44" s="153"/>
      <c r="G44" s="802"/>
      <c r="H44" s="153"/>
      <c r="I44" s="802"/>
      <c r="J44" s="153"/>
      <c r="K44" s="802"/>
      <c r="L44" s="153"/>
    </row>
    <row r="45" spans="1:12" ht="10.5" customHeight="1">
      <c r="A45" s="859" t="s">
        <v>1087</v>
      </c>
      <c r="B45" s="802"/>
      <c r="C45" s="802"/>
      <c r="D45" s="153"/>
      <c r="E45" s="802"/>
      <c r="F45" s="153"/>
      <c r="G45" s="802"/>
      <c r="H45" s="153"/>
      <c r="I45" s="802"/>
      <c r="J45" s="153"/>
      <c r="K45" s="802"/>
      <c r="L45" s="153"/>
    </row>
    <row r="46" spans="1:12" ht="36.75" customHeight="1">
      <c r="A46" s="1238" t="s">
        <v>1086</v>
      </c>
      <c r="B46" s="1238"/>
      <c r="C46" s="1238"/>
      <c r="D46" s="1238"/>
      <c r="E46" s="1238"/>
      <c r="F46" s="1238"/>
      <c r="G46" s="1238"/>
      <c r="H46" s="1238"/>
      <c r="I46" s="1238"/>
      <c r="J46" s="1238"/>
      <c r="K46" s="1238"/>
      <c r="L46" s="1238"/>
    </row>
  </sheetData>
  <mergeCells count="8">
    <mergeCell ref="A1:L1"/>
    <mergeCell ref="K3:L3"/>
    <mergeCell ref="A46:L46"/>
    <mergeCell ref="A3:A4"/>
    <mergeCell ref="C3:D3"/>
    <mergeCell ref="E3:F3"/>
    <mergeCell ref="G3:H3"/>
    <mergeCell ref="I3:J3"/>
  </mergeCells>
  <hyperlinks>
    <hyperlink ref="M1" location="INDICE!A1" display="INDICE"/>
  </hyperlinks>
  <printOptions horizontalCentered="1"/>
  <pageMargins left="0.70866141732283472" right="0.70866141732283472" top="1.1417322834645669" bottom="0.62992125984251968" header="0.31496062992125984" footer="0.31496062992125984"/>
  <pageSetup paperSize="9" scale="80" firstPageNumber="33" orientation="landscape" useFirstPageNumber="1" r:id="rId1"/>
  <headerFooter scaleWithDoc="0">
    <oddHeader>&amp;C&amp;G</oddHeader>
    <oddFooter>&amp;C&amp;"Arial,Normal"&amp;12 134</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showGridLines="0" zoomScale="90" zoomScaleNormal="90" zoomScalePageLayoutView="80" workbookViewId="0">
      <selection sqref="A1:L1"/>
    </sheetView>
  </sheetViews>
  <sheetFormatPr baseColWidth="10" defaultRowHeight="15"/>
  <cols>
    <col min="1" max="1" width="35.140625" style="152" customWidth="1"/>
    <col min="2" max="2" width="13.85546875" style="803" customWidth="1"/>
    <col min="3" max="3" width="13.7109375" style="803" customWidth="1"/>
    <col min="4" max="4" width="13.42578125" style="152" customWidth="1"/>
    <col min="5" max="5" width="13.140625" style="803" customWidth="1"/>
    <col min="6" max="6" width="14" style="152" customWidth="1"/>
    <col min="7" max="7" width="13" style="803" customWidth="1"/>
    <col min="8" max="8" width="12.28515625" style="152" customWidth="1"/>
    <col min="9" max="9" width="12.85546875" style="803" customWidth="1"/>
    <col min="10" max="10" width="12.85546875" style="152" customWidth="1"/>
    <col min="11" max="11" width="11.42578125" style="803"/>
    <col min="12" max="12" width="11.42578125" style="152"/>
  </cols>
  <sheetData>
    <row r="1" spans="1:13" ht="44.25" customHeight="1">
      <c r="A1" s="1241" t="s">
        <v>1382</v>
      </c>
      <c r="B1" s="1241"/>
      <c r="C1" s="1241"/>
      <c r="D1" s="1241"/>
      <c r="E1" s="1241"/>
      <c r="F1" s="1241"/>
      <c r="G1" s="1241"/>
      <c r="H1" s="1241"/>
      <c r="I1" s="1241"/>
      <c r="J1" s="1241"/>
      <c r="K1" s="1241"/>
      <c r="L1" s="1241"/>
      <c r="M1" s="471" t="s">
        <v>1037</v>
      </c>
    </row>
    <row r="2" spans="1:13" ht="8.25" customHeight="1">
      <c r="A2" s="2"/>
      <c r="B2" s="171"/>
      <c r="C2" s="171"/>
      <c r="D2" s="3"/>
      <c r="E2" s="171"/>
      <c r="F2" s="3"/>
      <c r="G2" s="171"/>
      <c r="H2" s="3"/>
      <c r="I2" s="171"/>
      <c r="J2" s="3"/>
      <c r="K2" s="171"/>
      <c r="L2" s="3"/>
    </row>
    <row r="3" spans="1:13" ht="25.5" customHeight="1">
      <c r="A3" s="1126" t="s">
        <v>0</v>
      </c>
      <c r="B3" s="809" t="s">
        <v>1</v>
      </c>
      <c r="C3" s="1124" t="s">
        <v>2</v>
      </c>
      <c r="D3" s="1124"/>
      <c r="E3" s="1124" t="s">
        <v>3</v>
      </c>
      <c r="F3" s="1124"/>
      <c r="G3" s="1124" t="s">
        <v>5</v>
      </c>
      <c r="H3" s="1124"/>
      <c r="I3" s="1124" t="s">
        <v>6</v>
      </c>
      <c r="J3" s="1124"/>
      <c r="K3" s="1124" t="s">
        <v>7</v>
      </c>
      <c r="L3" s="1124"/>
    </row>
    <row r="4" spans="1:13" ht="36" customHeight="1">
      <c r="A4" s="1126"/>
      <c r="B4" s="809" t="s">
        <v>8</v>
      </c>
      <c r="C4" s="809" t="s">
        <v>9</v>
      </c>
      <c r="D4" s="499" t="s">
        <v>10</v>
      </c>
      <c r="E4" s="809" t="s">
        <v>9</v>
      </c>
      <c r="F4" s="499" t="s">
        <v>10</v>
      </c>
      <c r="G4" s="809" t="s">
        <v>9</v>
      </c>
      <c r="H4" s="499" t="s">
        <v>10</v>
      </c>
      <c r="I4" s="809" t="s">
        <v>9</v>
      </c>
      <c r="J4" s="499" t="s">
        <v>10</v>
      </c>
      <c r="K4" s="809" t="s">
        <v>9</v>
      </c>
      <c r="L4" s="499" t="s">
        <v>10</v>
      </c>
    </row>
    <row r="5" spans="1:13">
      <c r="A5" s="687" t="s">
        <v>11</v>
      </c>
      <c r="B5" s="172">
        <f>B6+B17+B23+B30+B32</f>
        <v>13319575</v>
      </c>
      <c r="C5" s="172">
        <f>(C6+C17+C23+C30++C32)</f>
        <v>20020</v>
      </c>
      <c r="D5" s="19">
        <f>(C5/B5)*10000</f>
        <v>15.030509607100829</v>
      </c>
      <c r="E5" s="172">
        <f>SUM(E6+E17+E23+E30+E32)</f>
        <v>2213</v>
      </c>
      <c r="F5" s="19">
        <f t="shared" ref="F5:F11" si="0">+(E5/$B5)*10000</f>
        <v>1.6614644236021043</v>
      </c>
      <c r="G5" s="172">
        <f>SUM(G6+G17+G23+G30+G32)</f>
        <v>6767</v>
      </c>
      <c r="H5" s="19">
        <f>+(G5/$B5)*10000</f>
        <v>5.0804924331294359</v>
      </c>
      <c r="I5" s="172">
        <f>SUM(I6+I17+I23+I30)</f>
        <v>1021</v>
      </c>
      <c r="J5" s="19">
        <f>+(I5/$B5)*10000</f>
        <v>0.76654097446802916</v>
      </c>
      <c r="K5" s="172">
        <f>SUM(K6+K17+K23+K30+K32)</f>
        <v>12581</v>
      </c>
      <c r="L5" s="19">
        <f>+(K5/$B5)*10000</f>
        <v>9.445496571775001</v>
      </c>
    </row>
    <row r="6" spans="1:13">
      <c r="A6" s="694" t="s">
        <v>12</v>
      </c>
      <c r="B6" s="804">
        <f>SUM(B7:B16)</f>
        <v>5947079</v>
      </c>
      <c r="C6" s="804">
        <f>SUM(C7:C16)</f>
        <v>11313</v>
      </c>
      <c r="D6" s="696">
        <f>C6/B6*10000</f>
        <v>19.022784126459392</v>
      </c>
      <c r="E6" s="804">
        <f>SUM(E7:E16)</f>
        <v>1262</v>
      </c>
      <c r="F6" s="696">
        <f t="shared" si="0"/>
        <v>2.1220501695033813</v>
      </c>
      <c r="G6" s="804">
        <f>SUM(G7:G16)</f>
        <v>4319</v>
      </c>
      <c r="H6" s="696">
        <f>+(G6/$B6)*10000</f>
        <v>7.2623888130626817</v>
      </c>
      <c r="I6" s="804">
        <f>SUM(I7:I16)</f>
        <v>533</v>
      </c>
      <c r="J6" s="696">
        <f>+(I6/$B6)*10000</f>
        <v>0.8962383045525375</v>
      </c>
      <c r="K6" s="804">
        <f>SUM(K7:K16)</f>
        <v>6394</v>
      </c>
      <c r="L6" s="696">
        <f>+(K6/$B6)*10000</f>
        <v>10.75149665911618</v>
      </c>
    </row>
    <row r="7" spans="1:13">
      <c r="A7" s="690" t="s">
        <v>13</v>
      </c>
      <c r="B7" s="173">
        <v>656640</v>
      </c>
      <c r="C7" s="173">
        <v>1680</v>
      </c>
      <c r="D7" s="484">
        <f t="shared" ref="D7:D16" si="1">+(C7/$B7)*10000</f>
        <v>25.584795321637426</v>
      </c>
      <c r="E7" s="173">
        <v>155</v>
      </c>
      <c r="F7" s="484">
        <f t="shared" si="0"/>
        <v>2.3605019493177388</v>
      </c>
      <c r="G7" s="173">
        <v>446</v>
      </c>
      <c r="H7" s="484">
        <f t="shared" ref="H7:H16" si="2">+(G7/$B7)*10000</f>
        <v>6.7921539961013648</v>
      </c>
      <c r="I7" s="173">
        <v>13</v>
      </c>
      <c r="J7" s="484">
        <f t="shared" ref="J7:J16" si="3">+(I7/$B7)*10000</f>
        <v>0.19797758284600392</v>
      </c>
      <c r="K7" s="173">
        <v>709</v>
      </c>
      <c r="L7" s="484">
        <f t="shared" ref="L7:L16" si="4">+(K7/$B7)*10000</f>
        <v>10.797392787524366</v>
      </c>
    </row>
    <row r="8" spans="1:13">
      <c r="A8" s="697" t="s">
        <v>14</v>
      </c>
      <c r="B8" s="805">
        <v>181712</v>
      </c>
      <c r="C8" s="805">
        <v>175</v>
      </c>
      <c r="D8" s="806">
        <f t="shared" si="1"/>
        <v>9.630624284582197</v>
      </c>
      <c r="E8" s="805">
        <v>51</v>
      </c>
      <c r="F8" s="806">
        <f t="shared" si="0"/>
        <v>2.8066390772210972</v>
      </c>
      <c r="G8" s="805">
        <v>126</v>
      </c>
      <c r="H8" s="806">
        <f t="shared" si="2"/>
        <v>6.9340494848991812</v>
      </c>
      <c r="I8" s="805">
        <v>15</v>
      </c>
      <c r="J8" s="806">
        <f t="shared" si="3"/>
        <v>0.82548208153561686</v>
      </c>
      <c r="K8" s="805">
        <v>164</v>
      </c>
      <c r="L8" s="806">
        <f t="shared" si="4"/>
        <v>9.025270758122744</v>
      </c>
    </row>
    <row r="9" spans="1:13">
      <c r="A9" s="690" t="s">
        <v>15</v>
      </c>
      <c r="B9" s="173">
        <v>222166</v>
      </c>
      <c r="C9" s="173">
        <v>329</v>
      </c>
      <c r="D9" s="484">
        <f t="shared" si="1"/>
        <v>14.808746612893062</v>
      </c>
      <c r="E9" s="173">
        <v>59</v>
      </c>
      <c r="F9" s="484">
        <f t="shared" si="0"/>
        <v>2.6556718849869014</v>
      </c>
      <c r="G9" s="173">
        <v>81</v>
      </c>
      <c r="H9" s="484">
        <f t="shared" si="2"/>
        <v>3.6459224183718479</v>
      </c>
      <c r="I9" s="173">
        <v>15</v>
      </c>
      <c r="J9" s="484">
        <f t="shared" si="3"/>
        <v>0.67517081821700886</v>
      </c>
      <c r="K9" s="173">
        <v>256</v>
      </c>
      <c r="L9" s="484">
        <f t="shared" si="4"/>
        <v>11.522915297570286</v>
      </c>
    </row>
    <row r="10" spans="1:13">
      <c r="A10" s="697" t="s">
        <v>16</v>
      </c>
      <c r="B10" s="805">
        <v>163851</v>
      </c>
      <c r="C10" s="805">
        <v>176</v>
      </c>
      <c r="D10" s="806">
        <f t="shared" si="1"/>
        <v>10.741466332216465</v>
      </c>
      <c r="E10" s="805">
        <v>59</v>
      </c>
      <c r="F10" s="806">
        <f t="shared" si="0"/>
        <v>3.6008324636407467</v>
      </c>
      <c r="G10" s="805">
        <v>87</v>
      </c>
      <c r="H10" s="806">
        <f t="shared" si="2"/>
        <v>5.3097021074024573</v>
      </c>
      <c r="I10" s="805">
        <v>49</v>
      </c>
      <c r="J10" s="806">
        <f t="shared" si="3"/>
        <v>2.9905218765829926</v>
      </c>
      <c r="K10" s="805">
        <v>142</v>
      </c>
      <c r="L10" s="806">
        <f t="shared" si="4"/>
        <v>8.6664103362201033</v>
      </c>
    </row>
    <row r="11" spans="1:13">
      <c r="A11" s="690" t="s">
        <v>17</v>
      </c>
      <c r="B11" s="173">
        <v>380242</v>
      </c>
      <c r="C11" s="173">
        <v>427</v>
      </c>
      <c r="D11" s="484">
        <f t="shared" si="1"/>
        <v>11.229690565481983</v>
      </c>
      <c r="E11" s="173">
        <v>76</v>
      </c>
      <c r="F11" s="484">
        <f t="shared" si="0"/>
        <v>1.9987271264089712</v>
      </c>
      <c r="G11" s="173">
        <v>117</v>
      </c>
      <c r="H11" s="484">
        <f t="shared" si="2"/>
        <v>3.0769878130243367</v>
      </c>
      <c r="I11" s="173">
        <v>58</v>
      </c>
      <c r="J11" s="484">
        <f t="shared" si="3"/>
        <v>1.5253443859436884</v>
      </c>
      <c r="K11" s="173">
        <v>299</v>
      </c>
      <c r="L11" s="484">
        <f t="shared" si="4"/>
        <v>7.863413299951084</v>
      </c>
    </row>
    <row r="12" spans="1:13">
      <c r="A12" s="697" t="s">
        <v>18</v>
      </c>
      <c r="B12" s="805">
        <v>436161</v>
      </c>
      <c r="C12" s="805">
        <v>542</v>
      </c>
      <c r="D12" s="806">
        <f t="shared" si="1"/>
        <v>12.426603937536827</v>
      </c>
      <c r="E12" s="805">
        <v>111</v>
      </c>
      <c r="F12" s="806">
        <v>2.7</v>
      </c>
      <c r="G12" s="805">
        <v>274</v>
      </c>
      <c r="H12" s="806">
        <f t="shared" si="2"/>
        <v>6.2820839093820853</v>
      </c>
      <c r="I12" s="805">
        <v>73</v>
      </c>
      <c r="J12" s="806">
        <f t="shared" si="3"/>
        <v>1.6736938882660302</v>
      </c>
      <c r="K12" s="805">
        <v>418</v>
      </c>
      <c r="L12" s="806">
        <f t="shared" si="4"/>
        <v>9.5836170588383638</v>
      </c>
    </row>
    <row r="13" spans="1:13">
      <c r="A13" s="690" t="s">
        <v>19</v>
      </c>
      <c r="B13" s="173">
        <v>373338</v>
      </c>
      <c r="C13" s="173">
        <v>468</v>
      </c>
      <c r="D13" s="484">
        <f t="shared" si="1"/>
        <v>12.535557591244395</v>
      </c>
      <c r="E13" s="173">
        <v>74</v>
      </c>
      <c r="F13" s="484">
        <f>+(E13/$B13)*10000</f>
        <v>1.9821180806668488</v>
      </c>
      <c r="G13" s="173">
        <v>185</v>
      </c>
      <c r="H13" s="484">
        <f t="shared" si="2"/>
        <v>4.9552952016671217</v>
      </c>
      <c r="I13" s="173">
        <v>19</v>
      </c>
      <c r="J13" s="484">
        <f t="shared" si="3"/>
        <v>0.50892220990094772</v>
      </c>
      <c r="K13" s="173">
        <v>311</v>
      </c>
      <c r="L13" s="484">
        <f t="shared" si="4"/>
        <v>8.3302530146944598</v>
      </c>
    </row>
    <row r="14" spans="1:13">
      <c r="A14" s="697" t="s">
        <v>20</v>
      </c>
      <c r="B14" s="805">
        <v>435687</v>
      </c>
      <c r="C14" s="805">
        <v>830</v>
      </c>
      <c r="D14" s="806">
        <f t="shared" si="1"/>
        <v>19.05037331846027</v>
      </c>
      <c r="E14" s="805">
        <v>83</v>
      </c>
      <c r="F14" s="806">
        <f>+(E14/$B14)*10000</f>
        <v>1.905037331846027</v>
      </c>
      <c r="G14" s="805">
        <v>264</v>
      </c>
      <c r="H14" s="806">
        <f t="shared" si="2"/>
        <v>6.0593958506909775</v>
      </c>
      <c r="I14" s="805">
        <v>18</v>
      </c>
      <c r="J14" s="806">
        <f t="shared" si="3"/>
        <v>0.4131406261834758</v>
      </c>
      <c r="K14" s="805">
        <v>567</v>
      </c>
      <c r="L14" s="806">
        <f t="shared" si="4"/>
        <v>13.013929724779485</v>
      </c>
    </row>
    <row r="15" spans="1:13">
      <c r="A15" s="690" t="s">
        <v>21</v>
      </c>
      <c r="B15" s="173">
        <v>2619926</v>
      </c>
      <c r="C15" s="173">
        <v>5791</v>
      </c>
      <c r="D15" s="484">
        <f t="shared" si="1"/>
        <v>22.103677737462814</v>
      </c>
      <c r="E15" s="173">
        <v>503</v>
      </c>
      <c r="F15" s="484">
        <f>+(E15/$B15)*10000</f>
        <v>1.919901554471386</v>
      </c>
      <c r="G15" s="173">
        <v>2484</v>
      </c>
      <c r="H15" s="484">
        <f t="shared" si="2"/>
        <v>9.481183819695671</v>
      </c>
      <c r="I15" s="173">
        <v>224</v>
      </c>
      <c r="J15" s="484">
        <f t="shared" si="3"/>
        <v>0.85498598052006047</v>
      </c>
      <c r="K15" s="173">
        <v>3108</v>
      </c>
      <c r="L15" s="484">
        <f t="shared" si="4"/>
        <v>11.862930479715839</v>
      </c>
    </row>
    <row r="16" spans="1:13">
      <c r="A16" s="697" t="s">
        <v>22</v>
      </c>
      <c r="B16" s="805">
        <v>477356</v>
      </c>
      <c r="C16" s="805">
        <v>895</v>
      </c>
      <c r="D16" s="806">
        <f t="shared" si="1"/>
        <v>18.749109679149313</v>
      </c>
      <c r="E16" s="805">
        <v>91</v>
      </c>
      <c r="F16" s="806">
        <f>+(E16/$B16)*10000</f>
        <v>1.9063340567626679</v>
      </c>
      <c r="G16" s="805">
        <v>255</v>
      </c>
      <c r="H16" s="806">
        <f t="shared" si="2"/>
        <v>5.341925104115167</v>
      </c>
      <c r="I16" s="805">
        <v>49</v>
      </c>
      <c r="J16" s="806">
        <f t="shared" si="3"/>
        <v>1.0264875690260518</v>
      </c>
      <c r="K16" s="805">
        <v>420</v>
      </c>
      <c r="L16" s="806">
        <f t="shared" si="4"/>
        <v>8.7984648773661576</v>
      </c>
    </row>
    <row r="17" spans="1:12">
      <c r="A17" s="689" t="s">
        <v>24</v>
      </c>
      <c r="B17" s="172">
        <f>SUM(B18:B22)</f>
        <v>6710548</v>
      </c>
      <c r="C17" s="172">
        <f>SUM(C18:C22)</f>
        <v>8013</v>
      </c>
      <c r="D17" s="19">
        <f>(C17/B17)*10000</f>
        <v>11.940902590965745</v>
      </c>
      <c r="E17" s="172">
        <f>SUM(E18:E22)</f>
        <v>751</v>
      </c>
      <c r="F17" s="19">
        <f t="shared" ref="F17:F22" si="5">+(E17/$B17)*10000</f>
        <v>1.1191336385642425</v>
      </c>
      <c r="G17" s="172">
        <f>SUM(G18:G22)</f>
        <v>2150</v>
      </c>
      <c r="H17" s="19">
        <f t="shared" ref="H17:H22" si="6">+(G17/$B17)*10000</f>
        <v>3.2039112155966993</v>
      </c>
      <c r="I17" s="172">
        <f>SUM(I18:I22)</f>
        <v>435</v>
      </c>
      <c r="J17" s="19">
        <f t="shared" ref="J17:J22" si="7">+(I17/$B17)*10000</f>
        <v>0.64823319943468105</v>
      </c>
      <c r="K17" s="172">
        <f>SUM(K18:K22)</f>
        <v>5567</v>
      </c>
      <c r="L17" s="19">
        <f t="shared" ref="L17:L22" si="8">+(K17/$B17)*10000</f>
        <v>8.2958947615008487</v>
      </c>
    </row>
    <row r="18" spans="1:12">
      <c r="A18" s="697" t="s">
        <v>25</v>
      </c>
      <c r="B18" s="805">
        <v>633860</v>
      </c>
      <c r="C18" s="805">
        <v>705</v>
      </c>
      <c r="D18" s="806">
        <f t="shared" ref="D18:D22" si="9">+(C18/$B18)*10000</f>
        <v>11.122329852017796</v>
      </c>
      <c r="E18" s="805">
        <v>63</v>
      </c>
      <c r="F18" s="806">
        <f t="shared" si="5"/>
        <v>0.99391032720159034</v>
      </c>
      <c r="G18" s="805">
        <v>202</v>
      </c>
      <c r="H18" s="806">
        <f t="shared" si="6"/>
        <v>3.1868235888050989</v>
      </c>
      <c r="I18" s="805">
        <v>35</v>
      </c>
      <c r="J18" s="806">
        <f t="shared" si="7"/>
        <v>0.55217240400088352</v>
      </c>
      <c r="K18" s="805">
        <v>367</v>
      </c>
      <c r="L18" s="806">
        <f t="shared" si="8"/>
        <v>5.7899220648092635</v>
      </c>
    </row>
    <row r="19" spans="1:12">
      <c r="A19" s="690" t="s">
        <v>26</v>
      </c>
      <c r="B19" s="173">
        <v>473051</v>
      </c>
      <c r="C19" s="173">
        <v>375</v>
      </c>
      <c r="D19" s="484">
        <f t="shared" si="9"/>
        <v>7.927263656561343</v>
      </c>
      <c r="E19" s="173">
        <v>81</v>
      </c>
      <c r="F19" s="484">
        <f t="shared" si="5"/>
        <v>1.71228894981725</v>
      </c>
      <c r="G19" s="173">
        <v>86</v>
      </c>
      <c r="H19" s="484">
        <f t="shared" si="6"/>
        <v>1.8179857985714014</v>
      </c>
      <c r="I19" s="173">
        <v>54</v>
      </c>
      <c r="J19" s="484">
        <f t="shared" si="7"/>
        <v>1.1415259665448334</v>
      </c>
      <c r="K19" s="173">
        <v>333</v>
      </c>
      <c r="L19" s="484">
        <f t="shared" si="8"/>
        <v>7.0394101270264722</v>
      </c>
    </row>
    <row r="20" spans="1:12">
      <c r="A20" s="697" t="s">
        <v>27</v>
      </c>
      <c r="B20" s="805">
        <v>3607574</v>
      </c>
      <c r="C20" s="805">
        <v>4596</v>
      </c>
      <c r="D20" s="806">
        <f t="shared" si="9"/>
        <v>12.73986340959326</v>
      </c>
      <c r="E20" s="805">
        <v>396</v>
      </c>
      <c r="F20" s="806">
        <f t="shared" si="5"/>
        <v>1.0976905809832314</v>
      </c>
      <c r="G20" s="805">
        <v>1233</v>
      </c>
      <c r="H20" s="806">
        <f t="shared" si="6"/>
        <v>3.4178093089705159</v>
      </c>
      <c r="I20" s="805">
        <v>233</v>
      </c>
      <c r="J20" s="806">
        <f t="shared" si="7"/>
        <v>0.64586339739669929</v>
      </c>
      <c r="K20" s="805">
        <v>3500</v>
      </c>
      <c r="L20" s="806">
        <f t="shared" si="8"/>
        <v>9.7018106905083581</v>
      </c>
    </row>
    <row r="21" spans="1:12">
      <c r="A21" s="690" t="s">
        <v>28</v>
      </c>
      <c r="B21" s="173">
        <v>709927</v>
      </c>
      <c r="C21" s="173">
        <v>836</v>
      </c>
      <c r="D21" s="484">
        <f t="shared" si="9"/>
        <v>11.775858644621207</v>
      </c>
      <c r="E21" s="173">
        <v>85</v>
      </c>
      <c r="F21" s="484">
        <f t="shared" si="5"/>
        <v>1.1973062019052663</v>
      </c>
      <c r="G21" s="173">
        <v>133</v>
      </c>
      <c r="H21" s="484">
        <f t="shared" si="6"/>
        <v>1.8734320570988285</v>
      </c>
      <c r="I21" s="173">
        <v>58</v>
      </c>
      <c r="J21" s="484">
        <f t="shared" si="7"/>
        <v>0.81698540835888755</v>
      </c>
      <c r="K21" s="173">
        <v>471</v>
      </c>
      <c r="L21" s="484">
        <f t="shared" si="8"/>
        <v>6.6344849540868287</v>
      </c>
    </row>
    <row r="22" spans="1:12">
      <c r="A22" s="697" t="s">
        <v>29</v>
      </c>
      <c r="B22" s="805">
        <v>1286136</v>
      </c>
      <c r="C22" s="805">
        <v>1501</v>
      </c>
      <c r="D22" s="806">
        <f t="shared" si="9"/>
        <v>11.670616482238271</v>
      </c>
      <c r="E22" s="805">
        <v>126</v>
      </c>
      <c r="F22" s="806">
        <f t="shared" si="5"/>
        <v>0.97967866539774962</v>
      </c>
      <c r="G22" s="805">
        <v>496</v>
      </c>
      <c r="H22" s="806">
        <f t="shared" si="6"/>
        <v>3.8565128415657446</v>
      </c>
      <c r="I22" s="805">
        <v>55</v>
      </c>
      <c r="J22" s="806">
        <f t="shared" si="7"/>
        <v>0.42763751267362088</v>
      </c>
      <c r="K22" s="805">
        <v>896</v>
      </c>
      <c r="L22" s="806">
        <f t="shared" si="8"/>
        <v>6.9666038428284418</v>
      </c>
    </row>
    <row r="23" spans="1:12">
      <c r="A23" s="689" t="s">
        <v>31</v>
      </c>
      <c r="B23" s="172">
        <f>SUM(B24:B29)</f>
        <v>611358</v>
      </c>
      <c r="C23" s="172">
        <f>SUM(C24:C29)</f>
        <v>647</v>
      </c>
      <c r="D23" s="19">
        <f>(C23/B23)*10000</f>
        <v>10.582997196405378</v>
      </c>
      <c r="E23" s="172">
        <f>SUM(E24:E29)</f>
        <v>199</v>
      </c>
      <c r="F23" s="19">
        <f>+(E23/$B23)*10000</f>
        <v>3.2550485967305574</v>
      </c>
      <c r="G23" s="172">
        <f>SUM(G24:G29)</f>
        <v>296</v>
      </c>
      <c r="H23" s="19">
        <f t="shared" ref="H23:H29" si="10">+(G23/$B23)*10000</f>
        <v>4.8416803247851501</v>
      </c>
      <c r="I23" s="172">
        <f>SUM(I24:I29)</f>
        <v>53</v>
      </c>
      <c r="J23" s="19">
        <f t="shared" ref="J23:J29" si="11">+(I23/$B23)*10000</f>
        <v>0.86692249058653026</v>
      </c>
      <c r="K23" s="172">
        <f>SUM(K24:K29)</f>
        <v>601</v>
      </c>
      <c r="L23" s="19">
        <f t="shared" ref="L23:L29" si="12">+(K23/$B23)*10000</f>
        <v>9.8305739026887675</v>
      </c>
    </row>
    <row r="24" spans="1:12">
      <c r="A24" s="703" t="s">
        <v>32</v>
      </c>
      <c r="B24" s="805">
        <v>127667</v>
      </c>
      <c r="C24" s="805">
        <v>160</v>
      </c>
      <c r="D24" s="806">
        <f t="shared" ref="D24:D29" si="13">+(C24/$B24)*10000</f>
        <v>12.532604353513436</v>
      </c>
      <c r="E24" s="805">
        <v>52</v>
      </c>
      <c r="F24" s="806">
        <v>4.0999999999999996</v>
      </c>
      <c r="G24" s="805">
        <v>77</v>
      </c>
      <c r="H24" s="806">
        <f t="shared" si="10"/>
        <v>6.0313158451283417</v>
      </c>
      <c r="I24" s="805">
        <v>7</v>
      </c>
      <c r="J24" s="806">
        <f t="shared" si="11"/>
        <v>0.54830144046621287</v>
      </c>
      <c r="K24" s="805">
        <v>178</v>
      </c>
      <c r="L24" s="806">
        <f t="shared" si="12"/>
        <v>13.9425223432837</v>
      </c>
    </row>
    <row r="25" spans="1:12">
      <c r="A25" s="693" t="s">
        <v>33</v>
      </c>
      <c r="B25" s="173">
        <v>87801</v>
      </c>
      <c r="C25" s="173">
        <v>118</v>
      </c>
      <c r="D25" s="484">
        <f t="shared" si="13"/>
        <v>13.439482466031137</v>
      </c>
      <c r="E25" s="173">
        <v>36</v>
      </c>
      <c r="F25" s="484">
        <f>+(E25/$B25)*10000</f>
        <v>4.1001810913315335</v>
      </c>
      <c r="G25" s="173">
        <v>59</v>
      </c>
      <c r="H25" s="484">
        <f t="shared" si="10"/>
        <v>6.7197412330155686</v>
      </c>
      <c r="I25" s="173">
        <v>16</v>
      </c>
      <c r="J25" s="484">
        <f t="shared" si="11"/>
        <v>1.8223027072584594</v>
      </c>
      <c r="K25" s="173">
        <v>105</v>
      </c>
      <c r="L25" s="484">
        <f t="shared" si="12"/>
        <v>11.958861516383639</v>
      </c>
    </row>
    <row r="26" spans="1:12">
      <c r="A26" s="703" t="s">
        <v>34</v>
      </c>
      <c r="B26" s="805">
        <v>69027</v>
      </c>
      <c r="C26" s="805">
        <v>106</v>
      </c>
      <c r="D26" s="806">
        <f t="shared" si="13"/>
        <v>15.35630984976893</v>
      </c>
      <c r="E26" s="805">
        <v>42</v>
      </c>
      <c r="F26" s="806">
        <f>+(E26/$B26)*10000</f>
        <v>6.0845756008518403</v>
      </c>
      <c r="G26" s="805">
        <v>54</v>
      </c>
      <c r="H26" s="806">
        <f t="shared" si="10"/>
        <v>7.8230257725237946</v>
      </c>
      <c r="I26" s="805">
        <v>10</v>
      </c>
      <c r="J26" s="806">
        <f t="shared" si="11"/>
        <v>1.4487084763932954</v>
      </c>
      <c r="K26" s="805">
        <v>92</v>
      </c>
      <c r="L26" s="806">
        <f t="shared" si="12"/>
        <v>13.328117982818318</v>
      </c>
    </row>
    <row r="27" spans="1:12">
      <c r="A27" s="693" t="s">
        <v>35</v>
      </c>
      <c r="B27" s="173">
        <v>83689</v>
      </c>
      <c r="C27" s="173">
        <v>87</v>
      </c>
      <c r="D27" s="484">
        <f t="shared" si="13"/>
        <v>10.39563144499277</v>
      </c>
      <c r="E27" s="173">
        <v>22</v>
      </c>
      <c r="F27" s="484">
        <f>+(E27/$B27)*10000</f>
        <v>2.6287803654004707</v>
      </c>
      <c r="G27" s="173">
        <v>35</v>
      </c>
      <c r="H27" s="484">
        <f t="shared" si="10"/>
        <v>4.1821505813189308</v>
      </c>
      <c r="I27" s="173">
        <v>7</v>
      </c>
      <c r="J27" s="484">
        <f t="shared" si="11"/>
        <v>0.83643011626378605</v>
      </c>
      <c r="K27" s="173">
        <v>115</v>
      </c>
      <c r="L27" s="484">
        <f t="shared" si="12"/>
        <v>13.741351910047914</v>
      </c>
    </row>
    <row r="28" spans="1:12">
      <c r="A28" s="703" t="s">
        <v>36</v>
      </c>
      <c r="B28" s="805">
        <v>144212</v>
      </c>
      <c r="C28" s="805">
        <v>125</v>
      </c>
      <c r="D28" s="806">
        <f t="shared" si="13"/>
        <v>8.6677946356752553</v>
      </c>
      <c r="E28" s="805">
        <v>35</v>
      </c>
      <c r="F28" s="806">
        <f>+(E28/$B28)*10000</f>
        <v>2.4269824979890715</v>
      </c>
      <c r="G28" s="805">
        <v>54</v>
      </c>
      <c r="H28" s="806">
        <f t="shared" si="10"/>
        <v>3.7444872826117104</v>
      </c>
      <c r="I28" s="805">
        <v>10</v>
      </c>
      <c r="J28" s="806">
        <f t="shared" si="11"/>
        <v>0.69342357085402051</v>
      </c>
      <c r="K28" s="805">
        <v>74</v>
      </c>
      <c r="L28" s="806">
        <f t="shared" si="12"/>
        <v>5.1313344243197507</v>
      </c>
    </row>
    <row r="29" spans="1:12">
      <c r="A29" s="693" t="s">
        <v>37</v>
      </c>
      <c r="B29" s="173">
        <v>98962</v>
      </c>
      <c r="C29" s="173">
        <v>51</v>
      </c>
      <c r="D29" s="484">
        <f t="shared" si="13"/>
        <v>5.1534932600392072</v>
      </c>
      <c r="E29" s="173">
        <v>12</v>
      </c>
      <c r="F29" s="484">
        <f>+(E29/$B29)*10000</f>
        <v>1.2125866494209898</v>
      </c>
      <c r="G29" s="173">
        <v>17</v>
      </c>
      <c r="H29" s="484">
        <f t="shared" si="10"/>
        <v>1.7178310866797357</v>
      </c>
      <c r="I29" s="173">
        <v>3</v>
      </c>
      <c r="J29" s="484">
        <f t="shared" si="11"/>
        <v>0.30314666235524745</v>
      </c>
      <c r="K29" s="173">
        <v>37</v>
      </c>
      <c r="L29" s="484">
        <f t="shared" si="12"/>
        <v>3.7388088357147189</v>
      </c>
    </row>
    <row r="30" spans="1:12">
      <c r="A30" s="705" t="s">
        <v>38</v>
      </c>
      <c r="B30" s="804">
        <f>B31</f>
        <v>20737</v>
      </c>
      <c r="C30" s="804">
        <f>SUM(C31)</f>
        <v>0</v>
      </c>
      <c r="D30" s="696" t="s">
        <v>39</v>
      </c>
      <c r="E30" s="804">
        <f>SUM(E31)</f>
        <v>0</v>
      </c>
      <c r="F30" s="696" t="s">
        <v>39</v>
      </c>
      <c r="G30" s="804">
        <f>SUM(G31)</f>
        <v>0</v>
      </c>
      <c r="H30" s="696" t="s">
        <v>39</v>
      </c>
      <c r="I30" s="804">
        <f>SUM(I31)</f>
        <v>0</v>
      </c>
      <c r="J30" s="696" t="s">
        <v>39</v>
      </c>
      <c r="K30" s="804">
        <f>SUM(K31)</f>
        <v>0</v>
      </c>
      <c r="L30" s="696" t="s">
        <v>39</v>
      </c>
    </row>
    <row r="31" spans="1:12">
      <c r="A31" s="693" t="s">
        <v>40</v>
      </c>
      <c r="B31" s="173">
        <v>20737</v>
      </c>
      <c r="C31" s="172" t="s">
        <v>39</v>
      </c>
      <c r="D31" s="19" t="s">
        <v>39</v>
      </c>
      <c r="E31" s="172" t="s">
        <v>39</v>
      </c>
      <c r="F31" s="19" t="s">
        <v>39</v>
      </c>
      <c r="G31" s="172" t="s">
        <v>39</v>
      </c>
      <c r="H31" s="19" t="s">
        <v>39</v>
      </c>
      <c r="I31" s="172" t="s">
        <v>39</v>
      </c>
      <c r="J31" s="19" t="s">
        <v>39</v>
      </c>
      <c r="K31" s="172" t="s">
        <v>39</v>
      </c>
      <c r="L31" s="19" t="s">
        <v>39</v>
      </c>
    </row>
    <row r="32" spans="1:12">
      <c r="A32" s="707" t="s">
        <v>41</v>
      </c>
      <c r="B32" s="807">
        <v>29853</v>
      </c>
      <c r="C32" s="807">
        <v>47</v>
      </c>
      <c r="D32" s="808">
        <v>5.9</v>
      </c>
      <c r="E32" s="807">
        <v>1</v>
      </c>
      <c r="F32" s="808">
        <f>+(E32/$B32)*10000</f>
        <v>0.33497470940943957</v>
      </c>
      <c r="G32" s="807">
        <v>2</v>
      </c>
      <c r="H32" s="808">
        <f>+(G32/$B32)*10000</f>
        <v>0.66994941881887915</v>
      </c>
      <c r="I32" s="807">
        <v>3</v>
      </c>
      <c r="J32" s="808">
        <f>+(I32/$B32)*10000</f>
        <v>1.0049241282283188</v>
      </c>
      <c r="K32" s="807">
        <v>19</v>
      </c>
      <c r="L32" s="808">
        <f>+(K32/$B32)*10000</f>
        <v>6.3645194787793526</v>
      </c>
    </row>
    <row r="33" spans="1:12" ht="11.25" customHeight="1">
      <c r="A33" s="154"/>
      <c r="B33" s="802"/>
      <c r="C33" s="802"/>
      <c r="D33" s="153"/>
      <c r="E33" s="802"/>
      <c r="F33" s="153"/>
      <c r="G33" s="802"/>
      <c r="H33" s="153"/>
      <c r="I33" s="802"/>
      <c r="J33" s="153"/>
      <c r="K33" s="802"/>
      <c r="L33" s="153"/>
    </row>
    <row r="34" spans="1:12" ht="11.25" customHeight="1">
      <c r="A34" s="859" t="s">
        <v>1073</v>
      </c>
      <c r="B34" s="802"/>
      <c r="C34" s="802"/>
      <c r="D34" s="153"/>
      <c r="E34" s="802"/>
      <c r="F34" s="153"/>
      <c r="G34" s="802"/>
      <c r="H34" s="153"/>
      <c r="I34" s="802"/>
      <c r="J34" s="153"/>
      <c r="K34" s="802"/>
      <c r="L34" s="153"/>
    </row>
    <row r="35" spans="1:12" ht="11.25" customHeight="1">
      <c r="A35" s="859" t="s">
        <v>1078</v>
      </c>
      <c r="B35" s="802"/>
      <c r="C35" s="802"/>
      <c r="D35" s="153"/>
      <c r="E35" s="802"/>
      <c r="F35" s="153"/>
      <c r="G35" s="802"/>
      <c r="H35" s="153"/>
      <c r="I35" s="802"/>
      <c r="J35" s="153"/>
      <c r="K35" s="802"/>
      <c r="L35" s="153"/>
    </row>
    <row r="36" spans="1:12" ht="11.25" customHeight="1">
      <c r="A36" s="859" t="s">
        <v>1076</v>
      </c>
      <c r="B36" s="802"/>
      <c r="C36" s="802"/>
      <c r="D36" s="153"/>
      <c r="E36" s="802"/>
      <c r="F36" s="153"/>
      <c r="G36" s="802"/>
      <c r="H36" s="153"/>
      <c r="I36" s="802"/>
      <c r="J36" s="153"/>
      <c r="K36" s="802"/>
      <c r="L36" s="153"/>
    </row>
    <row r="37" spans="1:12">
      <c r="A37" s="1242"/>
      <c r="B37" s="1242"/>
      <c r="C37" s="1242"/>
      <c r="D37" s="1242"/>
      <c r="E37" s="1242"/>
      <c r="F37" s="1242"/>
      <c r="G37" s="1242"/>
      <c r="H37" s="1242"/>
      <c r="I37" s="1242"/>
      <c r="J37" s="1242"/>
      <c r="K37" s="1242"/>
      <c r="L37" s="1242"/>
    </row>
  </sheetData>
  <mergeCells count="8">
    <mergeCell ref="A1:L1"/>
    <mergeCell ref="K3:L3"/>
    <mergeCell ref="A37:L37"/>
    <mergeCell ref="A3:A4"/>
    <mergeCell ref="C3:D3"/>
    <mergeCell ref="E3:F3"/>
    <mergeCell ref="G3:H3"/>
    <mergeCell ref="I3:J3"/>
  </mergeCells>
  <hyperlinks>
    <hyperlink ref="M1" location="INDICE!A1" display="INDICE"/>
  </hyperlinks>
  <printOptions horizontalCentered="1"/>
  <pageMargins left="0.70866141732283472" right="0.70866141732283472" top="1.1417322834645669" bottom="0.74803149606299213" header="0" footer="0.31496062992125984"/>
  <pageSetup paperSize="9" scale="70" firstPageNumber="33" orientation="landscape" useFirstPageNumber="1" r:id="rId1"/>
  <headerFooter scaleWithDoc="0">
    <oddHeader>&amp;C&amp;G</oddHeader>
    <oddFooter>&amp;C&amp;"Arial,Normal"&amp;12 135</oddFooter>
  </headerFooter>
  <ignoredErrors>
    <ignoredError sqref="F5:K5 D6:K6 D17:K17 D23:K23" formula="1"/>
    <ignoredError sqref="C17" formulaRange="1"/>
  </ignoredErrors>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showGridLines="0" zoomScale="90" zoomScaleNormal="90" zoomScalePageLayoutView="80" workbookViewId="0">
      <selection sqref="A1:L1"/>
    </sheetView>
  </sheetViews>
  <sheetFormatPr baseColWidth="10" defaultRowHeight="15"/>
  <cols>
    <col min="1" max="1" width="31.28515625" style="152" customWidth="1"/>
    <col min="2" max="2" width="14.42578125" style="803" customWidth="1"/>
    <col min="3" max="3" width="12.140625" style="803" customWidth="1"/>
    <col min="4" max="4" width="13.140625" style="152" customWidth="1"/>
    <col min="5" max="5" width="13" style="803" customWidth="1"/>
    <col min="6" max="6" width="12.28515625" style="152" customWidth="1"/>
    <col min="7" max="7" width="13.28515625" style="803" customWidth="1"/>
    <col min="8" max="8" width="12.5703125" style="152" customWidth="1"/>
    <col min="9" max="9" width="13.42578125" style="803" customWidth="1"/>
    <col min="10" max="10" width="13.140625" style="152" customWidth="1"/>
    <col min="11" max="11" width="14.140625" style="803" customWidth="1"/>
    <col min="12" max="12" width="12.85546875" style="152" customWidth="1"/>
  </cols>
  <sheetData>
    <row r="1" spans="1:13" ht="43.5" customHeight="1">
      <c r="A1" s="1241" t="s">
        <v>1383</v>
      </c>
      <c r="B1" s="1241"/>
      <c r="C1" s="1241"/>
      <c r="D1" s="1241"/>
      <c r="E1" s="1241"/>
      <c r="F1" s="1241"/>
      <c r="G1" s="1241"/>
      <c r="H1" s="1241"/>
      <c r="I1" s="1241"/>
      <c r="J1" s="1241"/>
      <c r="K1" s="1241"/>
      <c r="L1" s="1241"/>
      <c r="M1" s="471" t="s">
        <v>1037</v>
      </c>
    </row>
    <row r="2" spans="1:13" ht="8.25" customHeight="1">
      <c r="A2" s="2"/>
      <c r="B2" s="171"/>
      <c r="C2" s="171"/>
      <c r="D2" s="3"/>
      <c r="E2" s="171"/>
      <c r="F2" s="3"/>
      <c r="G2" s="171"/>
      <c r="H2" s="3"/>
      <c r="I2" s="171"/>
      <c r="J2" s="3"/>
      <c r="K2" s="171"/>
      <c r="L2" s="3"/>
    </row>
    <row r="3" spans="1:13" ht="25.5" customHeight="1">
      <c r="A3" s="1126" t="s">
        <v>0</v>
      </c>
      <c r="B3" s="809" t="s">
        <v>1</v>
      </c>
      <c r="C3" s="1124" t="s">
        <v>2</v>
      </c>
      <c r="D3" s="1124"/>
      <c r="E3" s="1124" t="s">
        <v>3</v>
      </c>
      <c r="F3" s="1124"/>
      <c r="G3" s="1124" t="s">
        <v>5</v>
      </c>
      <c r="H3" s="1124"/>
      <c r="I3" s="1124" t="s">
        <v>6</v>
      </c>
      <c r="J3" s="1124"/>
      <c r="K3" s="1124" t="s">
        <v>7</v>
      </c>
      <c r="L3" s="1124"/>
    </row>
    <row r="4" spans="1:13" ht="36" customHeight="1">
      <c r="A4" s="1126"/>
      <c r="B4" s="809" t="s">
        <v>8</v>
      </c>
      <c r="C4" s="809" t="s">
        <v>9</v>
      </c>
      <c r="D4" s="499" t="s">
        <v>10</v>
      </c>
      <c r="E4" s="809" t="s">
        <v>9</v>
      </c>
      <c r="F4" s="499" t="s">
        <v>10</v>
      </c>
      <c r="G4" s="809" t="s">
        <v>9</v>
      </c>
      <c r="H4" s="499" t="s">
        <v>10</v>
      </c>
      <c r="I4" s="809" t="s">
        <v>9</v>
      </c>
      <c r="J4" s="499" t="s">
        <v>10</v>
      </c>
      <c r="K4" s="809" t="s">
        <v>9</v>
      </c>
      <c r="L4" s="499" t="s">
        <v>10</v>
      </c>
    </row>
    <row r="5" spans="1:13" ht="18" customHeight="1">
      <c r="A5" s="687" t="s">
        <v>11</v>
      </c>
      <c r="B5" s="172">
        <f>B6+B17+B23+B30+B32</f>
        <v>13551875</v>
      </c>
      <c r="C5" s="172">
        <f>(C6+C17+C23+C30+C32)</f>
        <v>22167</v>
      </c>
      <c r="D5" s="19">
        <f>(C5/B5)*10000</f>
        <v>16.357146151362819</v>
      </c>
      <c r="E5" s="172">
        <f>SUM(E6+E17+E23+E30+E32)</f>
        <v>2281</v>
      </c>
      <c r="F5" s="19">
        <f>+(E5/$B5)*10000</f>
        <v>1.6831619240879951</v>
      </c>
      <c r="G5" s="172">
        <f>SUM(G6+G17+G23+G30+G32)</f>
        <v>7176</v>
      </c>
      <c r="H5" s="19">
        <f>+(G5/$B5)*10000</f>
        <v>5.2952082276437755</v>
      </c>
      <c r="I5" s="172">
        <f>SUM(I6+I17+I23+I30)</f>
        <v>1056</v>
      </c>
      <c r="J5" s="19">
        <f>+(I5/$B5)*10000</f>
        <v>0.77922796660978644</v>
      </c>
      <c r="K5" s="172">
        <f>SUM(K6+K17+K23+K30+K32)</f>
        <v>13623</v>
      </c>
      <c r="L5" s="19">
        <f>+(K5/$B5)*10000</f>
        <v>10.052483512429092</v>
      </c>
    </row>
    <row r="6" spans="1:13" ht="17.25" customHeight="1">
      <c r="A6" s="694" t="s">
        <v>12</v>
      </c>
      <c r="B6" s="804">
        <f>SUM(B7:B16)</f>
        <v>6044178</v>
      </c>
      <c r="C6" s="804">
        <f>SUM(C7:C16)</f>
        <v>12132</v>
      </c>
      <c r="D6" s="696">
        <f>C6/B6*10000</f>
        <v>20.072208330065727</v>
      </c>
      <c r="E6" s="804">
        <f>SUM(E7:E16)</f>
        <v>1243</v>
      </c>
      <c r="F6" s="696">
        <f>+(E6/$B6)*10000</f>
        <v>2.0565244769429358</v>
      </c>
      <c r="G6" s="804">
        <f>SUM(G7:G16)</f>
        <v>4411</v>
      </c>
      <c r="H6" s="696">
        <f>+(G6/$B6)*10000</f>
        <v>7.2979319933992679</v>
      </c>
      <c r="I6" s="804">
        <f>SUM(I7:I16)</f>
        <v>502</v>
      </c>
      <c r="J6" s="696">
        <f>+(I6/$B6)*10000</f>
        <v>0.83055131731725973</v>
      </c>
      <c r="K6" s="804">
        <f>SUM(K7:K16)</f>
        <v>6342</v>
      </c>
      <c r="L6" s="696">
        <f>+(K6/$B6)*10000</f>
        <v>10.49274194108777</v>
      </c>
    </row>
    <row r="7" spans="1:13">
      <c r="A7" s="690" t="s">
        <v>13</v>
      </c>
      <c r="B7" s="173">
        <v>667464</v>
      </c>
      <c r="C7" s="173">
        <v>1792</v>
      </c>
      <c r="D7" s="484">
        <f t="shared" ref="D7:D16" si="0">+C7/B7*10000</f>
        <v>26.847889923651316</v>
      </c>
      <c r="E7" s="173">
        <v>129</v>
      </c>
      <c r="F7" s="484">
        <f t="shared" ref="F7:F16" si="1">+E7/B7*10000</f>
        <v>1.93268850454856</v>
      </c>
      <c r="G7" s="173">
        <v>455</v>
      </c>
      <c r="H7" s="484">
        <f t="shared" ref="H7:H16" si="2">+G7/B7*10000</f>
        <v>6.816847050927092</v>
      </c>
      <c r="I7" s="173">
        <v>15</v>
      </c>
      <c r="J7" s="484">
        <f t="shared" ref="J7:J16" si="3">I7/B7*10000</f>
        <v>0.22473122145913488</v>
      </c>
      <c r="K7" s="173">
        <v>705</v>
      </c>
      <c r="L7" s="484">
        <f t="shared" ref="L7:L16" si="4">K7/B7*10000</f>
        <v>10.562367408579339</v>
      </c>
    </row>
    <row r="8" spans="1:13">
      <c r="A8" s="697" t="s">
        <v>14</v>
      </c>
      <c r="B8" s="805">
        <v>182984</v>
      </c>
      <c r="C8" s="805">
        <v>197</v>
      </c>
      <c r="D8" s="806">
        <f t="shared" si="0"/>
        <v>10.765968609277314</v>
      </c>
      <c r="E8" s="805">
        <v>52</v>
      </c>
      <c r="F8" s="806">
        <f t="shared" si="1"/>
        <v>2.841778516154418</v>
      </c>
      <c r="G8" s="805">
        <v>105</v>
      </c>
      <c r="H8" s="806">
        <f t="shared" si="2"/>
        <v>5.7382066191579586</v>
      </c>
      <c r="I8" s="805">
        <v>12</v>
      </c>
      <c r="J8" s="806">
        <f t="shared" si="3"/>
        <v>0.65579504218948104</v>
      </c>
      <c r="K8" s="805">
        <v>164</v>
      </c>
      <c r="L8" s="806">
        <f t="shared" si="4"/>
        <v>8.9625322432562413</v>
      </c>
    </row>
    <row r="9" spans="1:13">
      <c r="A9" s="690" t="s">
        <v>15</v>
      </c>
      <c r="B9" s="173">
        <v>223905</v>
      </c>
      <c r="C9" s="173">
        <v>333</v>
      </c>
      <c r="D9" s="484">
        <f t="shared" si="0"/>
        <v>14.872378910698735</v>
      </c>
      <c r="E9" s="173">
        <v>57</v>
      </c>
      <c r="F9" s="484">
        <f t="shared" si="1"/>
        <v>2.5457225162457289</v>
      </c>
      <c r="G9" s="173">
        <v>89</v>
      </c>
      <c r="H9" s="484">
        <f t="shared" si="2"/>
        <v>3.9749000692257881</v>
      </c>
      <c r="I9" s="173">
        <v>11</v>
      </c>
      <c r="J9" s="484">
        <f t="shared" si="3"/>
        <v>0.49127978383689513</v>
      </c>
      <c r="K9" s="173">
        <v>259</v>
      </c>
      <c r="L9" s="484">
        <f t="shared" si="4"/>
        <v>11.567405819432349</v>
      </c>
    </row>
    <row r="10" spans="1:13">
      <c r="A10" s="697" t="s">
        <v>16</v>
      </c>
      <c r="B10" s="805">
        <v>164866</v>
      </c>
      <c r="C10" s="805">
        <v>175</v>
      </c>
      <c r="D10" s="806">
        <f t="shared" si="0"/>
        <v>10.614681013671708</v>
      </c>
      <c r="E10" s="805">
        <v>56</v>
      </c>
      <c r="F10" s="806">
        <f t="shared" si="1"/>
        <v>3.3966979243749469</v>
      </c>
      <c r="G10" s="805">
        <v>79</v>
      </c>
      <c r="H10" s="806">
        <f t="shared" si="2"/>
        <v>4.7917702861718006</v>
      </c>
      <c r="I10" s="805">
        <v>45</v>
      </c>
      <c r="J10" s="806">
        <f t="shared" si="3"/>
        <v>2.7294894035155823</v>
      </c>
      <c r="K10" s="805">
        <v>148</v>
      </c>
      <c r="L10" s="806">
        <f t="shared" si="4"/>
        <v>8.9769873715623589</v>
      </c>
    </row>
    <row r="11" spans="1:13">
      <c r="A11" s="690" t="s">
        <v>17</v>
      </c>
      <c r="B11" s="173">
        <v>386143</v>
      </c>
      <c r="C11" s="173">
        <v>454</v>
      </c>
      <c r="D11" s="484">
        <f t="shared" si="0"/>
        <v>11.757302346540012</v>
      </c>
      <c r="E11" s="173">
        <v>71</v>
      </c>
      <c r="F11" s="484">
        <f t="shared" si="1"/>
        <v>1.838697063005156</v>
      </c>
      <c r="G11" s="173">
        <v>109</v>
      </c>
      <c r="H11" s="484">
        <f t="shared" si="2"/>
        <v>2.8227884488389017</v>
      </c>
      <c r="I11" s="173">
        <v>53</v>
      </c>
      <c r="J11" s="484">
        <f t="shared" si="3"/>
        <v>1.3725485118207503</v>
      </c>
      <c r="K11" s="173">
        <v>305</v>
      </c>
      <c r="L11" s="484">
        <f t="shared" si="4"/>
        <v>7.8986282284024307</v>
      </c>
    </row>
    <row r="12" spans="1:13">
      <c r="A12" s="697" t="s">
        <v>18</v>
      </c>
      <c r="B12" s="805">
        <v>441401</v>
      </c>
      <c r="C12" s="805">
        <v>593</v>
      </c>
      <c r="D12" s="806">
        <f t="shared" si="0"/>
        <v>13.434496070466537</v>
      </c>
      <c r="E12" s="805">
        <v>111</v>
      </c>
      <c r="F12" s="806">
        <f t="shared" si="1"/>
        <v>2.5147201750788963</v>
      </c>
      <c r="G12" s="805">
        <v>293</v>
      </c>
      <c r="H12" s="806">
        <f t="shared" si="2"/>
        <v>6.6379550567397896</v>
      </c>
      <c r="I12" s="805">
        <v>52</v>
      </c>
      <c r="J12" s="806">
        <f t="shared" si="3"/>
        <v>1.1780671090459696</v>
      </c>
      <c r="K12" s="805">
        <v>385</v>
      </c>
      <c r="L12" s="806">
        <f t="shared" si="4"/>
        <v>8.7222276342826586</v>
      </c>
    </row>
    <row r="13" spans="1:13">
      <c r="A13" s="690" t="s">
        <v>19</v>
      </c>
      <c r="B13" s="173">
        <v>378681</v>
      </c>
      <c r="C13" s="173">
        <v>408</v>
      </c>
      <c r="D13" s="484">
        <f t="shared" si="0"/>
        <v>10.774240059575209</v>
      </c>
      <c r="E13" s="173">
        <v>76</v>
      </c>
      <c r="F13" s="484">
        <f t="shared" si="1"/>
        <v>2.0069662856071471</v>
      </c>
      <c r="G13" s="173">
        <v>233</v>
      </c>
      <c r="H13" s="484">
        <f t="shared" si="2"/>
        <v>6.1529361124534896</v>
      </c>
      <c r="I13" s="173">
        <v>21</v>
      </c>
      <c r="J13" s="484">
        <f t="shared" si="3"/>
        <v>0.55455647365460636</v>
      </c>
      <c r="K13" s="173">
        <v>297</v>
      </c>
      <c r="L13" s="484">
        <f t="shared" si="4"/>
        <v>7.8430129845437184</v>
      </c>
    </row>
    <row r="14" spans="1:13">
      <c r="A14" s="697" t="s">
        <v>20</v>
      </c>
      <c r="B14" s="805">
        <v>439740</v>
      </c>
      <c r="C14" s="805">
        <v>850</v>
      </c>
      <c r="D14" s="806">
        <f t="shared" si="0"/>
        <v>19.329603856824487</v>
      </c>
      <c r="E14" s="805">
        <v>71</v>
      </c>
      <c r="F14" s="806">
        <f t="shared" si="1"/>
        <v>1.6145904398053395</v>
      </c>
      <c r="G14" s="805">
        <v>266</v>
      </c>
      <c r="H14" s="806">
        <f t="shared" si="2"/>
        <v>6.0490289716650745</v>
      </c>
      <c r="I14" s="805">
        <v>19</v>
      </c>
      <c r="J14" s="806">
        <f t="shared" si="3"/>
        <v>0.43207349797607675</v>
      </c>
      <c r="K14" s="805">
        <v>559</v>
      </c>
      <c r="L14" s="806">
        <f t="shared" si="4"/>
        <v>12.712057124664573</v>
      </c>
    </row>
    <row r="15" spans="1:13">
      <c r="A15" s="690" t="s">
        <v>21</v>
      </c>
      <c r="B15" s="173">
        <v>2675519</v>
      </c>
      <c r="C15" s="173">
        <v>6330</v>
      </c>
      <c r="D15" s="484">
        <f t="shared" si="0"/>
        <v>23.658961121188074</v>
      </c>
      <c r="E15" s="173">
        <v>532</v>
      </c>
      <c r="F15" s="484">
        <f t="shared" si="1"/>
        <v>1.98839926010617</v>
      </c>
      <c r="G15" s="173">
        <v>2530</v>
      </c>
      <c r="H15" s="484">
        <f t="shared" si="2"/>
        <v>9.4561092632868604</v>
      </c>
      <c r="I15" s="173">
        <v>227</v>
      </c>
      <c r="J15" s="484">
        <f t="shared" si="3"/>
        <v>0.84843351887988838</v>
      </c>
      <c r="K15" s="173">
        <v>3109</v>
      </c>
      <c r="L15" s="484">
        <f t="shared" si="4"/>
        <v>11.620175375319706</v>
      </c>
    </row>
    <row r="16" spans="1:13">
      <c r="A16" s="697" t="s">
        <v>22</v>
      </c>
      <c r="B16" s="805">
        <v>483475</v>
      </c>
      <c r="C16" s="805">
        <v>1000</v>
      </c>
      <c r="D16" s="806">
        <f t="shared" si="0"/>
        <v>20.683592740058948</v>
      </c>
      <c r="E16" s="805">
        <v>88</v>
      </c>
      <c r="F16" s="806">
        <f t="shared" si="1"/>
        <v>1.8201561611251875</v>
      </c>
      <c r="G16" s="805">
        <v>252</v>
      </c>
      <c r="H16" s="806">
        <f t="shared" si="2"/>
        <v>5.2122653704948547</v>
      </c>
      <c r="I16" s="805">
        <v>47</v>
      </c>
      <c r="J16" s="806">
        <f t="shared" si="3"/>
        <v>0.97212885878277056</v>
      </c>
      <c r="K16" s="805">
        <v>411</v>
      </c>
      <c r="L16" s="806">
        <f t="shared" si="4"/>
        <v>8.5009566161642276</v>
      </c>
    </row>
    <row r="17" spans="1:12">
      <c r="A17" s="689" t="s">
        <v>24</v>
      </c>
      <c r="B17" s="172">
        <f>SUM(B18:B22)</f>
        <v>6825533</v>
      </c>
      <c r="C17" s="172">
        <f>SUM(C18:C22)</f>
        <v>9313</v>
      </c>
      <c r="D17" s="19">
        <f>(C17/B17)*10000</f>
        <v>13.644355686215274</v>
      </c>
      <c r="E17" s="172">
        <f>SUM(E18:E22)</f>
        <v>830</v>
      </c>
      <c r="F17" s="19">
        <f>+(E17/$B17)*10000</f>
        <v>1.2160222505700289</v>
      </c>
      <c r="G17" s="172">
        <f>SUM(G18:G22)</f>
        <v>2478</v>
      </c>
      <c r="H17" s="19">
        <f>+(G17/$B17)*10000</f>
        <v>3.6304857071235319</v>
      </c>
      <c r="I17" s="172">
        <f>SUM(I18:I22)</f>
        <v>502</v>
      </c>
      <c r="J17" s="19">
        <f>+(I17/$B17)*10000</f>
        <v>0.73547369853753541</v>
      </c>
      <c r="K17" s="172">
        <f>SUM(K18:K22)</f>
        <v>6621</v>
      </c>
      <c r="L17" s="19">
        <f>+(K17/$B17)*10000</f>
        <v>9.7003413506315184</v>
      </c>
    </row>
    <row r="18" spans="1:12">
      <c r="A18" s="697" t="s">
        <v>25</v>
      </c>
      <c r="B18" s="805">
        <v>643628</v>
      </c>
      <c r="C18" s="805">
        <v>880</v>
      </c>
      <c r="D18" s="806">
        <f t="shared" ref="D18:D22" si="5">+C18/B18*10000</f>
        <v>13.672494049357702</v>
      </c>
      <c r="E18" s="805">
        <v>79</v>
      </c>
      <c r="F18" s="806">
        <f t="shared" ref="F18:F22" si="6">+E18/B18*10000</f>
        <v>1.2274170794309756</v>
      </c>
      <c r="G18" s="805">
        <v>228</v>
      </c>
      <c r="H18" s="806">
        <f t="shared" ref="H18:H22" si="7">+G18/B18*10000</f>
        <v>3.5424189127881323</v>
      </c>
      <c r="I18" s="805">
        <v>47</v>
      </c>
      <c r="J18" s="806">
        <f t="shared" ref="J18:J22" si="8">I18/B18*10000</f>
        <v>0.73023547763615004</v>
      </c>
      <c r="K18" s="805">
        <v>544</v>
      </c>
      <c r="L18" s="806">
        <f t="shared" ref="L18:L22" si="9">K18/B18*10000</f>
        <v>8.4520872305120349</v>
      </c>
    </row>
    <row r="19" spans="1:12">
      <c r="A19" s="690" t="s">
        <v>26</v>
      </c>
      <c r="B19" s="173">
        <v>483431</v>
      </c>
      <c r="C19" s="173">
        <v>424</v>
      </c>
      <c r="D19" s="484">
        <f t="shared" si="5"/>
        <v>8.7706415186448528</v>
      </c>
      <c r="E19" s="173">
        <v>73</v>
      </c>
      <c r="F19" s="484">
        <f t="shared" si="6"/>
        <v>1.5100396954270618</v>
      </c>
      <c r="G19" s="173">
        <v>84</v>
      </c>
      <c r="H19" s="484">
        <f t="shared" si="7"/>
        <v>1.7375799235051126</v>
      </c>
      <c r="I19" s="173">
        <v>64</v>
      </c>
      <c r="J19" s="484">
        <f t="shared" si="8"/>
        <v>1.3238704179086569</v>
      </c>
      <c r="K19" s="173">
        <v>350</v>
      </c>
      <c r="L19" s="484">
        <f t="shared" si="9"/>
        <v>7.2399163479379682</v>
      </c>
    </row>
    <row r="20" spans="1:12">
      <c r="A20" s="697" t="s">
        <v>27</v>
      </c>
      <c r="B20" s="805">
        <v>3672114</v>
      </c>
      <c r="C20" s="805">
        <v>5431</v>
      </c>
      <c r="D20" s="806">
        <f t="shared" si="5"/>
        <v>14.789845849012313</v>
      </c>
      <c r="E20" s="805">
        <v>461</v>
      </c>
      <c r="F20" s="806">
        <f t="shared" si="6"/>
        <v>1.2554076480196421</v>
      </c>
      <c r="G20" s="805">
        <v>1552</v>
      </c>
      <c r="H20" s="806">
        <f t="shared" si="7"/>
        <v>4.2264483074327215</v>
      </c>
      <c r="I20" s="805">
        <v>274</v>
      </c>
      <c r="J20" s="806">
        <f t="shared" si="8"/>
        <v>0.74616419860603456</v>
      </c>
      <c r="K20" s="805">
        <v>4250</v>
      </c>
      <c r="L20" s="806">
        <f t="shared" si="9"/>
        <v>11.573714759400172</v>
      </c>
    </row>
    <row r="21" spans="1:12">
      <c r="A21" s="690" t="s">
        <v>28</v>
      </c>
      <c r="B21" s="173">
        <v>722579</v>
      </c>
      <c r="C21" s="173">
        <v>877</v>
      </c>
      <c r="D21" s="484">
        <f t="shared" si="5"/>
        <v>12.137081204961673</v>
      </c>
      <c r="E21" s="173">
        <v>74</v>
      </c>
      <c r="F21" s="484">
        <f t="shared" si="6"/>
        <v>1.0241094745349644</v>
      </c>
      <c r="G21" s="173">
        <v>121</v>
      </c>
      <c r="H21" s="484">
        <f t="shared" si="7"/>
        <v>1.674557384036901</v>
      </c>
      <c r="I21" s="173">
        <v>69</v>
      </c>
      <c r="J21" s="484">
        <f t="shared" si="8"/>
        <v>0.95491288841773703</v>
      </c>
      <c r="K21" s="173">
        <v>442</v>
      </c>
      <c r="L21" s="484">
        <f t="shared" si="9"/>
        <v>6.1169782127628949</v>
      </c>
    </row>
    <row r="22" spans="1:12">
      <c r="A22" s="697" t="s">
        <v>29</v>
      </c>
      <c r="B22" s="805">
        <v>1303781</v>
      </c>
      <c r="C22" s="805">
        <v>1701</v>
      </c>
      <c r="D22" s="806">
        <f t="shared" si="5"/>
        <v>13.04666964773992</v>
      </c>
      <c r="E22" s="805">
        <v>143</v>
      </c>
      <c r="F22" s="806">
        <f t="shared" si="6"/>
        <v>1.0968099703861309</v>
      </c>
      <c r="G22" s="805">
        <v>493</v>
      </c>
      <c r="H22" s="806">
        <f t="shared" si="7"/>
        <v>3.7813098979046327</v>
      </c>
      <c r="I22" s="805">
        <v>48</v>
      </c>
      <c r="J22" s="806">
        <f t="shared" si="8"/>
        <v>0.36815999005968031</v>
      </c>
      <c r="K22" s="805">
        <v>1035</v>
      </c>
      <c r="L22" s="806">
        <f t="shared" si="9"/>
        <v>7.9384497856618559</v>
      </c>
    </row>
    <row r="23" spans="1:12">
      <c r="A23" s="689" t="s">
        <v>31</v>
      </c>
      <c r="B23" s="172">
        <f>SUM(B24:B29)</f>
        <v>630429</v>
      </c>
      <c r="C23" s="172">
        <f>SUM(C24:C29)</f>
        <v>656</v>
      </c>
      <c r="D23" s="19">
        <f>(C23/B23)*10000</f>
        <v>10.405612685964636</v>
      </c>
      <c r="E23" s="172">
        <f>SUM(E24:E29)</f>
        <v>199</v>
      </c>
      <c r="F23" s="19">
        <f>+(E23/$B23)*10000</f>
        <v>3.1565806776020775</v>
      </c>
      <c r="G23" s="172">
        <f>SUM(G24:G29)</f>
        <v>279</v>
      </c>
      <c r="H23" s="19">
        <f>+(G23/$B23)*10000</f>
        <v>4.4255578344270328</v>
      </c>
      <c r="I23" s="172">
        <f>SUM(I24:I29)</f>
        <v>51</v>
      </c>
      <c r="J23" s="19">
        <f>+(I23/$B23)*10000</f>
        <v>0.80897293747590926</v>
      </c>
      <c r="K23" s="172">
        <f>SUM(K24:K29)</f>
        <v>627</v>
      </c>
      <c r="L23" s="19">
        <f>+(K23/$B23)*10000</f>
        <v>9.9456084666155906</v>
      </c>
    </row>
    <row r="24" spans="1:12">
      <c r="A24" s="703" t="s">
        <v>32</v>
      </c>
      <c r="B24" s="805">
        <v>131005</v>
      </c>
      <c r="C24" s="805">
        <v>157</v>
      </c>
      <c r="D24" s="806">
        <f t="shared" ref="D24:D29" si="10">+C24/B24*10000</f>
        <v>11.984275409335522</v>
      </c>
      <c r="E24" s="805">
        <v>49</v>
      </c>
      <c r="F24" s="806">
        <f t="shared" ref="F24:F29" si="11">+E24/B24*10000</f>
        <v>3.7403152551429337</v>
      </c>
      <c r="G24" s="805">
        <v>59</v>
      </c>
      <c r="H24" s="806">
        <f t="shared" ref="H24:H29" si="12">+G24/B24*10000</f>
        <v>4.5036448990496547</v>
      </c>
      <c r="I24" s="805">
        <v>9</v>
      </c>
      <c r="J24" s="806">
        <f t="shared" ref="J24:J29" si="13">I24/B24*10000</f>
        <v>0.68699667951604904</v>
      </c>
      <c r="K24" s="805">
        <v>184</v>
      </c>
      <c r="L24" s="806">
        <f t="shared" ref="L24:L29" si="14">K24/B24*10000</f>
        <v>14.045265447883668</v>
      </c>
    </row>
    <row r="25" spans="1:12">
      <c r="A25" s="693" t="s">
        <v>33</v>
      </c>
      <c r="B25" s="173">
        <v>90283</v>
      </c>
      <c r="C25" s="173">
        <v>119</v>
      </c>
      <c r="D25" s="484">
        <f t="shared" si="10"/>
        <v>13.180776004341903</v>
      </c>
      <c r="E25" s="173">
        <v>32</v>
      </c>
      <c r="F25" s="484">
        <f t="shared" si="11"/>
        <v>3.5444103541087468</v>
      </c>
      <c r="G25" s="173">
        <v>50</v>
      </c>
      <c r="H25" s="484">
        <f t="shared" si="12"/>
        <v>5.538141178294917</v>
      </c>
      <c r="I25" s="173">
        <v>2</v>
      </c>
      <c r="J25" s="484">
        <f t="shared" si="13"/>
        <v>0.22152564713179668</v>
      </c>
      <c r="K25" s="173">
        <v>105</v>
      </c>
      <c r="L25" s="484">
        <f t="shared" si="14"/>
        <v>11.630096474419325</v>
      </c>
    </row>
    <row r="26" spans="1:12">
      <c r="A26" s="703" t="s">
        <v>34</v>
      </c>
      <c r="B26" s="805">
        <v>71279</v>
      </c>
      <c r="C26" s="805">
        <v>108</v>
      </c>
      <c r="D26" s="806">
        <f t="shared" si="10"/>
        <v>15.15172771784116</v>
      </c>
      <c r="E26" s="805">
        <v>44</v>
      </c>
      <c r="F26" s="806">
        <f t="shared" si="11"/>
        <v>6.172926107268621</v>
      </c>
      <c r="G26" s="805">
        <v>55</v>
      </c>
      <c r="H26" s="806">
        <f t="shared" si="12"/>
        <v>7.7161576340857758</v>
      </c>
      <c r="I26" s="805">
        <v>10</v>
      </c>
      <c r="J26" s="806">
        <f t="shared" si="13"/>
        <v>1.4029377516519592</v>
      </c>
      <c r="K26" s="805">
        <v>103</v>
      </c>
      <c r="L26" s="806">
        <f t="shared" si="14"/>
        <v>14.450258842015179</v>
      </c>
    </row>
    <row r="27" spans="1:12">
      <c r="A27" s="693" t="s">
        <v>35</v>
      </c>
      <c r="B27" s="173">
        <v>85212</v>
      </c>
      <c r="C27" s="173">
        <v>96</v>
      </c>
      <c r="D27" s="484">
        <f t="shared" si="10"/>
        <v>11.266018870581608</v>
      </c>
      <c r="E27" s="173">
        <v>27</v>
      </c>
      <c r="F27" s="484">
        <f t="shared" si="11"/>
        <v>3.168567807351077</v>
      </c>
      <c r="G27" s="173">
        <v>40</v>
      </c>
      <c r="H27" s="484">
        <f t="shared" si="12"/>
        <v>4.6941745294090031</v>
      </c>
      <c r="I27" s="173">
        <v>6</v>
      </c>
      <c r="J27" s="484">
        <f t="shared" si="13"/>
        <v>0.70412617941135047</v>
      </c>
      <c r="K27" s="173">
        <v>119</v>
      </c>
      <c r="L27" s="484">
        <f t="shared" si="14"/>
        <v>13.965169224991786</v>
      </c>
    </row>
    <row r="28" spans="1:12">
      <c r="A28" s="703" t="s">
        <v>36</v>
      </c>
      <c r="B28" s="805">
        <v>148925</v>
      </c>
      <c r="C28" s="805">
        <v>104</v>
      </c>
      <c r="D28" s="806">
        <f t="shared" si="10"/>
        <v>6.9833808964243742</v>
      </c>
      <c r="E28" s="805">
        <v>32</v>
      </c>
      <c r="F28" s="806">
        <f t="shared" si="11"/>
        <v>2.148732583515192</v>
      </c>
      <c r="G28" s="805">
        <v>55</v>
      </c>
      <c r="H28" s="806">
        <f t="shared" si="12"/>
        <v>3.6931341279167365</v>
      </c>
      <c r="I28" s="805">
        <v>18</v>
      </c>
      <c r="J28" s="806">
        <f t="shared" si="13"/>
        <v>1.2086620782272957</v>
      </c>
      <c r="K28" s="805">
        <v>76</v>
      </c>
      <c r="L28" s="806">
        <f t="shared" si="14"/>
        <v>5.1032398858485806</v>
      </c>
    </row>
    <row r="29" spans="1:12">
      <c r="A29" s="693" t="s">
        <v>37</v>
      </c>
      <c r="B29" s="173">
        <v>103725</v>
      </c>
      <c r="C29" s="173">
        <v>72</v>
      </c>
      <c r="D29" s="484">
        <f t="shared" si="10"/>
        <v>6.9414316702819958</v>
      </c>
      <c r="E29" s="173">
        <v>15</v>
      </c>
      <c r="F29" s="484">
        <f t="shared" si="11"/>
        <v>1.4461315979754157</v>
      </c>
      <c r="G29" s="173">
        <v>20</v>
      </c>
      <c r="H29" s="484">
        <f t="shared" si="12"/>
        <v>1.9281754639672211</v>
      </c>
      <c r="I29" s="173">
        <v>6</v>
      </c>
      <c r="J29" s="484">
        <f t="shared" si="13"/>
        <v>0.57845263919016632</v>
      </c>
      <c r="K29" s="173">
        <v>40</v>
      </c>
      <c r="L29" s="484">
        <f t="shared" si="14"/>
        <v>3.8563509279344421</v>
      </c>
    </row>
    <row r="30" spans="1:12" ht="17.25" customHeight="1">
      <c r="A30" s="705" t="s">
        <v>38</v>
      </c>
      <c r="B30" s="804">
        <f>B31</f>
        <v>21367</v>
      </c>
      <c r="C30" s="804">
        <f>SUM(C31)</f>
        <v>14</v>
      </c>
      <c r="D30" s="696">
        <f>(C30/B30)*10000</f>
        <v>6.5521598727008934</v>
      </c>
      <c r="E30" s="804">
        <f>SUM(E31)</f>
        <v>8</v>
      </c>
      <c r="F30" s="696">
        <f>+(E30/$B30)*10000</f>
        <v>3.7440913558290823</v>
      </c>
      <c r="G30" s="804">
        <f>SUM(G31)</f>
        <v>3</v>
      </c>
      <c r="H30" s="696">
        <f>+(G30/$B30)*10000</f>
        <v>1.4040342584359058</v>
      </c>
      <c r="I30" s="804">
        <f>SUM(I31)</f>
        <v>1</v>
      </c>
      <c r="J30" s="696">
        <f>+(I30/$B30)*10000</f>
        <v>0.46801141947863528</v>
      </c>
      <c r="K30" s="804">
        <f>SUM(K31)</f>
        <v>11</v>
      </c>
      <c r="L30" s="696">
        <f>+(K30/$B30)*10000</f>
        <v>5.1481256142649885</v>
      </c>
    </row>
    <row r="31" spans="1:12">
      <c r="A31" s="693" t="s">
        <v>40</v>
      </c>
      <c r="B31" s="173">
        <v>21367</v>
      </c>
      <c r="C31" s="173">
        <v>14</v>
      </c>
      <c r="D31" s="484">
        <f>+C31/B31*10000</f>
        <v>6.5521598727008934</v>
      </c>
      <c r="E31" s="173">
        <v>8</v>
      </c>
      <c r="F31" s="484">
        <f>+E31/B31*10000</f>
        <v>3.7440913558290823</v>
      </c>
      <c r="G31" s="173">
        <v>3</v>
      </c>
      <c r="H31" s="484">
        <f>+G31/B31*10000</f>
        <v>1.4040342584359058</v>
      </c>
      <c r="I31" s="173">
        <v>1</v>
      </c>
      <c r="J31" s="484">
        <f>I31/B31*10000</f>
        <v>0.46801141947863528</v>
      </c>
      <c r="K31" s="173">
        <v>11</v>
      </c>
      <c r="L31" s="484">
        <f>K31/B31*10000</f>
        <v>5.1481256142649885</v>
      </c>
    </row>
    <row r="32" spans="1:12" ht="18" customHeight="1">
      <c r="A32" s="707" t="s">
        <v>41</v>
      </c>
      <c r="B32" s="807">
        <v>30368</v>
      </c>
      <c r="C32" s="807">
        <v>52</v>
      </c>
      <c r="D32" s="808">
        <f>+C32/B32*10000</f>
        <v>17.123287671232877</v>
      </c>
      <c r="E32" s="807">
        <v>1</v>
      </c>
      <c r="F32" s="808">
        <f>+E32/B32*10000</f>
        <v>0.3292939936775553</v>
      </c>
      <c r="G32" s="807">
        <v>5</v>
      </c>
      <c r="H32" s="806">
        <f>+G32/B32*10000</f>
        <v>1.6464699683877766</v>
      </c>
      <c r="I32" s="807">
        <v>3</v>
      </c>
      <c r="J32" s="808">
        <f>I32/B32*10000</f>
        <v>0.987881981032666</v>
      </c>
      <c r="K32" s="807">
        <v>22</v>
      </c>
      <c r="L32" s="808" t="s">
        <v>913</v>
      </c>
    </row>
    <row r="33" spans="1:12" ht="6.75" customHeight="1">
      <c r="A33" s="855"/>
      <c r="B33" s="856"/>
      <c r="C33" s="856"/>
      <c r="D33" s="857"/>
      <c r="E33" s="856"/>
      <c r="F33" s="857"/>
      <c r="G33" s="856"/>
      <c r="H33" s="484"/>
      <c r="I33" s="856"/>
      <c r="J33" s="857"/>
      <c r="K33" s="856"/>
      <c r="L33" s="857"/>
    </row>
    <row r="34" spans="1:12" ht="13.5" customHeight="1">
      <c r="A34" s="858" t="s">
        <v>1073</v>
      </c>
      <c r="B34" s="856"/>
      <c r="C34" s="856"/>
      <c r="D34" s="857"/>
      <c r="E34" s="856"/>
      <c r="F34" s="857"/>
      <c r="G34" s="856"/>
      <c r="H34" s="484"/>
      <c r="I34" s="856"/>
      <c r="J34" s="857"/>
      <c r="K34" s="856"/>
      <c r="L34" s="857"/>
    </row>
    <row r="35" spans="1:12" ht="12" customHeight="1">
      <c r="A35" s="860" t="s">
        <v>1074</v>
      </c>
      <c r="B35" s="856"/>
      <c r="C35" s="856"/>
      <c r="D35" s="857"/>
      <c r="E35" s="856"/>
      <c r="F35" s="857"/>
      <c r="G35" s="856"/>
      <c r="H35" s="484"/>
      <c r="I35" s="856"/>
      <c r="J35" s="857"/>
      <c r="K35" s="856"/>
      <c r="L35" s="857"/>
    </row>
    <row r="36" spans="1:12" ht="11.25" customHeight="1">
      <c r="A36" s="859" t="s">
        <v>1076</v>
      </c>
      <c r="B36" s="802"/>
      <c r="C36" s="802"/>
      <c r="D36" s="153"/>
      <c r="E36" s="802"/>
      <c r="F36" s="153"/>
      <c r="G36" s="802"/>
      <c r="H36" s="153"/>
      <c r="I36" s="802"/>
      <c r="J36" s="153"/>
      <c r="K36" s="802"/>
      <c r="L36" s="153"/>
    </row>
    <row r="37" spans="1:12" ht="39.75" customHeight="1">
      <c r="A37" s="1243" t="s">
        <v>1075</v>
      </c>
      <c r="B37" s="1243"/>
      <c r="C37" s="1243"/>
      <c r="D37" s="1243"/>
      <c r="E37" s="1243"/>
      <c r="F37" s="1243"/>
      <c r="G37" s="1243"/>
      <c r="H37" s="1243"/>
      <c r="I37" s="1243"/>
      <c r="J37" s="1243"/>
      <c r="K37" s="1243"/>
      <c r="L37" s="1243"/>
    </row>
  </sheetData>
  <mergeCells count="8">
    <mergeCell ref="A1:L1"/>
    <mergeCell ref="K3:L3"/>
    <mergeCell ref="A37:L37"/>
    <mergeCell ref="A3:A4"/>
    <mergeCell ref="C3:D3"/>
    <mergeCell ref="E3:F3"/>
    <mergeCell ref="G3:H3"/>
    <mergeCell ref="I3:J3"/>
  </mergeCells>
  <hyperlinks>
    <hyperlink ref="M1" location="INDICE!A1" display="INDICE"/>
  </hyperlinks>
  <printOptions horizontalCentered="1"/>
  <pageMargins left="0.70866141732283472" right="0.70866141732283472" top="1.1417322834645669" bottom="0.74803149606299213" header="0" footer="0.31496062992125984"/>
  <pageSetup paperSize="9" scale="70" firstPageNumber="33" orientation="landscape" useFirstPageNumber="1" r:id="rId1"/>
  <headerFooter scaleWithDoc="0">
    <oddHeader>&amp;C&amp;G</oddHeader>
    <oddFooter>&amp;C&amp;"Arial,Normal"&amp;12 136</oddFooter>
  </headerFooter>
  <ignoredErrors>
    <ignoredError sqref="F5:K5 D23:L23 D30:L30" formula="1"/>
    <ignoredError sqref="C6 K6 C17" formulaRange="1"/>
    <ignoredError sqref="D6:J6 D17:K17" formula="1" formulaRange="1"/>
  </ignoredErrors>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zoomScale="90" zoomScaleNormal="90" zoomScalePageLayoutView="80" workbookViewId="0">
      <selection sqref="A1:L1"/>
    </sheetView>
  </sheetViews>
  <sheetFormatPr baseColWidth="10" defaultRowHeight="15"/>
  <cols>
    <col min="1" max="1" width="31.28515625" style="152" customWidth="1"/>
    <col min="2" max="3" width="11.42578125" style="803"/>
    <col min="4" max="4" width="11.42578125" style="152"/>
    <col min="5" max="5" width="11.42578125" style="803"/>
    <col min="6" max="6" width="11.42578125" style="152"/>
    <col min="7" max="7" width="11.42578125" style="803"/>
    <col min="8" max="8" width="11.42578125" style="152"/>
    <col min="9" max="9" width="11.42578125" style="803"/>
    <col min="10" max="10" width="11.42578125" style="152"/>
    <col min="11" max="11" width="11.42578125" style="803"/>
    <col min="12" max="12" width="11.42578125" style="152"/>
  </cols>
  <sheetData>
    <row r="1" spans="1:13" ht="43.5" customHeight="1">
      <c r="A1" s="1241" t="s">
        <v>1384</v>
      </c>
      <c r="B1" s="1241"/>
      <c r="C1" s="1241"/>
      <c r="D1" s="1241"/>
      <c r="E1" s="1241"/>
      <c r="F1" s="1241"/>
      <c r="G1" s="1241"/>
      <c r="H1" s="1241"/>
      <c r="I1" s="1241"/>
      <c r="J1" s="1241"/>
      <c r="K1" s="1241"/>
      <c r="L1" s="1241"/>
      <c r="M1" s="471" t="s">
        <v>1037</v>
      </c>
    </row>
    <row r="2" spans="1:13" s="916" customFormat="1" ht="11.25" customHeight="1">
      <c r="A2" s="1064"/>
      <c r="B2" s="1064"/>
      <c r="C2" s="1064"/>
      <c r="D2" s="1064"/>
      <c r="E2" s="1064"/>
      <c r="F2" s="1064"/>
      <c r="G2" s="1064"/>
      <c r="H2" s="1064"/>
      <c r="I2" s="1064"/>
      <c r="J2" s="1064"/>
      <c r="K2" s="1064"/>
      <c r="L2" s="1064"/>
      <c r="M2" s="471"/>
    </row>
    <row r="3" spans="1:13" ht="25.5" customHeight="1">
      <c r="A3" s="1126" t="s">
        <v>0</v>
      </c>
      <c r="B3" s="809" t="s">
        <v>1</v>
      </c>
      <c r="C3" s="1124" t="s">
        <v>2</v>
      </c>
      <c r="D3" s="1124"/>
      <c r="E3" s="1124" t="s">
        <v>3</v>
      </c>
      <c r="F3" s="1124"/>
      <c r="G3" s="1124" t="s">
        <v>5</v>
      </c>
      <c r="H3" s="1124"/>
      <c r="I3" s="1124" t="s">
        <v>6</v>
      </c>
      <c r="J3" s="1124"/>
      <c r="K3" s="1124" t="s">
        <v>7</v>
      </c>
      <c r="L3" s="1124"/>
    </row>
    <row r="4" spans="1:13" ht="29.25" customHeight="1">
      <c r="A4" s="1126"/>
      <c r="B4" s="809" t="s">
        <v>8</v>
      </c>
      <c r="C4" s="809" t="s">
        <v>9</v>
      </c>
      <c r="D4" s="499" t="s">
        <v>10</v>
      </c>
      <c r="E4" s="809" t="s">
        <v>9</v>
      </c>
      <c r="F4" s="499" t="s">
        <v>10</v>
      </c>
      <c r="G4" s="809" t="s">
        <v>9</v>
      </c>
      <c r="H4" s="499" t="s">
        <v>10</v>
      </c>
      <c r="I4" s="809" t="s">
        <v>9</v>
      </c>
      <c r="J4" s="499" t="s">
        <v>10</v>
      </c>
      <c r="K4" s="809" t="s">
        <v>9</v>
      </c>
      <c r="L4" s="499" t="s">
        <v>10</v>
      </c>
    </row>
    <row r="5" spans="1:13">
      <c r="A5" s="687" t="s">
        <v>11</v>
      </c>
      <c r="B5" s="172">
        <f>B6+B17+B23+B30+B32</f>
        <v>13721297</v>
      </c>
      <c r="C5" s="172">
        <f>(C6+C17+C23+C30+C32)</f>
        <v>18984</v>
      </c>
      <c r="D5" s="19">
        <f>(C5/B5)*10000</f>
        <v>13.83542678217664</v>
      </c>
      <c r="E5" s="172">
        <f>SUM(E6+E17+E23+E30+E32)</f>
        <v>2377</v>
      </c>
      <c r="F5" s="19">
        <f>+(E5/$B5)*10000</f>
        <v>1.7323435240852232</v>
      </c>
      <c r="G5" s="172">
        <f>SUM(G6+G17+G23+G30+G32)</f>
        <v>7714</v>
      </c>
      <c r="H5" s="19">
        <f>+(G5/$B5)*10000</f>
        <v>5.6219175198962601</v>
      </c>
      <c r="I5" s="172">
        <f>SUM(I6+I17+I23+I30+I32)</f>
        <v>1237</v>
      </c>
      <c r="J5" s="19">
        <f>+(I5/$B5)*10000</f>
        <v>0.90151827483947033</v>
      </c>
      <c r="K5" s="172">
        <f>SUM(K6+K17+K23+K30+K32)</f>
        <v>14785</v>
      </c>
      <c r="L5" s="19">
        <f>+(K5/$B5)*10000</f>
        <v>10.775220447454783</v>
      </c>
    </row>
    <row r="6" spans="1:13">
      <c r="A6" s="694" t="s">
        <v>12</v>
      </c>
      <c r="B6" s="804">
        <f>SUM(B7:B16)</f>
        <v>6144116</v>
      </c>
      <c r="C6" s="804">
        <f>SUM(C7:C16)</f>
        <v>10134</v>
      </c>
      <c r="D6" s="696">
        <f>C6/B6*10000</f>
        <v>16.49382921806815</v>
      </c>
      <c r="E6" s="804">
        <f>SUM(E7:E16)</f>
        <v>1279</v>
      </c>
      <c r="F6" s="696">
        <f>+(E6/$B6)*10000</f>
        <v>2.0816664268708469</v>
      </c>
      <c r="G6" s="804">
        <f>SUM(G7:G16)</f>
        <v>4668</v>
      </c>
      <c r="H6" s="696">
        <f>+(G6/$B6)*10000</f>
        <v>7.5975128073753817</v>
      </c>
      <c r="I6" s="804">
        <f>SUM(I7:I16)</f>
        <v>611</v>
      </c>
      <c r="J6" s="696">
        <f>+(I6/$B6)*10000</f>
        <v>0.99444737045980258</v>
      </c>
      <c r="K6" s="804">
        <f>SUM(K7:K16)</f>
        <v>6402</v>
      </c>
      <c r="L6" s="696">
        <f>+(K6/$B6)*10000</f>
        <v>10.419725148418422</v>
      </c>
    </row>
    <row r="7" spans="1:13">
      <c r="A7" s="690" t="s">
        <v>13</v>
      </c>
      <c r="B7" s="173">
        <v>678593</v>
      </c>
      <c r="C7" s="173">
        <v>1561</v>
      </c>
      <c r="D7" s="484">
        <f t="shared" ref="D7:D16" si="0">+(C7/$B7)*10000</f>
        <v>23.003479257817276</v>
      </c>
      <c r="E7" s="173">
        <v>160</v>
      </c>
      <c r="F7" s="484">
        <f t="shared" ref="F7:F16" si="1">+(E7/$B7)*10000</f>
        <v>2.3578197829921619</v>
      </c>
      <c r="G7" s="173">
        <v>488</v>
      </c>
      <c r="H7" s="484">
        <f t="shared" ref="H7:H16" si="2">+(G7/$B7)*10000</f>
        <v>7.1913503381260941</v>
      </c>
      <c r="I7" s="173">
        <v>12</v>
      </c>
      <c r="J7" s="484">
        <f t="shared" ref="J7:J16" si="3">+(I7/$B7)*10000</f>
        <v>0.17683648372441213</v>
      </c>
      <c r="K7" s="173">
        <v>687</v>
      </c>
      <c r="L7" s="484">
        <f t="shared" ref="L7:L16" si="4">+(K7/$B7)*10000</f>
        <v>10.123888693222595</v>
      </c>
    </row>
    <row r="8" spans="1:13">
      <c r="A8" s="697" t="s">
        <v>14</v>
      </c>
      <c r="B8" s="805">
        <v>184312</v>
      </c>
      <c r="C8" s="805">
        <v>143</v>
      </c>
      <c r="D8" s="806">
        <f t="shared" si="0"/>
        <v>7.7585832718433956</v>
      </c>
      <c r="E8" s="805">
        <v>53</v>
      </c>
      <c r="F8" s="806">
        <f t="shared" si="1"/>
        <v>2.8755588350188814</v>
      </c>
      <c r="G8" s="805">
        <v>107</v>
      </c>
      <c r="H8" s="806">
        <f t="shared" si="2"/>
        <v>5.8053734971135906</v>
      </c>
      <c r="I8" s="805">
        <v>13</v>
      </c>
      <c r="J8" s="806">
        <f t="shared" si="3"/>
        <v>0.70532575198576331</v>
      </c>
      <c r="K8" s="805">
        <v>155</v>
      </c>
      <c r="L8" s="806">
        <f t="shared" si="4"/>
        <v>8.4096531967533306</v>
      </c>
    </row>
    <row r="9" spans="1:13">
      <c r="A9" s="690" t="s">
        <v>15</v>
      </c>
      <c r="B9" s="173">
        <v>225716</v>
      </c>
      <c r="C9" s="173">
        <v>239</v>
      </c>
      <c r="D9" s="484">
        <f t="shared" si="0"/>
        <v>10.58852717574297</v>
      </c>
      <c r="E9" s="173">
        <v>60</v>
      </c>
      <c r="F9" s="484">
        <f t="shared" si="1"/>
        <v>2.6582076591823349</v>
      </c>
      <c r="G9" s="173">
        <v>78</v>
      </c>
      <c r="H9" s="484">
        <f t="shared" si="2"/>
        <v>3.4556699569370362</v>
      </c>
      <c r="I9" s="173">
        <v>16</v>
      </c>
      <c r="J9" s="484">
        <f t="shared" si="3"/>
        <v>0.70885537578195601</v>
      </c>
      <c r="K9" s="173">
        <v>276</v>
      </c>
      <c r="L9" s="484">
        <f t="shared" si="4"/>
        <v>12.227755232238744</v>
      </c>
    </row>
    <row r="10" spans="1:13">
      <c r="A10" s="697" t="s">
        <v>16</v>
      </c>
      <c r="B10" s="805">
        <v>165898</v>
      </c>
      <c r="C10" s="805">
        <v>120</v>
      </c>
      <c r="D10" s="806">
        <f t="shared" si="0"/>
        <v>7.2333602575076252</v>
      </c>
      <c r="E10" s="805">
        <v>59</v>
      </c>
      <c r="F10" s="806">
        <f t="shared" si="1"/>
        <v>3.556402126607916</v>
      </c>
      <c r="G10" s="805">
        <v>85</v>
      </c>
      <c r="H10" s="806">
        <f t="shared" si="2"/>
        <v>5.123630182401234</v>
      </c>
      <c r="I10" s="805">
        <v>36</v>
      </c>
      <c r="J10" s="806">
        <f t="shared" si="3"/>
        <v>2.1700080772522874</v>
      </c>
      <c r="K10" s="805">
        <v>148</v>
      </c>
      <c r="L10" s="806">
        <f t="shared" si="4"/>
        <v>8.9211443175927378</v>
      </c>
    </row>
    <row r="11" spans="1:13">
      <c r="A11" s="690" t="s">
        <v>17</v>
      </c>
      <c r="B11" s="173">
        <v>392186</v>
      </c>
      <c r="C11" s="173">
        <v>357</v>
      </c>
      <c r="D11" s="484">
        <f t="shared" si="0"/>
        <v>9.1028236602020467</v>
      </c>
      <c r="E11" s="173">
        <v>69</v>
      </c>
      <c r="F11" s="484">
        <f t="shared" si="1"/>
        <v>1.7593692788625805</v>
      </c>
      <c r="G11" s="173">
        <v>123</v>
      </c>
      <c r="H11" s="484">
        <f t="shared" si="2"/>
        <v>3.1362669753637307</v>
      </c>
      <c r="I11" s="173">
        <v>56</v>
      </c>
      <c r="J11" s="484">
        <f t="shared" si="3"/>
        <v>1.427893907482674</v>
      </c>
      <c r="K11" s="173">
        <v>314</v>
      </c>
      <c r="L11" s="484">
        <f t="shared" si="4"/>
        <v>8.0064051240992793</v>
      </c>
    </row>
    <row r="12" spans="1:13">
      <c r="A12" s="697" t="s">
        <v>18</v>
      </c>
      <c r="B12" s="805">
        <v>446789</v>
      </c>
      <c r="C12" s="805">
        <v>501</v>
      </c>
      <c r="D12" s="806">
        <f t="shared" si="0"/>
        <v>11.213346792333741</v>
      </c>
      <c r="E12" s="805">
        <v>116</v>
      </c>
      <c r="F12" s="806">
        <f t="shared" si="1"/>
        <v>2.5963038481251774</v>
      </c>
      <c r="G12" s="805">
        <v>302</v>
      </c>
      <c r="H12" s="806">
        <f t="shared" si="2"/>
        <v>6.759342777015549</v>
      </c>
      <c r="I12" s="805">
        <v>63</v>
      </c>
      <c r="J12" s="806">
        <f t="shared" si="3"/>
        <v>1.410061572688674</v>
      </c>
      <c r="K12" s="805">
        <v>436</v>
      </c>
      <c r="L12" s="806">
        <f t="shared" si="4"/>
        <v>9.7585213601946332</v>
      </c>
    </row>
    <row r="13" spans="1:13">
      <c r="A13" s="690" t="s">
        <v>19</v>
      </c>
      <c r="B13" s="173">
        <v>384137</v>
      </c>
      <c r="C13" s="173">
        <v>379</v>
      </c>
      <c r="D13" s="484">
        <f t="shared" si="0"/>
        <v>9.8662716687015308</v>
      </c>
      <c r="E13" s="173">
        <v>77</v>
      </c>
      <c r="F13" s="484">
        <f t="shared" si="1"/>
        <v>2.0044931886280155</v>
      </c>
      <c r="G13" s="173">
        <v>263</v>
      </c>
      <c r="H13" s="484">
        <f t="shared" si="2"/>
        <v>6.846515696222963</v>
      </c>
      <c r="I13" s="173">
        <v>29</v>
      </c>
      <c r="J13" s="484">
        <f t="shared" si="3"/>
        <v>0.75493899311964219</v>
      </c>
      <c r="K13" s="173">
        <v>311</v>
      </c>
      <c r="L13" s="484">
        <f t="shared" si="4"/>
        <v>8.0960698917313358</v>
      </c>
    </row>
    <row r="14" spans="1:13">
      <c r="A14" s="697" t="s">
        <v>20</v>
      </c>
      <c r="B14" s="805">
        <v>443944</v>
      </c>
      <c r="C14" s="805">
        <v>692</v>
      </c>
      <c r="D14" s="806">
        <f t="shared" si="0"/>
        <v>15.587551583082552</v>
      </c>
      <c r="E14" s="805">
        <v>78</v>
      </c>
      <c r="F14" s="806">
        <f t="shared" si="1"/>
        <v>1.7569783576306921</v>
      </c>
      <c r="G14" s="805">
        <v>278</v>
      </c>
      <c r="H14" s="806">
        <f t="shared" si="2"/>
        <v>6.2620510695042615</v>
      </c>
      <c r="I14" s="805">
        <v>18</v>
      </c>
      <c r="J14" s="806">
        <f t="shared" si="3"/>
        <v>0.40545654406862125</v>
      </c>
      <c r="K14" s="805">
        <v>579</v>
      </c>
      <c r="L14" s="806">
        <f t="shared" si="4"/>
        <v>13.042185500873984</v>
      </c>
    </row>
    <row r="15" spans="1:13">
      <c r="A15" s="690" t="s">
        <v>21</v>
      </c>
      <c r="B15" s="173">
        <v>2732785</v>
      </c>
      <c r="C15" s="173">
        <v>5348</v>
      </c>
      <c r="D15" s="484">
        <f t="shared" si="0"/>
        <v>19.569779547238443</v>
      </c>
      <c r="E15" s="173">
        <v>511</v>
      </c>
      <c r="F15" s="484">
        <f t="shared" si="1"/>
        <v>1.8698873127596938</v>
      </c>
      <c r="G15" s="173">
        <v>2702</v>
      </c>
      <c r="H15" s="484">
        <f t="shared" si="2"/>
        <v>9.8873493524005731</v>
      </c>
      <c r="I15" s="173">
        <v>305</v>
      </c>
      <c r="J15" s="484">
        <f t="shared" si="3"/>
        <v>1.1160775545825963</v>
      </c>
      <c r="K15" s="173">
        <v>3096</v>
      </c>
      <c r="L15" s="484">
        <f t="shared" si="4"/>
        <v>11.329101996681041</v>
      </c>
    </row>
    <row r="16" spans="1:13">
      <c r="A16" s="697" t="s">
        <v>22</v>
      </c>
      <c r="B16" s="805">
        <v>489756</v>
      </c>
      <c r="C16" s="805">
        <v>794</v>
      </c>
      <c r="D16" s="806">
        <f t="shared" si="0"/>
        <v>16.212154623935184</v>
      </c>
      <c r="E16" s="805">
        <v>96</v>
      </c>
      <c r="F16" s="806">
        <f t="shared" si="1"/>
        <v>1.9601597530198711</v>
      </c>
      <c r="G16" s="805">
        <v>242</v>
      </c>
      <c r="H16" s="806">
        <f t="shared" si="2"/>
        <v>4.9412360440709246</v>
      </c>
      <c r="I16" s="805">
        <v>63</v>
      </c>
      <c r="J16" s="806">
        <f t="shared" si="3"/>
        <v>1.2863548379192904</v>
      </c>
      <c r="K16" s="805">
        <v>400</v>
      </c>
      <c r="L16" s="806">
        <f t="shared" si="4"/>
        <v>8.167332304249463</v>
      </c>
    </row>
    <row r="17" spans="1:12">
      <c r="A17" s="689" t="s">
        <v>24</v>
      </c>
      <c r="B17" s="172">
        <f>SUM(B18:B22)</f>
        <v>6874119</v>
      </c>
      <c r="C17" s="172">
        <f>SUM(C18:C22)</f>
        <v>8334</v>
      </c>
      <c r="D17" s="19">
        <f>(C17/B17)*10000</f>
        <v>12.123735419767973</v>
      </c>
      <c r="E17" s="172">
        <f>SUM(E18:E22)</f>
        <v>868</v>
      </c>
      <c r="F17" s="19">
        <f t="shared" ref="F17:F22" si="5">+(E17/$B17)*10000</f>
        <v>1.2627072647418527</v>
      </c>
      <c r="G17" s="172">
        <f>SUM(G18:G22)</f>
        <v>2710</v>
      </c>
      <c r="H17" s="19">
        <f t="shared" ref="H17:H22" si="6">+(G17/$B17)*10000</f>
        <v>3.9423233726387337</v>
      </c>
      <c r="I17" s="172">
        <f>SUM(I18:I22)</f>
        <v>550</v>
      </c>
      <c r="J17" s="19">
        <f t="shared" ref="J17:J22" si="7">+(I17/$B17)*10000</f>
        <v>0.80010252950232608</v>
      </c>
      <c r="K17" s="172">
        <f>SUM(K18:K22)</f>
        <v>7696</v>
      </c>
      <c r="L17" s="19">
        <f t="shared" ref="L17:L22" si="8">+(K17/$B17)*10000</f>
        <v>11.195616485545274</v>
      </c>
    </row>
    <row r="18" spans="1:12">
      <c r="A18" s="697" t="s">
        <v>25</v>
      </c>
      <c r="B18" s="805">
        <v>584256</v>
      </c>
      <c r="C18" s="805">
        <v>797</v>
      </c>
      <c r="D18" s="806">
        <f t="shared" ref="D18:D22" si="9">+(C18/$B18)*10000</f>
        <v>13.641280534560194</v>
      </c>
      <c r="E18" s="805">
        <v>81</v>
      </c>
      <c r="F18" s="806">
        <f t="shared" si="5"/>
        <v>1.3863785737758791</v>
      </c>
      <c r="G18" s="805">
        <v>224</v>
      </c>
      <c r="H18" s="806">
        <f t="shared" si="6"/>
        <v>3.8339358089604554</v>
      </c>
      <c r="I18" s="805">
        <v>46</v>
      </c>
      <c r="J18" s="806">
        <f t="shared" si="7"/>
        <v>0.78732610362580779</v>
      </c>
      <c r="K18" s="805">
        <v>503</v>
      </c>
      <c r="L18" s="806">
        <f t="shared" si="8"/>
        <v>8.6092397852995948</v>
      </c>
    </row>
    <row r="19" spans="1:12">
      <c r="A19" s="690" t="s">
        <v>26</v>
      </c>
      <c r="B19" s="173">
        <v>494091</v>
      </c>
      <c r="C19" s="173">
        <v>321</v>
      </c>
      <c r="D19" s="484">
        <f t="shared" si="9"/>
        <v>6.4967789334353387</v>
      </c>
      <c r="E19" s="173">
        <v>72</v>
      </c>
      <c r="F19" s="484">
        <f t="shared" si="5"/>
        <v>1.457221443013534</v>
      </c>
      <c r="G19" s="173">
        <v>102</v>
      </c>
      <c r="H19" s="484">
        <f t="shared" si="6"/>
        <v>2.0643970442691733</v>
      </c>
      <c r="I19" s="173">
        <v>74</v>
      </c>
      <c r="J19" s="484">
        <f t="shared" si="7"/>
        <v>1.4976998164305764</v>
      </c>
      <c r="K19" s="173">
        <v>363</v>
      </c>
      <c r="L19" s="484">
        <f t="shared" si="8"/>
        <v>7.3468247751932338</v>
      </c>
    </row>
    <row r="20" spans="1:12">
      <c r="A20" s="697" t="s">
        <v>27</v>
      </c>
      <c r="B20" s="805">
        <v>3738322</v>
      </c>
      <c r="C20" s="805">
        <v>4908</v>
      </c>
      <c r="D20" s="806">
        <f t="shared" si="9"/>
        <v>13.128885098715413</v>
      </c>
      <c r="E20" s="805">
        <v>473</v>
      </c>
      <c r="F20" s="806">
        <f t="shared" si="5"/>
        <v>1.265273563914505</v>
      </c>
      <c r="G20" s="805">
        <v>1706</v>
      </c>
      <c r="H20" s="806">
        <f t="shared" si="6"/>
        <v>4.5635448203766291</v>
      </c>
      <c r="I20" s="805">
        <v>311</v>
      </c>
      <c r="J20" s="806">
        <f t="shared" si="7"/>
        <v>0.83192405576619666</v>
      </c>
      <c r="K20" s="805">
        <v>5327</v>
      </c>
      <c r="L20" s="806">
        <f t="shared" si="8"/>
        <v>14.249708826580482</v>
      </c>
    </row>
    <row r="21" spans="1:12">
      <c r="A21" s="690" t="s">
        <v>28</v>
      </c>
      <c r="B21" s="173">
        <v>735546</v>
      </c>
      <c r="C21" s="173">
        <v>894</v>
      </c>
      <c r="D21" s="484">
        <f t="shared" si="9"/>
        <v>12.154236444763482</v>
      </c>
      <c r="E21" s="173">
        <v>73</v>
      </c>
      <c r="F21" s="484">
        <f t="shared" si="5"/>
        <v>0.99246002289455726</v>
      </c>
      <c r="G21" s="173">
        <v>134</v>
      </c>
      <c r="H21" s="484">
        <f t="shared" si="6"/>
        <v>1.8217759324365845</v>
      </c>
      <c r="I21" s="173">
        <v>66</v>
      </c>
      <c r="J21" s="484">
        <f t="shared" si="7"/>
        <v>0.8972926234389148</v>
      </c>
      <c r="K21" s="173">
        <v>479</v>
      </c>
      <c r="L21" s="484">
        <f t="shared" si="8"/>
        <v>6.5121691913218207</v>
      </c>
    </row>
    <row r="22" spans="1:12">
      <c r="A22" s="697" t="s">
        <v>29</v>
      </c>
      <c r="B22" s="805">
        <v>1321904</v>
      </c>
      <c r="C22" s="805">
        <v>1414</v>
      </c>
      <c r="D22" s="806">
        <f t="shared" si="9"/>
        <v>10.696692044202907</v>
      </c>
      <c r="E22" s="805">
        <v>169</v>
      </c>
      <c r="F22" s="806">
        <f t="shared" si="5"/>
        <v>1.2784589501204322</v>
      </c>
      <c r="G22" s="805">
        <v>544</v>
      </c>
      <c r="H22" s="806">
        <f t="shared" si="6"/>
        <v>4.1152761471332262</v>
      </c>
      <c r="I22" s="805">
        <v>53</v>
      </c>
      <c r="J22" s="806">
        <f t="shared" si="7"/>
        <v>0.40093683051114148</v>
      </c>
      <c r="K22" s="805">
        <v>1024</v>
      </c>
      <c r="L22" s="806">
        <f t="shared" si="8"/>
        <v>7.7464021593096026</v>
      </c>
    </row>
    <row r="23" spans="1:12">
      <c r="A23" s="689" t="s">
        <v>31</v>
      </c>
      <c r="B23" s="172">
        <f>SUM(B24:B29)</f>
        <v>650150</v>
      </c>
      <c r="C23" s="172">
        <f>SUM(C24:C29)</f>
        <v>456</v>
      </c>
      <c r="D23" s="19">
        <f>(C23/B23)*10000</f>
        <v>7.013766053987541</v>
      </c>
      <c r="E23" s="172">
        <f>SUM(E24:E29)</f>
        <v>212</v>
      </c>
      <c r="F23" s="19">
        <f t="shared" ref="F23:F29" si="10">+(E23/$B23)*10000</f>
        <v>3.2607859724678918</v>
      </c>
      <c r="G23" s="172">
        <f>SUM(G24:G29)</f>
        <v>327</v>
      </c>
      <c r="H23" s="19">
        <f t="shared" ref="H23:H29" si="11">+(G23/$B23)*10000</f>
        <v>5.0296085518726441</v>
      </c>
      <c r="I23" s="172">
        <f>SUM(I24:I29)</f>
        <v>69</v>
      </c>
      <c r="J23" s="19">
        <f t="shared" ref="J23:J29" si="12">+(I23/$B23)*10000</f>
        <v>1.0612935476428518</v>
      </c>
      <c r="K23" s="172">
        <f>SUM(K24:K29)</f>
        <v>647</v>
      </c>
      <c r="L23" s="19">
        <f t="shared" ref="L23:L29" si="13">+(K23/$B23)*10000</f>
        <v>9.9515496423902174</v>
      </c>
    </row>
    <row r="24" spans="1:12">
      <c r="A24" s="703" t="s">
        <v>32</v>
      </c>
      <c r="B24" s="805">
        <v>134437</v>
      </c>
      <c r="C24" s="805">
        <v>107</v>
      </c>
      <c r="D24" s="806">
        <f t="shared" ref="D24:D29" si="14">+(C24/$B24)*10000</f>
        <v>7.9591183974649828</v>
      </c>
      <c r="E24" s="805">
        <v>48</v>
      </c>
      <c r="F24" s="806">
        <f t="shared" si="10"/>
        <v>3.570445636245974</v>
      </c>
      <c r="G24" s="805">
        <v>77</v>
      </c>
      <c r="H24" s="806">
        <f t="shared" si="11"/>
        <v>5.7275898748112501</v>
      </c>
      <c r="I24" s="805">
        <v>4</v>
      </c>
      <c r="J24" s="806">
        <f t="shared" si="12"/>
        <v>0.29753713635383117</v>
      </c>
      <c r="K24" s="805">
        <v>172</v>
      </c>
      <c r="L24" s="806">
        <f t="shared" si="13"/>
        <v>12.79409686321474</v>
      </c>
    </row>
    <row r="25" spans="1:12">
      <c r="A25" s="693" t="s">
        <v>33</v>
      </c>
      <c r="B25" s="173">
        <v>92833</v>
      </c>
      <c r="C25" s="173">
        <v>76</v>
      </c>
      <c r="D25" s="484">
        <f t="shared" si="14"/>
        <v>8.1867439380392746</v>
      </c>
      <c r="E25" s="173">
        <v>40</v>
      </c>
      <c r="F25" s="484">
        <f t="shared" si="10"/>
        <v>4.3088125989680393</v>
      </c>
      <c r="G25" s="173">
        <v>60</v>
      </c>
      <c r="H25" s="484">
        <f t="shared" si="11"/>
        <v>6.4632188984520589</v>
      </c>
      <c r="I25" s="173">
        <v>22</v>
      </c>
      <c r="J25" s="484">
        <f t="shared" si="12"/>
        <v>2.3698469294324216</v>
      </c>
      <c r="K25" s="173">
        <v>108</v>
      </c>
      <c r="L25" s="484">
        <f t="shared" si="13"/>
        <v>11.633794017213706</v>
      </c>
    </row>
    <row r="26" spans="1:12">
      <c r="A26" s="703" t="s">
        <v>34</v>
      </c>
      <c r="B26" s="805">
        <v>73590</v>
      </c>
      <c r="C26" s="805">
        <v>76</v>
      </c>
      <c r="D26" s="806">
        <f t="shared" si="14"/>
        <v>10.327490148117951</v>
      </c>
      <c r="E26" s="805">
        <v>45</v>
      </c>
      <c r="F26" s="806">
        <f t="shared" si="10"/>
        <v>6.1149612719119446</v>
      </c>
      <c r="G26" s="805">
        <v>58</v>
      </c>
      <c r="H26" s="806">
        <f t="shared" si="11"/>
        <v>7.8815056393531737</v>
      </c>
      <c r="I26" s="805">
        <v>17</v>
      </c>
      <c r="J26" s="806">
        <f t="shared" si="12"/>
        <v>2.3100964805000679</v>
      </c>
      <c r="K26" s="805">
        <v>104</v>
      </c>
      <c r="L26" s="806">
        <f t="shared" si="13"/>
        <v>14.132354939529828</v>
      </c>
    </row>
    <row r="27" spans="1:12">
      <c r="A27" s="693" t="s">
        <v>35</v>
      </c>
      <c r="B27" s="173">
        <v>86758</v>
      </c>
      <c r="C27" s="173">
        <v>60</v>
      </c>
      <c r="D27" s="484">
        <f t="shared" si="14"/>
        <v>6.9157887457064469</v>
      </c>
      <c r="E27" s="173">
        <v>23</v>
      </c>
      <c r="F27" s="484">
        <f t="shared" si="10"/>
        <v>2.651052352520805</v>
      </c>
      <c r="G27" s="173">
        <v>41</v>
      </c>
      <c r="H27" s="484">
        <f t="shared" si="11"/>
        <v>4.7257889762327387</v>
      </c>
      <c r="I27" s="173">
        <v>6</v>
      </c>
      <c r="J27" s="484">
        <f t="shared" si="12"/>
        <v>0.69157887457064471</v>
      </c>
      <c r="K27" s="173">
        <v>118</v>
      </c>
      <c r="L27" s="484">
        <f t="shared" si="13"/>
        <v>13.601051199889348</v>
      </c>
    </row>
    <row r="28" spans="1:12">
      <c r="A28" s="703" t="s">
        <v>36</v>
      </c>
      <c r="B28" s="805">
        <v>153823</v>
      </c>
      <c r="C28" s="805">
        <v>93</v>
      </c>
      <c r="D28" s="806">
        <f t="shared" si="14"/>
        <v>6.0459099094413711</v>
      </c>
      <c r="E28" s="805">
        <v>39</v>
      </c>
      <c r="F28" s="806">
        <f t="shared" si="10"/>
        <v>2.5353815749270265</v>
      </c>
      <c r="G28" s="805">
        <v>68</v>
      </c>
      <c r="H28" s="806">
        <f t="shared" si="11"/>
        <v>4.4206653101291744</v>
      </c>
      <c r="I28" s="805">
        <v>15</v>
      </c>
      <c r="J28" s="806">
        <f t="shared" si="12"/>
        <v>0.97514675958731789</v>
      </c>
      <c r="K28" s="805">
        <v>106</v>
      </c>
      <c r="L28" s="806">
        <f t="shared" si="13"/>
        <v>6.8910371010837137</v>
      </c>
    </row>
    <row r="29" spans="1:12">
      <c r="A29" s="693" t="s">
        <v>37</v>
      </c>
      <c r="B29" s="173">
        <v>108709</v>
      </c>
      <c r="C29" s="173">
        <v>44</v>
      </c>
      <c r="D29" s="484">
        <f t="shared" si="14"/>
        <v>4.0475029666356974</v>
      </c>
      <c r="E29" s="173">
        <v>17</v>
      </c>
      <c r="F29" s="484">
        <f t="shared" si="10"/>
        <v>1.563807964381974</v>
      </c>
      <c r="G29" s="173">
        <v>23</v>
      </c>
      <c r="H29" s="484">
        <f t="shared" si="11"/>
        <v>2.1157401871050237</v>
      </c>
      <c r="I29" s="173">
        <v>5</v>
      </c>
      <c r="J29" s="484">
        <f t="shared" si="12"/>
        <v>0.45994351893587465</v>
      </c>
      <c r="K29" s="173">
        <v>39</v>
      </c>
      <c r="L29" s="484">
        <f t="shared" si="13"/>
        <v>3.5875594476998223</v>
      </c>
    </row>
    <row r="30" spans="1:12">
      <c r="A30" s="705" t="s">
        <v>38</v>
      </c>
      <c r="B30" s="804">
        <f>B31</f>
        <v>22021</v>
      </c>
      <c r="C30" s="804">
        <f>SUM(C31)</f>
        <v>12</v>
      </c>
      <c r="D30" s="696">
        <f>(C30/B30)*10000</f>
        <v>5.449343808183098</v>
      </c>
      <c r="E30" s="804">
        <f>SUM(E31)</f>
        <v>17</v>
      </c>
      <c r="F30" s="696">
        <f>+(E30/$B30)*10000</f>
        <v>7.7199037282593892</v>
      </c>
      <c r="G30" s="804">
        <f>SUM(G31)</f>
        <v>6</v>
      </c>
      <c r="H30" s="696">
        <f>+(G30/$B30)*10000</f>
        <v>2.724671904091549</v>
      </c>
      <c r="I30" s="804">
        <f>SUM(I31)</f>
        <v>3</v>
      </c>
      <c r="J30" s="696">
        <f>+(I30/$B30)*10000</f>
        <v>1.3623359520457745</v>
      </c>
      <c r="K30" s="804">
        <f>SUM(K31)</f>
        <v>19</v>
      </c>
      <c r="L30" s="696">
        <f>+(K30/$B30)*10000</f>
        <v>8.6281276962899049</v>
      </c>
    </row>
    <row r="31" spans="1:12">
      <c r="A31" s="693" t="s">
        <v>40</v>
      </c>
      <c r="B31" s="173">
        <v>22021</v>
      </c>
      <c r="C31" s="173">
        <v>12</v>
      </c>
      <c r="D31" s="484">
        <f>+(C31/$B31)*10000</f>
        <v>5.449343808183098</v>
      </c>
      <c r="E31" s="173">
        <v>17</v>
      </c>
      <c r="F31" s="484">
        <f>+(E31/$B31)*10000</f>
        <v>7.7199037282593892</v>
      </c>
      <c r="G31" s="173">
        <v>6</v>
      </c>
      <c r="H31" s="484">
        <f>+(G31/$B31)*10000</f>
        <v>2.724671904091549</v>
      </c>
      <c r="I31" s="173">
        <v>3</v>
      </c>
      <c r="J31" s="484">
        <f>+(I31/$B31)*10000</f>
        <v>1.3623359520457745</v>
      </c>
      <c r="K31" s="173">
        <v>19</v>
      </c>
      <c r="L31" s="484">
        <f>+(K31/$B31)*10000</f>
        <v>8.6281276962899049</v>
      </c>
    </row>
    <row r="32" spans="1:12">
      <c r="A32" s="707" t="s">
        <v>41</v>
      </c>
      <c r="B32" s="807">
        <v>30891</v>
      </c>
      <c r="C32" s="807">
        <v>48</v>
      </c>
      <c r="D32" s="808">
        <f>+(C32/$B32)*10000</f>
        <v>15.538506361076042</v>
      </c>
      <c r="E32" s="807">
        <v>1</v>
      </c>
      <c r="F32" s="808">
        <f>+(E32/$B32)*10000</f>
        <v>0.32371888252241748</v>
      </c>
      <c r="G32" s="807">
        <v>3</v>
      </c>
      <c r="H32" s="808">
        <f>+(G32/$B32)*10000</f>
        <v>0.97115664756725262</v>
      </c>
      <c r="I32" s="807">
        <v>4</v>
      </c>
      <c r="J32" s="806">
        <f>+(I32/$B32)*10000</f>
        <v>1.2948755300896699</v>
      </c>
      <c r="K32" s="807">
        <v>21</v>
      </c>
      <c r="L32" s="808">
        <f>+(K32/$B32)*10000</f>
        <v>6.7980965329707681</v>
      </c>
    </row>
    <row r="33" spans="1:14" ht="6.75" customHeight="1">
      <c r="A33" s="855"/>
      <c r="B33" s="856"/>
      <c r="C33" s="856"/>
      <c r="D33" s="857"/>
      <c r="E33" s="856"/>
      <c r="F33" s="857"/>
      <c r="G33" s="856"/>
      <c r="H33" s="857"/>
      <c r="I33" s="856"/>
      <c r="J33" s="484"/>
      <c r="K33" s="856"/>
      <c r="L33" s="857"/>
    </row>
    <row r="34" spans="1:14" ht="12" customHeight="1">
      <c r="A34" s="858" t="s">
        <v>1077</v>
      </c>
      <c r="B34" s="856"/>
      <c r="C34" s="856"/>
      <c r="D34" s="857"/>
      <c r="E34" s="856"/>
      <c r="F34" s="857"/>
      <c r="G34" s="856"/>
      <c r="H34" s="857"/>
      <c r="I34" s="856"/>
      <c r="J34" s="484"/>
      <c r="K34" s="856"/>
      <c r="L34" s="857"/>
    </row>
    <row r="35" spans="1:14" ht="10.5" customHeight="1">
      <c r="A35" s="859" t="s">
        <v>1078</v>
      </c>
      <c r="B35" s="802"/>
      <c r="C35" s="802"/>
      <c r="D35" s="153"/>
      <c r="E35" s="802"/>
      <c r="F35" s="153"/>
      <c r="G35" s="802"/>
      <c r="H35" s="153"/>
      <c r="I35" s="802"/>
      <c r="J35" s="153"/>
      <c r="K35" s="802"/>
      <c r="L35" s="153"/>
    </row>
    <row r="36" spans="1:14" ht="12" customHeight="1">
      <c r="A36" s="859" t="s">
        <v>1079</v>
      </c>
      <c r="B36" s="802"/>
      <c r="C36" s="802"/>
      <c r="D36" s="153"/>
      <c r="E36" s="802"/>
      <c r="F36" s="153"/>
      <c r="G36" s="802"/>
      <c r="H36" s="153"/>
      <c r="I36" s="802"/>
      <c r="J36" s="153"/>
      <c r="K36" s="802"/>
      <c r="L36" s="153"/>
    </row>
    <row r="37" spans="1:14" ht="12" customHeight="1">
      <c r="A37" s="859" t="s">
        <v>1081</v>
      </c>
      <c r="B37" s="802"/>
      <c r="C37" s="802"/>
      <c r="D37" s="153"/>
      <c r="E37" s="802"/>
      <c r="F37" s="153"/>
      <c r="G37" s="802"/>
      <c r="H37" s="153"/>
      <c r="I37" s="802"/>
      <c r="J37" s="153"/>
      <c r="K37" s="802"/>
      <c r="L37" s="153"/>
    </row>
    <row r="38" spans="1:14" ht="34.5" customHeight="1">
      <c r="A38" s="1243" t="s">
        <v>1080</v>
      </c>
      <c r="B38" s="1243"/>
      <c r="C38" s="1243"/>
      <c r="D38" s="1243"/>
      <c r="E38" s="1243"/>
      <c r="F38" s="1243"/>
      <c r="G38" s="1243"/>
      <c r="H38" s="1243"/>
      <c r="I38" s="1243"/>
      <c r="J38" s="1243"/>
      <c r="K38" s="1243"/>
      <c r="L38" s="1243"/>
      <c r="M38" s="21"/>
      <c r="N38" s="21"/>
    </row>
  </sheetData>
  <mergeCells count="8">
    <mergeCell ref="A1:L1"/>
    <mergeCell ref="K3:L3"/>
    <mergeCell ref="A38:L38"/>
    <mergeCell ref="A3:A4"/>
    <mergeCell ref="C3:D3"/>
    <mergeCell ref="E3:F3"/>
    <mergeCell ref="G3:H3"/>
    <mergeCell ref="I3:J3"/>
  </mergeCells>
  <hyperlinks>
    <hyperlink ref="M1" location="INDICE!A1" display="INDICE"/>
  </hyperlinks>
  <printOptions horizontalCentered="1"/>
  <pageMargins left="0.70866141732283472" right="0.70866141732283472" top="1.1417322834645669" bottom="0.70866141732283472" header="0" footer="0.31496062992125984"/>
  <pageSetup paperSize="9" scale="78" firstPageNumber="33" orientation="landscape" useFirstPageNumber="1" r:id="rId1"/>
  <headerFooter scaleWithDoc="0">
    <oddHeader>&amp;C&amp;G</oddHeader>
    <oddFooter>&amp;C&amp;"Arial,Normal"&amp;12 137</oddFooter>
  </headerFooter>
  <ignoredErrors>
    <ignoredError sqref="F5:K5 D23:K23 D30:K30" formula="1"/>
    <ignoredError sqref="C6 C17 L17" formulaRange="1"/>
    <ignoredError sqref="D17:K17 D6:K6" formula="1" formulaRange="1"/>
  </ignoredErrors>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90" zoomScaleNormal="90" zoomScalePageLayoutView="80" workbookViewId="0">
      <selection sqref="A1:N1"/>
    </sheetView>
  </sheetViews>
  <sheetFormatPr baseColWidth="10" defaultRowHeight="15"/>
  <cols>
    <col min="1" max="1" width="31.28515625" style="152" customWidth="1"/>
    <col min="2" max="3" width="11.42578125" style="803"/>
    <col min="4" max="4" width="11.42578125" style="152"/>
    <col min="5" max="5" width="11.42578125" style="803"/>
    <col min="6" max="6" width="11.42578125" style="152"/>
    <col min="7" max="7" width="11.42578125" style="803"/>
    <col min="8" max="8" width="11.42578125" style="152"/>
    <col min="9" max="9" width="11.42578125" style="803"/>
    <col min="10" max="10" width="11.42578125" style="152"/>
    <col min="11" max="11" width="11.42578125" style="803"/>
    <col min="12" max="12" width="11.42578125" style="152"/>
    <col min="13" max="13" width="11.42578125" style="803"/>
    <col min="14" max="14" width="11.42578125" style="152"/>
  </cols>
  <sheetData>
    <row r="1" spans="1:15" ht="44.25" customHeight="1">
      <c r="A1" s="1241" t="s">
        <v>1381</v>
      </c>
      <c r="B1" s="1241"/>
      <c r="C1" s="1241"/>
      <c r="D1" s="1241"/>
      <c r="E1" s="1241"/>
      <c r="F1" s="1241"/>
      <c r="G1" s="1241"/>
      <c r="H1" s="1241"/>
      <c r="I1" s="1241"/>
      <c r="J1" s="1241"/>
      <c r="K1" s="1241"/>
      <c r="L1" s="1241"/>
      <c r="M1" s="1241"/>
      <c r="N1" s="1241"/>
      <c r="O1" s="471" t="s">
        <v>1037</v>
      </c>
    </row>
    <row r="2" spans="1:15" ht="8.25" customHeight="1">
      <c r="A2" s="2"/>
      <c r="B2" s="171"/>
      <c r="C2" s="171"/>
      <c r="D2" s="3"/>
      <c r="E2" s="171"/>
      <c r="F2" s="3"/>
      <c r="G2" s="171"/>
      <c r="H2" s="3"/>
      <c r="I2" s="171"/>
      <c r="J2" s="3"/>
      <c r="K2" s="171"/>
      <c r="L2" s="3"/>
      <c r="M2" s="171"/>
      <c r="N2" s="3"/>
    </row>
    <row r="3" spans="1:15" ht="25.5" customHeight="1">
      <c r="A3" s="1126" t="s">
        <v>0</v>
      </c>
      <c r="B3" s="809" t="s">
        <v>1</v>
      </c>
      <c r="C3" s="1124" t="s">
        <v>2</v>
      </c>
      <c r="D3" s="1124"/>
      <c r="E3" s="1124" t="s">
        <v>3</v>
      </c>
      <c r="F3" s="1124"/>
      <c r="G3" s="1124" t="s">
        <v>4</v>
      </c>
      <c r="H3" s="1124"/>
      <c r="I3" s="1124" t="s">
        <v>5</v>
      </c>
      <c r="J3" s="1124"/>
      <c r="K3" s="1124" t="s">
        <v>6</v>
      </c>
      <c r="L3" s="1124"/>
      <c r="M3" s="1124" t="s">
        <v>7</v>
      </c>
      <c r="N3" s="1124"/>
    </row>
    <row r="4" spans="1:15" ht="36" customHeight="1">
      <c r="A4" s="1126"/>
      <c r="B4" s="809" t="s">
        <v>8</v>
      </c>
      <c r="C4" s="809" t="s">
        <v>9</v>
      </c>
      <c r="D4" s="499" t="s">
        <v>10</v>
      </c>
      <c r="E4" s="809" t="s">
        <v>9</v>
      </c>
      <c r="F4" s="499" t="s">
        <v>10</v>
      </c>
      <c r="G4" s="809" t="s">
        <v>9</v>
      </c>
      <c r="H4" s="499" t="s">
        <v>10</v>
      </c>
      <c r="I4" s="809" t="s">
        <v>9</v>
      </c>
      <c r="J4" s="499" t="s">
        <v>10</v>
      </c>
      <c r="K4" s="809" t="s">
        <v>9</v>
      </c>
      <c r="L4" s="499" t="s">
        <v>10</v>
      </c>
      <c r="M4" s="809" t="s">
        <v>9</v>
      </c>
      <c r="N4" s="499" t="s">
        <v>10</v>
      </c>
    </row>
    <row r="5" spans="1:15">
      <c r="A5" s="687" t="s">
        <v>11</v>
      </c>
      <c r="B5" s="172">
        <f>B6+B17+B23+B30+B32</f>
        <v>13964606</v>
      </c>
      <c r="C5" s="172">
        <f>(C6+C17+C23+C30+C32)</f>
        <v>19299</v>
      </c>
      <c r="D5" s="19">
        <f>(C5/B5)*10000</f>
        <v>13.819938779511572</v>
      </c>
      <c r="E5" s="172">
        <f>SUM(E6+E17+E23+E30+E32)</f>
        <v>2636</v>
      </c>
      <c r="F5" s="19">
        <f>+(E5/$B5)*10000</f>
        <v>1.8876293394887045</v>
      </c>
      <c r="G5" s="172">
        <f>SUM(G6+G17+G23)</f>
        <v>374</v>
      </c>
      <c r="H5" s="19">
        <f>+(G5/$B5)*10000</f>
        <v>0.26781994422184197</v>
      </c>
      <c r="I5" s="172">
        <f>SUM(I6+I17+I23+I30+I32)</f>
        <v>7499</v>
      </c>
      <c r="J5" s="19">
        <f>+(I5/$B5)*10000</f>
        <v>5.3700047104801953</v>
      </c>
      <c r="K5" s="172">
        <f>SUM(K6+K17+K23+K30+K32)</f>
        <v>1487</v>
      </c>
      <c r="L5" s="19">
        <f>+(K5/$B5)*10000</f>
        <v>1.0648349119194627</v>
      </c>
      <c r="M5" s="172">
        <f>SUM(M6+M17+M23+M30+M32)</f>
        <v>13923</v>
      </c>
      <c r="N5" s="19">
        <f>+(M5/$B5)*10000</f>
        <v>9.9702061053494813</v>
      </c>
    </row>
    <row r="6" spans="1:15">
      <c r="A6" s="694" t="s">
        <v>12</v>
      </c>
      <c r="B6" s="804">
        <f>SUM(B7:B16)</f>
        <v>6247160</v>
      </c>
      <c r="C6" s="804">
        <f>SUM(C7:C16)</f>
        <v>11115</v>
      </c>
      <c r="D6" s="696">
        <f>C6/B6*10000</f>
        <v>17.792084723298267</v>
      </c>
      <c r="E6" s="804">
        <f>SUM(E7:E16)</f>
        <v>1501</v>
      </c>
      <c r="F6" s="696">
        <f>+(E6/$B6)*10000</f>
        <v>2.4026917831462615</v>
      </c>
      <c r="G6" s="804">
        <f>SUM(G7:G16)</f>
        <v>256</v>
      </c>
      <c r="H6" s="696">
        <f>+(G6/$B6)*10000</f>
        <v>0.4097862068523937</v>
      </c>
      <c r="I6" s="804">
        <f>SUM(I7:I16)</f>
        <v>4601</v>
      </c>
      <c r="J6" s="696">
        <f>+(I6/$B6)*10000</f>
        <v>7.3649466317494667</v>
      </c>
      <c r="K6" s="804">
        <f>SUM(K7:K16)</f>
        <v>858</v>
      </c>
      <c r="L6" s="696">
        <f>+(K6/$B6)*10000</f>
        <v>1.3734240839037259</v>
      </c>
      <c r="M6" s="804">
        <f>SUM(M7:M16)</f>
        <v>6851</v>
      </c>
      <c r="N6" s="696">
        <f>+(M6/$B6)*10000</f>
        <v>10.966583215413085</v>
      </c>
    </row>
    <row r="7" spans="1:15">
      <c r="A7" s="810" t="s">
        <v>13</v>
      </c>
      <c r="B7" s="173">
        <v>690049</v>
      </c>
      <c r="C7" s="173">
        <v>1613</v>
      </c>
      <c r="D7" s="484">
        <f>+(C7/B7)*10000</f>
        <v>23.375151619667591</v>
      </c>
      <c r="E7" s="173">
        <v>181</v>
      </c>
      <c r="F7" s="484">
        <f t="shared" ref="F7:F16" si="0">+(E7/$B7)*10000</f>
        <v>2.6230021346310188</v>
      </c>
      <c r="G7" s="173">
        <v>30</v>
      </c>
      <c r="H7" s="484">
        <f t="shared" ref="H7:H16" si="1">+(G7/$B7)*10000</f>
        <v>0.43475173502171588</v>
      </c>
      <c r="I7" s="173">
        <v>480</v>
      </c>
      <c r="J7" s="484">
        <f t="shared" ref="J7:J16" si="2">+(I7/$B7)*10000</f>
        <v>6.9560277603474541</v>
      </c>
      <c r="K7" s="173">
        <v>69</v>
      </c>
      <c r="L7" s="484">
        <f t="shared" ref="L7:L16" si="3">+(K7/$B7)*10000</f>
        <v>0.99992899054994655</v>
      </c>
      <c r="M7" s="173">
        <v>706</v>
      </c>
      <c r="N7" s="484">
        <f t="shared" ref="N7:N16" si="4">+(M7/$B7)*10000</f>
        <v>10.231157497511047</v>
      </c>
    </row>
    <row r="8" spans="1:15">
      <c r="A8" s="813" t="s">
        <v>14</v>
      </c>
      <c r="B8" s="805">
        <v>185685</v>
      </c>
      <c r="C8" s="805">
        <v>165</v>
      </c>
      <c r="D8" s="806">
        <f>+(C8/B8)*10000</f>
        <v>8.8860166410857104</v>
      </c>
      <c r="E8" s="805">
        <v>61</v>
      </c>
      <c r="F8" s="806">
        <f t="shared" si="0"/>
        <v>3.2851334248862321</v>
      </c>
      <c r="G8" s="805">
        <v>1</v>
      </c>
      <c r="H8" s="806">
        <f t="shared" si="1"/>
        <v>5.3854646309610364E-2</v>
      </c>
      <c r="I8" s="805">
        <v>136</v>
      </c>
      <c r="J8" s="806">
        <f t="shared" si="2"/>
        <v>7.3242318981070094</v>
      </c>
      <c r="K8" s="805">
        <v>24</v>
      </c>
      <c r="L8" s="806">
        <f t="shared" si="3"/>
        <v>1.2925115114306487</v>
      </c>
      <c r="M8" s="805">
        <v>165</v>
      </c>
      <c r="N8" s="806">
        <f t="shared" si="4"/>
        <v>8.8860166410857104</v>
      </c>
    </row>
    <row r="9" spans="1:15">
      <c r="A9" s="810" t="s">
        <v>15</v>
      </c>
      <c r="B9" s="173">
        <v>227589</v>
      </c>
      <c r="C9" s="173">
        <v>263</v>
      </c>
      <c r="D9" s="484">
        <f>+(C9/B9)*10000</f>
        <v>11.555918783420992</v>
      </c>
      <c r="E9" s="173">
        <v>68</v>
      </c>
      <c r="F9" s="484">
        <f t="shared" si="0"/>
        <v>2.9878421189073285</v>
      </c>
      <c r="G9" s="173">
        <v>7</v>
      </c>
      <c r="H9" s="484">
        <f t="shared" si="1"/>
        <v>0.30757198282869558</v>
      </c>
      <c r="I9" s="173">
        <v>76</v>
      </c>
      <c r="J9" s="484">
        <f t="shared" si="2"/>
        <v>3.3393529564258375</v>
      </c>
      <c r="K9" s="173">
        <v>16</v>
      </c>
      <c r="L9" s="484">
        <f t="shared" si="3"/>
        <v>0.70302167503701851</v>
      </c>
      <c r="M9" s="173">
        <v>295</v>
      </c>
      <c r="N9" s="484">
        <f t="shared" si="4"/>
        <v>12.961962133495028</v>
      </c>
    </row>
    <row r="10" spans="1:15">
      <c r="A10" s="813" t="s">
        <v>16</v>
      </c>
      <c r="B10" s="805">
        <v>166991</v>
      </c>
      <c r="C10" s="805">
        <v>161</v>
      </c>
      <c r="D10" s="806">
        <f t="shared" ref="D10:D16" si="5">+(C10/$B10)*10000</f>
        <v>9.6412381505590119</v>
      </c>
      <c r="E10" s="805">
        <v>71</v>
      </c>
      <c r="F10" s="806">
        <f t="shared" si="0"/>
        <v>4.2517261409297511</v>
      </c>
      <c r="G10" s="805">
        <v>4</v>
      </c>
      <c r="H10" s="806">
        <f t="shared" si="1"/>
        <v>0.23953386709463384</v>
      </c>
      <c r="I10" s="805">
        <v>92</v>
      </c>
      <c r="J10" s="806">
        <f t="shared" si="2"/>
        <v>5.5092789431765778</v>
      </c>
      <c r="K10" s="805">
        <v>52</v>
      </c>
      <c r="L10" s="806">
        <f t="shared" si="3"/>
        <v>3.1139402722302401</v>
      </c>
      <c r="M10" s="805">
        <v>148</v>
      </c>
      <c r="N10" s="806">
        <f t="shared" si="4"/>
        <v>8.8627530825014524</v>
      </c>
    </row>
    <row r="11" spans="1:15">
      <c r="A11" s="810" t="s">
        <v>17</v>
      </c>
      <c r="B11" s="173">
        <v>398369</v>
      </c>
      <c r="C11" s="173">
        <v>400</v>
      </c>
      <c r="D11" s="484">
        <f t="shared" si="5"/>
        <v>10.040941940763462</v>
      </c>
      <c r="E11" s="173">
        <v>73</v>
      </c>
      <c r="F11" s="484">
        <f t="shared" si="0"/>
        <v>1.8324719041893318</v>
      </c>
      <c r="G11" s="173">
        <v>8</v>
      </c>
      <c r="H11" s="484">
        <f t="shared" si="1"/>
        <v>0.20081883881526927</v>
      </c>
      <c r="I11" s="173">
        <v>135</v>
      </c>
      <c r="J11" s="484">
        <f t="shared" si="2"/>
        <v>3.3888179050076688</v>
      </c>
      <c r="K11" s="173">
        <v>55</v>
      </c>
      <c r="L11" s="484">
        <f t="shared" si="3"/>
        <v>1.3806295168549763</v>
      </c>
      <c r="M11" s="173">
        <v>313</v>
      </c>
      <c r="N11" s="484">
        <f t="shared" si="4"/>
        <v>7.8570370686474105</v>
      </c>
    </row>
    <row r="12" spans="1:15">
      <c r="A12" s="813" t="s">
        <v>18</v>
      </c>
      <c r="B12" s="805">
        <v>452333</v>
      </c>
      <c r="C12" s="805">
        <v>532</v>
      </c>
      <c r="D12" s="806">
        <f t="shared" si="5"/>
        <v>11.761246692149367</v>
      </c>
      <c r="E12" s="805">
        <v>127</v>
      </c>
      <c r="F12" s="806">
        <f t="shared" si="0"/>
        <v>2.8076660336521986</v>
      </c>
      <c r="G12" s="805">
        <v>11</v>
      </c>
      <c r="H12" s="806">
        <f t="shared" si="1"/>
        <v>0.24318367220609596</v>
      </c>
      <c r="I12" s="805">
        <v>306</v>
      </c>
      <c r="J12" s="806">
        <f t="shared" si="2"/>
        <v>6.7649276086423056</v>
      </c>
      <c r="K12" s="805">
        <v>61</v>
      </c>
      <c r="L12" s="806">
        <f t="shared" si="3"/>
        <v>1.348564000415623</v>
      </c>
      <c r="M12" s="805">
        <v>419</v>
      </c>
      <c r="N12" s="806">
        <f t="shared" si="4"/>
        <v>9.2630871503958367</v>
      </c>
    </row>
    <row r="13" spans="1:15">
      <c r="A13" s="810" t="s">
        <v>19</v>
      </c>
      <c r="B13" s="173">
        <v>389743</v>
      </c>
      <c r="C13" s="173">
        <v>365</v>
      </c>
      <c r="D13" s="484">
        <f t="shared" si="5"/>
        <v>9.365145749891596</v>
      </c>
      <c r="E13" s="173">
        <v>88</v>
      </c>
      <c r="F13" s="484">
        <f t="shared" si="0"/>
        <v>2.2578981533985218</v>
      </c>
      <c r="G13" s="173">
        <v>6</v>
      </c>
      <c r="H13" s="484">
        <f t="shared" si="1"/>
        <v>0.153947601368081</v>
      </c>
      <c r="I13" s="173">
        <v>271</v>
      </c>
      <c r="J13" s="484">
        <f t="shared" si="2"/>
        <v>6.9532999951249934</v>
      </c>
      <c r="K13" s="173">
        <v>25</v>
      </c>
      <c r="L13" s="484">
        <f t="shared" si="3"/>
        <v>0.64144833903367093</v>
      </c>
      <c r="M13" s="173">
        <v>309</v>
      </c>
      <c r="N13" s="484">
        <f t="shared" si="4"/>
        <v>7.9283014704561721</v>
      </c>
    </row>
    <row r="14" spans="1:15">
      <c r="A14" s="813" t="s">
        <v>20</v>
      </c>
      <c r="B14" s="805">
        <v>448329</v>
      </c>
      <c r="C14" s="805">
        <v>699</v>
      </c>
      <c r="D14" s="806">
        <f t="shared" si="5"/>
        <v>15.591228762805885</v>
      </c>
      <c r="E14" s="805">
        <v>106</v>
      </c>
      <c r="F14" s="806">
        <f t="shared" si="0"/>
        <v>2.3643351199677025</v>
      </c>
      <c r="G14" s="805">
        <v>16</v>
      </c>
      <c r="H14" s="806">
        <f t="shared" si="1"/>
        <v>0.35688077282531355</v>
      </c>
      <c r="I14" s="805">
        <v>282</v>
      </c>
      <c r="J14" s="806">
        <f t="shared" si="2"/>
        <v>6.2900236210461511</v>
      </c>
      <c r="K14" s="805">
        <v>19</v>
      </c>
      <c r="L14" s="806">
        <f t="shared" si="3"/>
        <v>0.42379591773005987</v>
      </c>
      <c r="M14" s="805">
        <v>538</v>
      </c>
      <c r="N14" s="806">
        <f t="shared" si="4"/>
        <v>12.000115986251169</v>
      </c>
    </row>
    <row r="15" spans="1:15">
      <c r="A15" s="810" t="s">
        <v>21</v>
      </c>
      <c r="B15" s="173">
        <v>2791839</v>
      </c>
      <c r="C15" s="173">
        <v>6124</v>
      </c>
      <c r="D15" s="484">
        <f t="shared" si="5"/>
        <v>21.935362318529112</v>
      </c>
      <c r="E15" s="173">
        <v>629</v>
      </c>
      <c r="F15" s="484">
        <f t="shared" si="0"/>
        <v>2.2529952479351425</v>
      </c>
      <c r="G15" s="173">
        <v>160</v>
      </c>
      <c r="H15" s="484">
        <f t="shared" si="1"/>
        <v>0.57309895019017931</v>
      </c>
      <c r="I15" s="173">
        <v>2670</v>
      </c>
      <c r="J15" s="484">
        <f t="shared" si="2"/>
        <v>9.5635887312986174</v>
      </c>
      <c r="K15" s="173">
        <v>367</v>
      </c>
      <c r="L15" s="484">
        <f t="shared" si="3"/>
        <v>1.3145457169987238</v>
      </c>
      <c r="M15" s="173">
        <v>3552</v>
      </c>
      <c r="N15" s="484">
        <f t="shared" si="4"/>
        <v>12.72279669422198</v>
      </c>
    </row>
    <row r="16" spans="1:15">
      <c r="A16" s="813" t="s">
        <v>22</v>
      </c>
      <c r="B16" s="805">
        <v>496233</v>
      </c>
      <c r="C16" s="805">
        <v>793</v>
      </c>
      <c r="D16" s="806">
        <f t="shared" si="5"/>
        <v>15.980396305767654</v>
      </c>
      <c r="E16" s="805">
        <v>97</v>
      </c>
      <c r="F16" s="806">
        <f t="shared" si="0"/>
        <v>1.954726912559221</v>
      </c>
      <c r="G16" s="805">
        <v>13</v>
      </c>
      <c r="H16" s="806">
        <f t="shared" si="1"/>
        <v>0.2619737099306173</v>
      </c>
      <c r="I16" s="805">
        <v>153</v>
      </c>
      <c r="J16" s="806">
        <f t="shared" si="2"/>
        <v>3.0832290476449571</v>
      </c>
      <c r="K16" s="805">
        <v>170</v>
      </c>
      <c r="L16" s="806">
        <f t="shared" si="3"/>
        <v>3.4258100529388411</v>
      </c>
      <c r="M16" s="805">
        <v>406</v>
      </c>
      <c r="N16" s="806">
        <f t="shared" si="4"/>
        <v>8.1816404793715858</v>
      </c>
    </row>
    <row r="17" spans="1:14">
      <c r="A17" s="689" t="s">
        <v>24</v>
      </c>
      <c r="B17" s="172">
        <f>SUM(B18:B22)</f>
        <v>6992630</v>
      </c>
      <c r="C17" s="172">
        <f>SUM(C18:C22)</f>
        <v>7650</v>
      </c>
      <c r="D17" s="19">
        <f>(C17/B17)*10000</f>
        <v>10.940089780240054</v>
      </c>
      <c r="E17" s="172">
        <f>SUM(E18:E22)</f>
        <v>898</v>
      </c>
      <c r="F17" s="19">
        <f t="shared" ref="F17:F22" si="6">+(E17/$B17)*10000</f>
        <v>1.284209231719682</v>
      </c>
      <c r="G17" s="172">
        <f>SUM(G18:G22)</f>
        <v>109</v>
      </c>
      <c r="H17" s="19">
        <f t="shared" ref="H17:H22" si="7">+(G17/$B17)*10000</f>
        <v>0.15587840340472756</v>
      </c>
      <c r="I17" s="172">
        <f>SUM(I18:I22)</f>
        <v>2578</v>
      </c>
      <c r="J17" s="19">
        <f t="shared" ref="J17:J22" si="8">+(I17/$B17)*10000</f>
        <v>3.6867387520861246</v>
      </c>
      <c r="K17" s="172">
        <f>SUM(K18:K22)</f>
        <v>544</v>
      </c>
      <c r="L17" s="19">
        <f t="shared" ref="L17:L22" si="9">+(K17/$B17)*10000</f>
        <v>0.77796193992818163</v>
      </c>
      <c r="M17" s="172">
        <f>SUM(M18:M22)</f>
        <v>6461</v>
      </c>
      <c r="N17" s="19">
        <f t="shared" ref="N17:N22" si="10">+(M17/$B17)*10000</f>
        <v>9.2397281137426113</v>
      </c>
    </row>
    <row r="18" spans="1:14">
      <c r="A18" s="813" t="s">
        <v>25</v>
      </c>
      <c r="B18" s="805">
        <v>591950</v>
      </c>
      <c r="C18" s="805">
        <v>668</v>
      </c>
      <c r="D18" s="806">
        <f t="shared" ref="D18:D22" si="11">+(C18/$B18)*10000</f>
        <v>11.284736886561365</v>
      </c>
      <c r="E18" s="805">
        <v>90</v>
      </c>
      <c r="F18" s="806">
        <f t="shared" si="6"/>
        <v>1.5203986823211419</v>
      </c>
      <c r="G18" s="805">
        <v>4</v>
      </c>
      <c r="H18" s="806">
        <f t="shared" si="7"/>
        <v>6.7573274769828537E-2</v>
      </c>
      <c r="I18" s="805">
        <v>211</v>
      </c>
      <c r="J18" s="806">
        <f t="shared" si="8"/>
        <v>3.5644902441084554</v>
      </c>
      <c r="K18" s="805">
        <v>52</v>
      </c>
      <c r="L18" s="806">
        <f t="shared" si="9"/>
        <v>0.87845257200777094</v>
      </c>
      <c r="M18" s="805">
        <v>528</v>
      </c>
      <c r="N18" s="806">
        <f t="shared" si="10"/>
        <v>8.9196722696173669</v>
      </c>
    </row>
    <row r="19" spans="1:14">
      <c r="A19" s="810" t="s">
        <v>26</v>
      </c>
      <c r="B19" s="173">
        <v>505005</v>
      </c>
      <c r="C19" s="173">
        <v>358</v>
      </c>
      <c r="D19" s="484">
        <f t="shared" si="11"/>
        <v>7.0890387223888878</v>
      </c>
      <c r="E19" s="173">
        <v>74</v>
      </c>
      <c r="F19" s="484">
        <f t="shared" si="6"/>
        <v>1.46533202641558</v>
      </c>
      <c r="G19" s="173">
        <v>7</v>
      </c>
      <c r="H19" s="484">
        <f t="shared" si="7"/>
        <v>0.13861248898525758</v>
      </c>
      <c r="I19" s="173">
        <v>110</v>
      </c>
      <c r="J19" s="484">
        <f t="shared" si="8"/>
        <v>2.1781962554826193</v>
      </c>
      <c r="K19" s="173">
        <v>61</v>
      </c>
      <c r="L19" s="484">
        <f t="shared" si="9"/>
        <v>1.2079088325858161</v>
      </c>
      <c r="M19" s="173">
        <v>385</v>
      </c>
      <c r="N19" s="484">
        <f t="shared" si="10"/>
        <v>7.6236868941891665</v>
      </c>
    </row>
    <row r="20" spans="1:14">
      <c r="A20" s="813" t="s">
        <v>27</v>
      </c>
      <c r="B20" s="805">
        <v>3806296</v>
      </c>
      <c r="C20" s="805">
        <v>4379</v>
      </c>
      <c r="D20" s="806">
        <f t="shared" si="11"/>
        <v>11.50462286695517</v>
      </c>
      <c r="E20" s="805">
        <v>451</v>
      </c>
      <c r="F20" s="806">
        <f t="shared" si="6"/>
        <v>1.1848789479325834</v>
      </c>
      <c r="G20" s="805">
        <v>85</v>
      </c>
      <c r="H20" s="806">
        <f t="shared" si="7"/>
        <v>0.22331421413363542</v>
      </c>
      <c r="I20" s="805">
        <v>1567</v>
      </c>
      <c r="J20" s="806">
        <f t="shared" si="8"/>
        <v>4.1168632182047853</v>
      </c>
      <c r="K20" s="805">
        <v>295</v>
      </c>
      <c r="L20" s="806">
        <f t="shared" si="9"/>
        <v>0.77503168434614655</v>
      </c>
      <c r="M20" s="805">
        <v>4154</v>
      </c>
      <c r="N20" s="806">
        <f t="shared" si="10"/>
        <v>10.913497006013195</v>
      </c>
    </row>
    <row r="21" spans="1:14">
      <c r="A21" s="810" t="s">
        <v>28</v>
      </c>
      <c r="B21" s="173">
        <v>748853</v>
      </c>
      <c r="C21" s="173">
        <v>831</v>
      </c>
      <c r="D21" s="484">
        <f t="shared" si="11"/>
        <v>11.096970967599782</v>
      </c>
      <c r="E21" s="173">
        <v>97</v>
      </c>
      <c r="F21" s="484">
        <f t="shared" si="6"/>
        <v>1.2953143006704919</v>
      </c>
      <c r="G21" s="173">
        <v>7</v>
      </c>
      <c r="H21" s="484">
        <f t="shared" si="7"/>
        <v>9.3476289739107682E-2</v>
      </c>
      <c r="I21" s="173">
        <v>137</v>
      </c>
      <c r="J21" s="484">
        <f t="shared" si="8"/>
        <v>1.8294645277511075</v>
      </c>
      <c r="K21" s="173">
        <v>76</v>
      </c>
      <c r="L21" s="484">
        <f t="shared" si="9"/>
        <v>1.014885431453169</v>
      </c>
      <c r="M21" s="173">
        <v>458</v>
      </c>
      <c r="N21" s="484">
        <f t="shared" si="10"/>
        <v>6.1160201000730448</v>
      </c>
    </row>
    <row r="22" spans="1:14">
      <c r="A22" s="813" t="s">
        <v>29</v>
      </c>
      <c r="B22" s="805">
        <v>1340526</v>
      </c>
      <c r="C22" s="805">
        <v>1414</v>
      </c>
      <c r="D22" s="806">
        <f t="shared" si="11"/>
        <v>10.548098283807999</v>
      </c>
      <c r="E22" s="805">
        <v>186</v>
      </c>
      <c r="F22" s="806">
        <f t="shared" si="6"/>
        <v>1.3875150500624382</v>
      </c>
      <c r="G22" s="805">
        <v>6</v>
      </c>
      <c r="H22" s="806">
        <f t="shared" si="7"/>
        <v>4.4758550002014133E-2</v>
      </c>
      <c r="I22" s="805">
        <v>553</v>
      </c>
      <c r="J22" s="806">
        <f t="shared" si="8"/>
        <v>4.1252463585189698</v>
      </c>
      <c r="K22" s="805">
        <v>60</v>
      </c>
      <c r="L22" s="806">
        <f t="shared" si="9"/>
        <v>0.44758550002014136</v>
      </c>
      <c r="M22" s="805">
        <v>936</v>
      </c>
      <c r="N22" s="806">
        <f t="shared" si="10"/>
        <v>6.9823338003142057</v>
      </c>
    </row>
    <row r="23" spans="1:14">
      <c r="A23" s="689" t="s">
        <v>31</v>
      </c>
      <c r="B23" s="172">
        <f>SUM(B24:B29)</f>
        <v>670655</v>
      </c>
      <c r="C23" s="172">
        <f>SUM(C24:C29)</f>
        <v>477</v>
      </c>
      <c r="D23" s="19">
        <f>(C23/B23)*10000</f>
        <v>7.1124497692554298</v>
      </c>
      <c r="E23" s="172">
        <f>SUM(E24:E29)</f>
        <v>225</v>
      </c>
      <c r="F23" s="19">
        <f t="shared" ref="F23:F29" si="12">+(E23/$B23)*10000</f>
        <v>3.3549291364412399</v>
      </c>
      <c r="G23" s="172">
        <f>SUM(G24:G29)</f>
        <v>9</v>
      </c>
      <c r="H23" s="19">
        <f t="shared" ref="H23:H29" si="13">+(G23/$B23)*10000</f>
        <v>0.13419716545764962</v>
      </c>
      <c r="I23" s="172">
        <f>SUM(I24:I29)</f>
        <v>310</v>
      </c>
      <c r="J23" s="19">
        <f t="shared" ref="J23:J29" si="14">+(I23/$B23)*10000</f>
        <v>4.6223468102079313</v>
      </c>
      <c r="K23" s="172">
        <f>SUM(K24:K29)</f>
        <v>80</v>
      </c>
      <c r="L23" s="19">
        <f t="shared" ref="L23:L29" si="15">+(K23/$B23)*10000</f>
        <v>1.1928636929568854</v>
      </c>
      <c r="M23" s="172">
        <f>SUM(M24:M29)</f>
        <v>574</v>
      </c>
      <c r="N23" s="19">
        <f t="shared" ref="N23:N29" si="16">+(M23/$B23)*10000</f>
        <v>8.5587969969656523</v>
      </c>
    </row>
    <row r="24" spans="1:14">
      <c r="A24" s="814" t="s">
        <v>32</v>
      </c>
      <c r="B24" s="805">
        <v>137965</v>
      </c>
      <c r="C24" s="805">
        <v>114</v>
      </c>
      <c r="D24" s="806">
        <f t="shared" ref="D24:D29" si="17">+(C24/$B24)*10000</f>
        <v>8.2629652448084663</v>
      </c>
      <c r="E24" s="805">
        <v>54</v>
      </c>
      <c r="F24" s="806">
        <f t="shared" si="12"/>
        <v>3.9140361685934839</v>
      </c>
      <c r="G24" s="805">
        <v>1</v>
      </c>
      <c r="H24" s="806">
        <f t="shared" si="13"/>
        <v>7.2482151270249706E-2</v>
      </c>
      <c r="I24" s="805">
        <v>71</v>
      </c>
      <c r="J24" s="806">
        <f t="shared" si="14"/>
        <v>5.1462327401877292</v>
      </c>
      <c r="K24" s="805">
        <v>3</v>
      </c>
      <c r="L24" s="806">
        <f t="shared" si="15"/>
        <v>0.21744645381074909</v>
      </c>
      <c r="M24" s="805">
        <v>153</v>
      </c>
      <c r="N24" s="806">
        <f t="shared" si="16"/>
        <v>11.089769144348205</v>
      </c>
    </row>
    <row r="25" spans="1:14">
      <c r="A25" s="811" t="s">
        <v>33</v>
      </c>
      <c r="B25" s="173">
        <v>95474</v>
      </c>
      <c r="C25" s="173">
        <v>67</v>
      </c>
      <c r="D25" s="484">
        <f t="shared" si="17"/>
        <v>7.0176173617948345</v>
      </c>
      <c r="E25" s="173">
        <v>42</v>
      </c>
      <c r="F25" s="484">
        <f t="shared" si="12"/>
        <v>4.3991034208266129</v>
      </c>
      <c r="G25" s="173">
        <v>0</v>
      </c>
      <c r="H25" s="484">
        <f t="shared" si="13"/>
        <v>0</v>
      </c>
      <c r="I25" s="173">
        <v>71</v>
      </c>
      <c r="J25" s="484">
        <f t="shared" si="14"/>
        <v>7.4365795923497497</v>
      </c>
      <c r="K25" s="173">
        <v>12</v>
      </c>
      <c r="L25" s="484">
        <f t="shared" si="15"/>
        <v>1.2568866916647463</v>
      </c>
      <c r="M25" s="173">
        <v>107</v>
      </c>
      <c r="N25" s="484">
        <f t="shared" si="16"/>
        <v>11.207239667343988</v>
      </c>
    </row>
    <row r="26" spans="1:14">
      <c r="A26" s="814" t="s">
        <v>34</v>
      </c>
      <c r="B26" s="805">
        <v>75992</v>
      </c>
      <c r="C26" s="805">
        <v>72</v>
      </c>
      <c r="D26" s="806">
        <f t="shared" si="17"/>
        <v>9.4746815454258346</v>
      </c>
      <c r="E26" s="805">
        <v>49</v>
      </c>
      <c r="F26" s="806">
        <f t="shared" si="12"/>
        <v>6.4480471628592477</v>
      </c>
      <c r="G26" s="805">
        <v>2</v>
      </c>
      <c r="H26" s="806">
        <f t="shared" si="13"/>
        <v>0.26318559848405099</v>
      </c>
      <c r="I26" s="805">
        <v>58</v>
      </c>
      <c r="J26" s="806">
        <f t="shared" si="14"/>
        <v>7.6323823560374775</v>
      </c>
      <c r="K26" s="805">
        <v>19</v>
      </c>
      <c r="L26" s="806">
        <f t="shared" si="15"/>
        <v>2.500263185598484</v>
      </c>
      <c r="M26" s="805">
        <v>107</v>
      </c>
      <c r="N26" s="806">
        <f t="shared" si="16"/>
        <v>14.080429518896725</v>
      </c>
    </row>
    <row r="27" spans="1:14">
      <c r="A27" s="811" t="s">
        <v>35</v>
      </c>
      <c r="B27" s="173">
        <v>88353</v>
      </c>
      <c r="C27" s="173">
        <v>76</v>
      </c>
      <c r="D27" s="484">
        <f t="shared" si="17"/>
        <v>8.6018584541554901</v>
      </c>
      <c r="E27" s="173">
        <v>24</v>
      </c>
      <c r="F27" s="484">
        <f t="shared" si="12"/>
        <v>2.716376353943839</v>
      </c>
      <c r="G27" s="173">
        <v>1</v>
      </c>
      <c r="H27" s="484">
        <f t="shared" si="13"/>
        <v>0.1131823480809933</v>
      </c>
      <c r="I27" s="173">
        <v>50</v>
      </c>
      <c r="J27" s="484">
        <f t="shared" si="14"/>
        <v>5.6591174040496641</v>
      </c>
      <c r="K27" s="173">
        <v>13</v>
      </c>
      <c r="L27" s="484">
        <f t="shared" si="15"/>
        <v>1.4713705250529128</v>
      </c>
      <c r="M27" s="173">
        <v>95</v>
      </c>
      <c r="N27" s="484">
        <f t="shared" si="16"/>
        <v>10.752323067694363</v>
      </c>
    </row>
    <row r="28" spans="1:14">
      <c r="A28" s="814" t="s">
        <v>36</v>
      </c>
      <c r="B28" s="805">
        <v>158903</v>
      </c>
      <c r="C28" s="805">
        <v>104</v>
      </c>
      <c r="D28" s="806">
        <f t="shared" si="17"/>
        <v>6.5448732874772659</v>
      </c>
      <c r="E28" s="805">
        <v>28</v>
      </c>
      <c r="F28" s="806">
        <f t="shared" si="12"/>
        <v>1.7620812697054176</v>
      </c>
      <c r="G28" s="805">
        <v>4</v>
      </c>
      <c r="H28" s="806">
        <f t="shared" si="13"/>
        <v>0.25172589567220255</v>
      </c>
      <c r="I28" s="805">
        <v>30</v>
      </c>
      <c r="J28" s="806">
        <f t="shared" si="14"/>
        <v>1.8879442175415191</v>
      </c>
      <c r="K28" s="805">
        <v>27</v>
      </c>
      <c r="L28" s="806">
        <f t="shared" si="15"/>
        <v>1.6991497957873671</v>
      </c>
      <c r="M28" s="805">
        <v>62</v>
      </c>
      <c r="N28" s="806">
        <f t="shared" si="16"/>
        <v>3.9017513829191395</v>
      </c>
    </row>
    <row r="29" spans="1:14">
      <c r="A29" s="811" t="s">
        <v>37</v>
      </c>
      <c r="B29" s="173">
        <v>113968</v>
      </c>
      <c r="C29" s="173">
        <v>44</v>
      </c>
      <c r="D29" s="484">
        <f t="shared" si="17"/>
        <v>3.8607328372876597</v>
      </c>
      <c r="E29" s="173">
        <v>28</v>
      </c>
      <c r="F29" s="484">
        <f t="shared" si="12"/>
        <v>2.4568299873648742</v>
      </c>
      <c r="G29" s="173">
        <v>1</v>
      </c>
      <c r="H29" s="484">
        <f t="shared" si="13"/>
        <v>8.7743928120174078E-2</v>
      </c>
      <c r="I29" s="173">
        <v>30</v>
      </c>
      <c r="J29" s="484">
        <f t="shared" si="14"/>
        <v>2.6323178436052221</v>
      </c>
      <c r="K29" s="173">
        <v>6</v>
      </c>
      <c r="L29" s="484">
        <f t="shared" si="15"/>
        <v>0.52646356872104449</v>
      </c>
      <c r="M29" s="173">
        <v>50</v>
      </c>
      <c r="N29" s="484">
        <f t="shared" si="16"/>
        <v>4.3871964060087043</v>
      </c>
    </row>
    <row r="30" spans="1:14">
      <c r="A30" s="707" t="s">
        <v>38</v>
      </c>
      <c r="B30" s="804">
        <f>B31</f>
        <v>22729</v>
      </c>
      <c r="C30" s="804">
        <f>SUM(C31)</f>
        <v>10</v>
      </c>
      <c r="D30" s="696">
        <f>(C30/B30)*10000</f>
        <v>4.3996656254124682</v>
      </c>
      <c r="E30" s="804">
        <f>SUM(E31)</f>
        <v>10</v>
      </c>
      <c r="F30" s="696">
        <f>+(E30/$B30)*10000</f>
        <v>4.3996656254124682</v>
      </c>
      <c r="G30" s="804" t="s">
        <v>39</v>
      </c>
      <c r="H30" s="696" t="s">
        <v>39</v>
      </c>
      <c r="I30" s="804">
        <f>SUM(I31)</f>
        <v>8</v>
      </c>
      <c r="J30" s="696">
        <f>+(I30/$B30)*10000</f>
        <v>3.5197325003299751</v>
      </c>
      <c r="K30" s="804">
        <f>SUM(K31)</f>
        <v>3</v>
      </c>
      <c r="L30" s="696">
        <f>+(K30/$B30)*10000</f>
        <v>1.3198996876237405</v>
      </c>
      <c r="M30" s="804">
        <f>SUM(M31)</f>
        <v>15</v>
      </c>
      <c r="N30" s="696">
        <f>+(M30/$B30)*10000</f>
        <v>6.5994984381187027</v>
      </c>
    </row>
    <row r="31" spans="1:14">
      <c r="A31" s="811" t="s">
        <v>40</v>
      </c>
      <c r="B31" s="173">
        <v>22729</v>
      </c>
      <c r="C31" s="173">
        <v>10</v>
      </c>
      <c r="D31" s="484">
        <f>+(C31/$B31)*10000</f>
        <v>4.3996656254124682</v>
      </c>
      <c r="E31" s="173">
        <v>10</v>
      </c>
      <c r="F31" s="484">
        <f>+(E31/$B31)*10000</f>
        <v>4.3996656254124682</v>
      </c>
      <c r="G31" s="173" t="s">
        <v>39</v>
      </c>
      <c r="H31" s="484" t="s">
        <v>39</v>
      </c>
      <c r="I31" s="173">
        <v>8</v>
      </c>
      <c r="J31" s="484">
        <f>+(I31/$B31)*10000</f>
        <v>3.5197325003299751</v>
      </c>
      <c r="K31" s="173">
        <v>3</v>
      </c>
      <c r="L31" s="484">
        <f>+(K31/$B31)*10000</f>
        <v>1.3198996876237405</v>
      </c>
      <c r="M31" s="173">
        <v>15</v>
      </c>
      <c r="N31" s="484">
        <f>+(M31/$B31)*10000</f>
        <v>6.5994984381187027</v>
      </c>
    </row>
    <row r="32" spans="1:14">
      <c r="A32" s="707" t="s">
        <v>41</v>
      </c>
      <c r="B32" s="807">
        <v>31432</v>
      </c>
      <c r="C32" s="807">
        <v>47</v>
      </c>
      <c r="D32" s="808">
        <f>+(C32/$B32)*10000</f>
        <v>14.952914227538812</v>
      </c>
      <c r="E32" s="807">
        <v>2</v>
      </c>
      <c r="F32" s="808">
        <f>+(E32/$B32)*10000</f>
        <v>0.63629422244846023</v>
      </c>
      <c r="G32" s="807" t="s">
        <v>39</v>
      </c>
      <c r="H32" s="808" t="s">
        <v>39</v>
      </c>
      <c r="I32" s="807">
        <v>2</v>
      </c>
      <c r="J32" s="808">
        <f>+(I32/$B32)*10000</f>
        <v>0.63629422244846023</v>
      </c>
      <c r="K32" s="807">
        <v>2</v>
      </c>
      <c r="L32" s="806">
        <f>+(K32/$B32)*10000</f>
        <v>0.63629422244846023</v>
      </c>
      <c r="M32" s="807">
        <v>22</v>
      </c>
      <c r="N32" s="808">
        <f>+(M32/$B32)*10000</f>
        <v>6.9992364469330619</v>
      </c>
    </row>
    <row r="33" spans="1:14" ht="9" customHeight="1">
      <c r="A33" s="154"/>
      <c r="B33" s="802"/>
      <c r="C33" s="802"/>
      <c r="D33" s="153"/>
      <c r="E33" s="802"/>
      <c r="F33" s="812"/>
      <c r="G33" s="802"/>
      <c r="H33" s="153"/>
      <c r="I33" s="802"/>
      <c r="J33" s="153"/>
      <c r="K33" s="802"/>
      <c r="L33" s="153"/>
      <c r="M33" s="802"/>
      <c r="N33" s="153"/>
    </row>
    <row r="34" spans="1:14" ht="11.25" customHeight="1">
      <c r="A34" s="859" t="s">
        <v>1077</v>
      </c>
      <c r="B34" s="802"/>
      <c r="C34" s="802"/>
      <c r="D34" s="153"/>
      <c r="E34" s="802"/>
      <c r="F34" s="812"/>
      <c r="G34" s="802"/>
      <c r="H34" s="153"/>
      <c r="I34" s="802"/>
      <c r="J34" s="153"/>
      <c r="K34" s="802"/>
      <c r="L34" s="153"/>
      <c r="M34" s="802"/>
      <c r="N34" s="153"/>
    </row>
    <row r="35" spans="1:14" ht="11.25" customHeight="1">
      <c r="A35" s="859" t="s">
        <v>1078</v>
      </c>
      <c r="B35" s="802"/>
      <c r="C35" s="802"/>
      <c r="D35" s="153"/>
      <c r="E35" s="802"/>
      <c r="F35" s="812"/>
      <c r="G35" s="802"/>
      <c r="H35" s="153"/>
      <c r="I35" s="802"/>
      <c r="J35" s="153"/>
      <c r="K35" s="802"/>
      <c r="L35" s="153"/>
      <c r="M35" s="802"/>
      <c r="N35" s="153"/>
    </row>
    <row r="36" spans="1:14" ht="11.25" customHeight="1">
      <c r="A36" s="859" t="s">
        <v>1082</v>
      </c>
      <c r="B36" s="802"/>
      <c r="C36" s="802"/>
      <c r="D36" s="153"/>
      <c r="E36" s="802"/>
      <c r="F36" s="812"/>
      <c r="G36" s="802"/>
      <c r="H36" s="153"/>
      <c r="I36" s="802"/>
      <c r="J36" s="153"/>
      <c r="K36" s="802"/>
      <c r="L36" s="153"/>
      <c r="M36" s="802"/>
      <c r="N36" s="153"/>
    </row>
    <row r="37" spans="1:14" ht="11.25" customHeight="1">
      <c r="A37" s="859" t="s">
        <v>1084</v>
      </c>
      <c r="B37" s="802"/>
      <c r="C37" s="802"/>
      <c r="D37" s="153"/>
      <c r="E37" s="802"/>
      <c r="F37" s="812"/>
      <c r="G37" s="802"/>
      <c r="H37" s="153"/>
      <c r="I37" s="802"/>
      <c r="J37" s="153"/>
      <c r="K37" s="802"/>
      <c r="L37" s="153"/>
      <c r="M37" s="802"/>
      <c r="N37" s="153"/>
    </row>
    <row r="38" spans="1:14" ht="54" customHeight="1">
      <c r="A38" s="1238" t="s">
        <v>1083</v>
      </c>
      <c r="B38" s="1238"/>
      <c r="C38" s="1238"/>
      <c r="D38" s="1238"/>
      <c r="E38" s="1238"/>
      <c r="F38" s="1238"/>
      <c r="G38" s="1238"/>
      <c r="H38" s="1238"/>
      <c r="I38" s="1238"/>
      <c r="J38" s="1238"/>
      <c r="K38" s="1238"/>
      <c r="L38" s="1238"/>
      <c r="M38" s="1238"/>
      <c r="N38" s="1238"/>
    </row>
  </sheetData>
  <mergeCells count="9">
    <mergeCell ref="A1:N1"/>
    <mergeCell ref="M3:N3"/>
    <mergeCell ref="A38:N38"/>
    <mergeCell ref="A3:A4"/>
    <mergeCell ref="C3:D3"/>
    <mergeCell ref="E3:F3"/>
    <mergeCell ref="G3:H3"/>
    <mergeCell ref="I3:J3"/>
    <mergeCell ref="K3:L3"/>
  </mergeCells>
  <hyperlinks>
    <hyperlink ref="O1" location="INDICE!A1" display="INDICE"/>
  </hyperlinks>
  <printOptions horizontalCentered="1"/>
  <pageMargins left="0.70866141732283472" right="0.70866141732283472" top="1.1417322834645669" bottom="0.74803149606299213" header="0" footer="0.31496062992125984"/>
  <pageSetup paperSize="9" scale="70" firstPageNumber="33" orientation="landscape" useFirstPageNumber="1" r:id="rId1"/>
  <headerFooter scaleWithDoc="0">
    <oddHeader>&amp;C&amp;G</oddHeader>
    <oddFooter>&amp;C&amp;"Arial,Normal"&amp;12 138</oddFooter>
  </headerFooter>
  <ignoredErrors>
    <ignoredError sqref="C6 M6 C17" formulaRange="1"/>
    <ignoredError sqref="G5:M5 D23:N23 D30:M30" formula="1"/>
    <ignoredError sqref="D6:L6 D17:N17" formula="1" formulaRange="1"/>
  </ignoredErrors>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90" zoomScaleNormal="90" zoomScalePageLayoutView="80" workbookViewId="0">
      <selection sqref="A1:N1"/>
    </sheetView>
  </sheetViews>
  <sheetFormatPr baseColWidth="10" defaultRowHeight="15"/>
  <cols>
    <col min="1" max="1" width="31.28515625" customWidth="1"/>
    <col min="2" max="3" width="11.42578125" style="168"/>
    <col min="5" max="5" width="11.42578125" style="168"/>
    <col min="7" max="7" width="11.42578125" style="168"/>
    <col min="9" max="9" width="11.42578125" style="168"/>
    <col min="11" max="11" width="11.42578125" style="168"/>
    <col min="13" max="13" width="11.42578125" style="168"/>
  </cols>
  <sheetData>
    <row r="1" spans="1:15" ht="46.5" customHeight="1">
      <c r="A1" s="1241" t="s">
        <v>1385</v>
      </c>
      <c r="B1" s="1241"/>
      <c r="C1" s="1241"/>
      <c r="D1" s="1241"/>
      <c r="E1" s="1241"/>
      <c r="F1" s="1241"/>
      <c r="G1" s="1241"/>
      <c r="H1" s="1241"/>
      <c r="I1" s="1241"/>
      <c r="J1" s="1241"/>
      <c r="K1" s="1241"/>
      <c r="L1" s="1241"/>
      <c r="M1" s="1241"/>
      <c r="N1" s="1241"/>
      <c r="O1" s="471" t="s">
        <v>1037</v>
      </c>
    </row>
    <row r="2" spans="1:15" ht="8.25" customHeight="1">
      <c r="A2" s="2"/>
      <c r="B2" s="996"/>
      <c r="C2" s="996"/>
      <c r="D2" s="997"/>
      <c r="E2" s="996"/>
      <c r="F2" s="997"/>
      <c r="G2" s="996"/>
      <c r="H2" s="997"/>
      <c r="I2" s="996"/>
      <c r="J2" s="997"/>
      <c r="K2" s="996"/>
      <c r="L2" s="997"/>
      <c r="M2" s="996"/>
      <c r="N2" s="997"/>
    </row>
    <row r="3" spans="1:15" ht="25.5" customHeight="1">
      <c r="A3" s="1126" t="s">
        <v>0</v>
      </c>
      <c r="B3" s="809" t="s">
        <v>1</v>
      </c>
      <c r="C3" s="1124" t="s">
        <v>2</v>
      </c>
      <c r="D3" s="1124"/>
      <c r="E3" s="1124" t="s">
        <v>3</v>
      </c>
      <c r="F3" s="1124"/>
      <c r="G3" s="1124" t="s">
        <v>4</v>
      </c>
      <c r="H3" s="1124"/>
      <c r="I3" s="1124" t="s">
        <v>5</v>
      </c>
      <c r="J3" s="1124"/>
      <c r="K3" s="1124" t="s">
        <v>6</v>
      </c>
      <c r="L3" s="1124"/>
      <c r="M3" s="1124" t="s">
        <v>7</v>
      </c>
      <c r="N3" s="1124"/>
    </row>
    <row r="4" spans="1:15" ht="36" customHeight="1">
      <c r="A4" s="1126"/>
      <c r="B4" s="809" t="s">
        <v>8</v>
      </c>
      <c r="C4" s="809" t="s">
        <v>9</v>
      </c>
      <c r="D4" s="974" t="s">
        <v>10</v>
      </c>
      <c r="E4" s="809" t="s">
        <v>9</v>
      </c>
      <c r="F4" s="974" t="s">
        <v>10</v>
      </c>
      <c r="G4" s="809" t="s">
        <v>9</v>
      </c>
      <c r="H4" s="974" t="s">
        <v>10</v>
      </c>
      <c r="I4" s="809" t="s">
        <v>9</v>
      </c>
      <c r="J4" s="974" t="s">
        <v>10</v>
      </c>
      <c r="K4" s="809" t="s">
        <v>9</v>
      </c>
      <c r="L4" s="974" t="s">
        <v>10</v>
      </c>
      <c r="M4" s="809" t="s">
        <v>9</v>
      </c>
      <c r="N4" s="974" t="s">
        <v>10</v>
      </c>
    </row>
    <row r="5" spans="1:15">
      <c r="A5" s="687" t="s">
        <v>11</v>
      </c>
      <c r="B5" s="172">
        <f>B6+B17+B23+B30+B32</f>
        <v>14213955</v>
      </c>
      <c r="C5" s="172">
        <f>(C6+C17+C23+C30+C32)</f>
        <v>21970</v>
      </c>
      <c r="D5" s="19">
        <f>(C5/B5)*10000</f>
        <v>15.456641026371617</v>
      </c>
      <c r="E5" s="172">
        <f>SUM(E6+E17+E23+E30+E32)</f>
        <v>3009</v>
      </c>
      <c r="F5" s="19">
        <f>+(E5/$B5)*10000</f>
        <v>2.1169336753915431</v>
      </c>
      <c r="G5" s="172">
        <f>SUM(G6+G17+G23)</f>
        <v>397</v>
      </c>
      <c r="H5" s="19">
        <f>+(G5/$B5)*10000</f>
        <v>0.27930298076784399</v>
      </c>
      <c r="I5" s="172">
        <f>SUM(I6+I17+I23+I30+I32)</f>
        <v>8816</v>
      </c>
      <c r="J5" s="19">
        <f>+(I5/$B5)*10000</f>
        <v>6.2023553613332814</v>
      </c>
      <c r="K5" s="172">
        <f>SUM(K6+K17+K23+K30+K32)</f>
        <v>1415</v>
      </c>
      <c r="L5" s="19">
        <f>+(K5/$B5)*10000</f>
        <v>0.99550054858060266</v>
      </c>
      <c r="M5" s="172">
        <f>SUM(M6+M17+M23+M30+M32)</f>
        <v>14235</v>
      </c>
      <c r="N5" s="19">
        <f>+(M5/$B5)*10000</f>
        <v>10.014805872116522</v>
      </c>
    </row>
    <row r="6" spans="1:15">
      <c r="A6" s="694" t="s">
        <v>12</v>
      </c>
      <c r="B6" s="804">
        <f>SUM(B7:B16)</f>
        <v>6352896</v>
      </c>
      <c r="C6" s="804">
        <f>SUM(C7:C16)</f>
        <v>12195</v>
      </c>
      <c r="D6" s="696">
        <f>C6/B6*10000</f>
        <v>19.195969838007738</v>
      </c>
      <c r="E6" s="804">
        <f>SUM(E7:E16)</f>
        <v>1652</v>
      </c>
      <c r="F6" s="696">
        <f>+(E6/$B6)*10000</f>
        <v>2.6003888620245004</v>
      </c>
      <c r="G6" s="804">
        <f>SUM(G7:G16)</f>
        <v>255</v>
      </c>
      <c r="H6" s="696">
        <f>+(G6/$B6)*10000</f>
        <v>0.40139174323017407</v>
      </c>
      <c r="I6" s="804">
        <f>SUM(I7:I16)</f>
        <v>5282</v>
      </c>
      <c r="J6" s="696">
        <f>+(I6/$B6)*10000</f>
        <v>8.3143183833010958</v>
      </c>
      <c r="K6" s="804">
        <f>SUM(K7:K16)</f>
        <v>622</v>
      </c>
      <c r="L6" s="696">
        <f>+(K6/$B6)*10000</f>
        <v>0.97908103642811084</v>
      </c>
      <c r="M6" s="804">
        <f>SUM(M7:M16)</f>
        <v>6817</v>
      </c>
      <c r="N6" s="696">
        <f>+(M6/$B6)*10000</f>
        <v>10.730539269019987</v>
      </c>
    </row>
    <row r="7" spans="1:15">
      <c r="A7" s="690" t="s">
        <v>13</v>
      </c>
      <c r="B7" s="170">
        <v>701787</v>
      </c>
      <c r="C7" s="170">
        <v>1691</v>
      </c>
      <c r="D7" s="20">
        <f>+(C7/B7)*10000</f>
        <v>24.09563015558852</v>
      </c>
      <c r="E7" s="170">
        <v>202</v>
      </c>
      <c r="F7" s="20">
        <f t="shared" ref="F7:F16" si="0">+(E7/$B7)*10000</f>
        <v>2.8783662279295568</v>
      </c>
      <c r="G7" s="170">
        <v>43</v>
      </c>
      <c r="H7" s="20">
        <f t="shared" ref="H7:H16" si="1">+(G7/$B7)*10000</f>
        <v>0.61272152376718292</v>
      </c>
      <c r="I7" s="170">
        <v>573</v>
      </c>
      <c r="J7" s="20">
        <f t="shared" ref="J7:J16" si="2">+(I7/$B7)*10000</f>
        <v>8.1648705376417627</v>
      </c>
      <c r="K7" s="170">
        <v>14</v>
      </c>
      <c r="L7" s="20">
        <f t="shared" ref="L7:L12" si="3">+(K7/$B7)*10000</f>
        <v>0.19949072866838513</v>
      </c>
      <c r="M7" s="170">
        <v>737</v>
      </c>
      <c r="N7" s="20">
        <f t="shared" ref="N7:N16" si="4">+(M7/$B7)*10000</f>
        <v>10.501761930614274</v>
      </c>
    </row>
    <row r="8" spans="1:15">
      <c r="A8" s="697" t="s">
        <v>14</v>
      </c>
      <c r="B8" s="815">
        <v>187078</v>
      </c>
      <c r="C8" s="815">
        <v>184</v>
      </c>
      <c r="D8" s="700">
        <f>+(C8/B8)*10000</f>
        <v>9.8354696971316766</v>
      </c>
      <c r="E8" s="815">
        <v>68</v>
      </c>
      <c r="F8" s="700">
        <f t="shared" si="0"/>
        <v>3.6348474967660547</v>
      </c>
      <c r="G8" s="815">
        <v>0</v>
      </c>
      <c r="H8" s="700">
        <f t="shared" si="1"/>
        <v>0</v>
      </c>
      <c r="I8" s="815">
        <v>163</v>
      </c>
      <c r="J8" s="700">
        <f t="shared" si="2"/>
        <v>8.7129432643068654</v>
      </c>
      <c r="K8" s="815">
        <v>28</v>
      </c>
      <c r="L8" s="700">
        <f t="shared" si="3"/>
        <v>1.4967019104330814</v>
      </c>
      <c r="M8" s="815">
        <v>172</v>
      </c>
      <c r="N8" s="700">
        <f t="shared" si="4"/>
        <v>9.194026021231787</v>
      </c>
    </row>
    <row r="9" spans="1:15">
      <c r="A9" s="690" t="s">
        <v>15</v>
      </c>
      <c r="B9" s="170">
        <v>229505</v>
      </c>
      <c r="C9" s="170">
        <v>280</v>
      </c>
      <c r="D9" s="20">
        <f>+(C9/B9)*10000</f>
        <v>12.200169930938324</v>
      </c>
      <c r="E9" s="170">
        <v>84</v>
      </c>
      <c r="F9" s="20">
        <f t="shared" si="0"/>
        <v>3.6600509792814973</v>
      </c>
      <c r="G9" s="170">
        <v>8</v>
      </c>
      <c r="H9" s="20">
        <f t="shared" si="1"/>
        <v>0.34857628374109495</v>
      </c>
      <c r="I9" s="170">
        <v>99</v>
      </c>
      <c r="J9" s="20">
        <f t="shared" si="2"/>
        <v>4.3136315112960499</v>
      </c>
      <c r="K9" s="170">
        <v>14</v>
      </c>
      <c r="L9" s="20">
        <f t="shared" si="3"/>
        <v>0.61000849654691625</v>
      </c>
      <c r="M9" s="170">
        <v>284</v>
      </c>
      <c r="N9" s="20">
        <f t="shared" si="4"/>
        <v>12.374458072808871</v>
      </c>
    </row>
    <row r="10" spans="1:15">
      <c r="A10" s="697" t="s">
        <v>16</v>
      </c>
      <c r="B10" s="815">
        <v>168100</v>
      </c>
      <c r="C10" s="815">
        <v>143</v>
      </c>
      <c r="D10" s="700">
        <f t="shared" ref="D10:D16" si="5">+(C10/$B10)*10000</f>
        <v>8.5068411659726344</v>
      </c>
      <c r="E10" s="815">
        <v>74</v>
      </c>
      <c r="F10" s="700">
        <f t="shared" si="0"/>
        <v>4.402141582391434</v>
      </c>
      <c r="G10" s="815">
        <v>4</v>
      </c>
      <c r="H10" s="700">
        <f t="shared" si="1"/>
        <v>0.23795359904818561</v>
      </c>
      <c r="I10" s="815">
        <v>105</v>
      </c>
      <c r="J10" s="700">
        <f t="shared" si="2"/>
        <v>6.2462819750148721</v>
      </c>
      <c r="K10" s="815">
        <v>55</v>
      </c>
      <c r="L10" s="700">
        <f t="shared" si="3"/>
        <v>3.271861986912552</v>
      </c>
      <c r="M10" s="815">
        <v>140</v>
      </c>
      <c r="N10" s="700">
        <f t="shared" si="4"/>
        <v>8.3283759666864956</v>
      </c>
    </row>
    <row r="11" spans="1:15">
      <c r="A11" s="690" t="s">
        <v>17</v>
      </c>
      <c r="B11" s="170">
        <v>404685</v>
      </c>
      <c r="C11" s="170">
        <v>430</v>
      </c>
      <c r="D11" s="20">
        <f t="shared" si="5"/>
        <v>10.625548265935233</v>
      </c>
      <c r="E11" s="170">
        <v>78</v>
      </c>
      <c r="F11" s="20">
        <f t="shared" si="0"/>
        <v>1.927425034285926</v>
      </c>
      <c r="G11" s="170">
        <v>7</v>
      </c>
      <c r="H11" s="20">
        <f t="shared" si="1"/>
        <v>0.17297404153848053</v>
      </c>
      <c r="I11" s="170">
        <v>153</v>
      </c>
      <c r="J11" s="20">
        <f t="shared" si="2"/>
        <v>3.7807183364839321</v>
      </c>
      <c r="K11" s="170">
        <v>80</v>
      </c>
      <c r="L11" s="20">
        <f t="shared" si="3"/>
        <v>1.9768461890112061</v>
      </c>
      <c r="M11" s="170">
        <v>322</v>
      </c>
      <c r="N11" s="20">
        <f t="shared" si="4"/>
        <v>7.9568059107701048</v>
      </c>
    </row>
    <row r="12" spans="1:15">
      <c r="A12" s="697" t="s">
        <v>18</v>
      </c>
      <c r="B12" s="815">
        <v>458010</v>
      </c>
      <c r="C12" s="815">
        <v>553</v>
      </c>
      <c r="D12" s="700">
        <f t="shared" si="5"/>
        <v>12.073972184013449</v>
      </c>
      <c r="E12" s="815">
        <v>124</v>
      </c>
      <c r="F12" s="700">
        <f t="shared" si="0"/>
        <v>2.707364468024716</v>
      </c>
      <c r="G12" s="815">
        <v>12</v>
      </c>
      <c r="H12" s="700">
        <f t="shared" si="1"/>
        <v>0.2620030130346499</v>
      </c>
      <c r="I12" s="815">
        <v>296</v>
      </c>
      <c r="J12" s="700">
        <f t="shared" si="2"/>
        <v>6.4627409881880302</v>
      </c>
      <c r="K12" s="815">
        <v>62</v>
      </c>
      <c r="L12" s="700">
        <f t="shared" si="3"/>
        <v>1.353682234012358</v>
      </c>
      <c r="M12" s="815">
        <v>450</v>
      </c>
      <c r="N12" s="700">
        <f t="shared" si="4"/>
        <v>9.825112988799372</v>
      </c>
    </row>
    <row r="13" spans="1:15">
      <c r="A13" s="690" t="s">
        <v>19</v>
      </c>
      <c r="B13" s="170">
        <v>395473</v>
      </c>
      <c r="C13" s="170">
        <v>370</v>
      </c>
      <c r="D13" s="20">
        <f t="shared" si="5"/>
        <v>9.3558852311030076</v>
      </c>
      <c r="E13" s="170">
        <v>88</v>
      </c>
      <c r="F13" s="20">
        <f t="shared" si="0"/>
        <v>2.2251835144244994</v>
      </c>
      <c r="G13" s="170">
        <v>3</v>
      </c>
      <c r="H13" s="20">
        <f t="shared" si="1"/>
        <v>7.5858528900835206E-2</v>
      </c>
      <c r="I13" s="170">
        <v>279</v>
      </c>
      <c r="J13" s="20">
        <f t="shared" si="2"/>
        <v>7.0548431877776734</v>
      </c>
      <c r="K13" s="170">
        <v>18</v>
      </c>
      <c r="L13" s="20">
        <v>0.4</v>
      </c>
      <c r="M13" s="170">
        <v>290</v>
      </c>
      <c r="N13" s="20">
        <f t="shared" si="4"/>
        <v>7.3329911270807369</v>
      </c>
    </row>
    <row r="14" spans="1:15">
      <c r="A14" s="697" t="s">
        <v>20</v>
      </c>
      <c r="B14" s="815">
        <v>452834</v>
      </c>
      <c r="C14" s="815">
        <v>840</v>
      </c>
      <c r="D14" s="700">
        <f t="shared" si="5"/>
        <v>18.549843872147409</v>
      </c>
      <c r="E14" s="815">
        <v>109</v>
      </c>
      <c r="F14" s="700">
        <f t="shared" si="0"/>
        <v>2.4070630738857948</v>
      </c>
      <c r="G14" s="815">
        <v>12</v>
      </c>
      <c r="H14" s="700">
        <f t="shared" si="1"/>
        <v>0.26499776960210586</v>
      </c>
      <c r="I14" s="815">
        <v>342</v>
      </c>
      <c r="J14" s="700">
        <f t="shared" si="2"/>
        <v>7.5524364336600174</v>
      </c>
      <c r="K14" s="815">
        <v>15</v>
      </c>
      <c r="L14" s="700">
        <f>+(K14/$B14)*10000</f>
        <v>0.3312472120026323</v>
      </c>
      <c r="M14" s="815">
        <v>580</v>
      </c>
      <c r="N14" s="700">
        <f t="shared" si="4"/>
        <v>12.80822553076845</v>
      </c>
    </row>
    <row r="15" spans="1:15">
      <c r="A15" s="690" t="s">
        <v>21</v>
      </c>
      <c r="B15" s="170">
        <v>2852571</v>
      </c>
      <c r="C15" s="170">
        <v>6710</v>
      </c>
      <c r="D15" s="20">
        <f t="shared" si="5"/>
        <v>23.522639751999161</v>
      </c>
      <c r="E15" s="170">
        <v>710</v>
      </c>
      <c r="F15" s="20">
        <f t="shared" si="0"/>
        <v>2.4889827457405969</v>
      </c>
      <c r="G15" s="170">
        <v>150</v>
      </c>
      <c r="H15" s="20">
        <f t="shared" si="1"/>
        <v>0.52584142515646415</v>
      </c>
      <c r="I15" s="170">
        <v>2962</v>
      </c>
      <c r="J15" s="20">
        <f t="shared" si="2"/>
        <v>10.383615342089644</v>
      </c>
      <c r="K15" s="170">
        <v>279</v>
      </c>
      <c r="L15" s="20">
        <f>+(K15/$B15)*10000</f>
        <v>0.97806505079102324</v>
      </c>
      <c r="M15" s="170">
        <v>3443</v>
      </c>
      <c r="N15" s="20">
        <f t="shared" si="4"/>
        <v>12.069813512091372</v>
      </c>
    </row>
    <row r="16" spans="1:15">
      <c r="A16" s="697" t="s">
        <v>22</v>
      </c>
      <c r="B16" s="815">
        <v>502853</v>
      </c>
      <c r="C16" s="815">
        <v>994</v>
      </c>
      <c r="D16" s="700">
        <f t="shared" si="5"/>
        <v>19.767208309386643</v>
      </c>
      <c r="E16" s="815">
        <v>115</v>
      </c>
      <c r="F16" s="700">
        <f t="shared" si="0"/>
        <v>2.2869506595366835</v>
      </c>
      <c r="G16" s="815">
        <v>16</v>
      </c>
      <c r="H16" s="700">
        <f t="shared" si="1"/>
        <v>0.31818443958771253</v>
      </c>
      <c r="I16" s="815">
        <v>310</v>
      </c>
      <c r="J16" s="700">
        <f t="shared" si="2"/>
        <v>6.1648235170119303</v>
      </c>
      <c r="K16" s="815">
        <v>57</v>
      </c>
      <c r="L16" s="700">
        <f>+(K16/$B16)*10000</f>
        <v>1.1335320660312258</v>
      </c>
      <c r="M16" s="815">
        <v>399</v>
      </c>
      <c r="N16" s="700">
        <f t="shared" si="4"/>
        <v>7.9347244622185809</v>
      </c>
    </row>
    <row r="17" spans="1:14">
      <c r="A17" s="689" t="s">
        <v>24</v>
      </c>
      <c r="B17" s="172">
        <f>SUM(B18:B22)</f>
        <v>7113706</v>
      </c>
      <c r="C17" s="172">
        <f>SUM(C18:C22)</f>
        <v>9127</v>
      </c>
      <c r="D17" s="19">
        <f>(C17/B17)*10000</f>
        <v>12.830161943718226</v>
      </c>
      <c r="E17" s="172">
        <f>SUM(E18:E22)</f>
        <v>1072</v>
      </c>
      <c r="F17" s="19">
        <f t="shared" ref="F17:F22" si="6">+(E17/$B17)*10000</f>
        <v>1.5069501044884341</v>
      </c>
      <c r="G17" s="172">
        <f>SUM(G18:G22)</f>
        <v>133</v>
      </c>
      <c r="H17" s="19">
        <f t="shared" ref="H17:H22" si="7">+(G17/$B17)*10000</f>
        <v>0.18696302602328518</v>
      </c>
      <c r="I17" s="172">
        <f>SUM(I18:I22)</f>
        <v>3131</v>
      </c>
      <c r="J17" s="19">
        <f t="shared" ref="J17:J22" si="8">+(I17/$B17)*10000</f>
        <v>4.4013626652549318</v>
      </c>
      <c r="K17" s="172">
        <f>SUM(K18:K22)</f>
        <v>701</v>
      </c>
      <c r="L17" s="19">
        <f t="shared" ref="L17:L22" si="9">+(K17/$B17)*10000</f>
        <v>0.98542166347611215</v>
      </c>
      <c r="M17" s="172">
        <f>SUM(M18:M22)</f>
        <v>6684</v>
      </c>
      <c r="N17" s="19">
        <f t="shared" ref="N17:N22" si="10">+(M17/$B17)*10000</f>
        <v>9.3959463604484075</v>
      </c>
    </row>
    <row r="18" spans="1:14">
      <c r="A18" s="697" t="s">
        <v>25</v>
      </c>
      <c r="B18" s="815">
        <v>599802</v>
      </c>
      <c r="C18" s="815">
        <v>841</v>
      </c>
      <c r="D18" s="700">
        <f t="shared" ref="D18:D22" si="11">+(C18/$B18)*10000</f>
        <v>14.02129369358555</v>
      </c>
      <c r="E18" s="815">
        <v>115</v>
      </c>
      <c r="F18" s="700">
        <f t="shared" si="6"/>
        <v>1.9172993754605687</v>
      </c>
      <c r="G18" s="815">
        <v>8</v>
      </c>
      <c r="H18" s="700">
        <f t="shared" si="7"/>
        <v>0.13337734785812649</v>
      </c>
      <c r="I18" s="815">
        <v>263</v>
      </c>
      <c r="J18" s="700">
        <f t="shared" si="8"/>
        <v>4.3847803108359091</v>
      </c>
      <c r="K18" s="815">
        <v>60</v>
      </c>
      <c r="L18" s="700">
        <f t="shared" si="9"/>
        <v>1.0003301089359489</v>
      </c>
      <c r="M18" s="815">
        <v>502</v>
      </c>
      <c r="N18" s="700">
        <f t="shared" si="10"/>
        <v>8.3694285780974376</v>
      </c>
    </row>
    <row r="19" spans="1:14">
      <c r="A19" s="690" t="s">
        <v>26</v>
      </c>
      <c r="B19" s="170">
        <v>516182</v>
      </c>
      <c r="C19" s="170">
        <v>388</v>
      </c>
      <c r="D19" s="20">
        <f t="shared" si="11"/>
        <v>7.5167285957278631</v>
      </c>
      <c r="E19" s="170">
        <v>86</v>
      </c>
      <c r="F19" s="20">
        <f t="shared" si="6"/>
        <v>1.666079018640712</v>
      </c>
      <c r="G19" s="170">
        <v>8</v>
      </c>
      <c r="H19" s="20">
        <f t="shared" si="7"/>
        <v>0.15498409475727554</v>
      </c>
      <c r="I19" s="170">
        <v>118</v>
      </c>
      <c r="J19" s="20">
        <f t="shared" si="8"/>
        <v>2.2860153976698143</v>
      </c>
      <c r="K19" s="170">
        <v>79</v>
      </c>
      <c r="L19" s="20">
        <f t="shared" si="9"/>
        <v>1.5304679357280959</v>
      </c>
      <c r="M19" s="170">
        <v>379</v>
      </c>
      <c r="N19" s="20">
        <f t="shared" si="10"/>
        <v>7.3423714891259291</v>
      </c>
    </row>
    <row r="20" spans="1:14">
      <c r="A20" s="697" t="s">
        <v>27</v>
      </c>
      <c r="B20" s="815">
        <v>3875788</v>
      </c>
      <c r="C20" s="815">
        <v>5260</v>
      </c>
      <c r="D20" s="700">
        <f t="shared" si="11"/>
        <v>13.571433731669535</v>
      </c>
      <c r="E20" s="815">
        <v>544</v>
      </c>
      <c r="F20" s="700">
        <f t="shared" si="6"/>
        <v>1.4035855418304612</v>
      </c>
      <c r="G20" s="815">
        <v>103</v>
      </c>
      <c r="H20" s="700">
        <f t="shared" si="7"/>
        <v>0.26575240957451746</v>
      </c>
      <c r="I20" s="815">
        <v>1893</v>
      </c>
      <c r="J20" s="700">
        <f t="shared" si="8"/>
        <v>4.8841680711122484</v>
      </c>
      <c r="K20" s="815">
        <v>385</v>
      </c>
      <c r="L20" s="700">
        <f t="shared" si="9"/>
        <v>0.99334638530280805</v>
      </c>
      <c r="M20" s="815">
        <v>4036</v>
      </c>
      <c r="N20" s="700">
        <f t="shared" si="10"/>
        <v>10.413366262550996</v>
      </c>
    </row>
    <row r="21" spans="1:14">
      <c r="A21" s="690" t="s">
        <v>28</v>
      </c>
      <c r="B21" s="170">
        <v>762424</v>
      </c>
      <c r="C21" s="170">
        <v>1045</v>
      </c>
      <c r="D21" s="20">
        <f t="shared" si="11"/>
        <v>13.706284167339959</v>
      </c>
      <c r="E21" s="170">
        <v>129</v>
      </c>
      <c r="F21" s="20">
        <f t="shared" si="6"/>
        <v>1.6919719211357458</v>
      </c>
      <c r="G21" s="170">
        <v>8</v>
      </c>
      <c r="H21" s="20">
        <f t="shared" si="7"/>
        <v>0.10492849123322455</v>
      </c>
      <c r="I21" s="170">
        <v>179</v>
      </c>
      <c r="J21" s="20">
        <f t="shared" si="8"/>
        <v>2.3477749913433996</v>
      </c>
      <c r="K21" s="170">
        <v>97</v>
      </c>
      <c r="L21" s="20">
        <f t="shared" si="9"/>
        <v>1.2722579562028478</v>
      </c>
      <c r="M21" s="170">
        <v>588</v>
      </c>
      <c r="N21" s="20">
        <f t="shared" si="10"/>
        <v>7.7122441056420055</v>
      </c>
    </row>
    <row r="22" spans="1:14">
      <c r="A22" s="697" t="s">
        <v>29</v>
      </c>
      <c r="B22" s="815">
        <v>1359510</v>
      </c>
      <c r="C22" s="815">
        <v>1593</v>
      </c>
      <c r="D22" s="700">
        <f t="shared" si="11"/>
        <v>11.717457024957522</v>
      </c>
      <c r="E22" s="815">
        <v>198</v>
      </c>
      <c r="F22" s="700">
        <f t="shared" si="6"/>
        <v>1.4564070878478277</v>
      </c>
      <c r="G22" s="815">
        <v>6</v>
      </c>
      <c r="H22" s="700">
        <f t="shared" si="7"/>
        <v>4.4133548116600828E-2</v>
      </c>
      <c r="I22" s="815">
        <v>678</v>
      </c>
      <c r="J22" s="700">
        <f t="shared" si="8"/>
        <v>4.9870909371758945</v>
      </c>
      <c r="K22" s="815">
        <v>80</v>
      </c>
      <c r="L22" s="700">
        <f t="shared" si="9"/>
        <v>0.5884473082213445</v>
      </c>
      <c r="M22" s="815">
        <v>1179</v>
      </c>
      <c r="N22" s="700">
        <f t="shared" si="10"/>
        <v>8.6722422049120631</v>
      </c>
    </row>
    <row r="23" spans="1:14">
      <c r="A23" s="689" t="s">
        <v>31</v>
      </c>
      <c r="B23" s="172">
        <f>SUM(B24:B29)</f>
        <v>691907</v>
      </c>
      <c r="C23" s="172">
        <f>SUM(C24:C29)</f>
        <v>598</v>
      </c>
      <c r="D23" s="19">
        <f>(C23/B23)*10000</f>
        <v>8.6427800267955082</v>
      </c>
      <c r="E23" s="172">
        <f>SUM(E24:E29)</f>
        <v>273</v>
      </c>
      <c r="F23" s="19">
        <f t="shared" ref="F23:F29" si="12">+(E23/$B23)*10000</f>
        <v>3.9456169687544715</v>
      </c>
      <c r="G23" s="172">
        <f>SUM(G24:G29)</f>
        <v>9</v>
      </c>
      <c r="H23" s="19">
        <f t="shared" ref="H23:H29" si="13">+(G23/$B23)*10000</f>
        <v>0.13007528468421334</v>
      </c>
      <c r="I23" s="172">
        <f>SUM(I24:I29)</f>
        <v>393</v>
      </c>
      <c r="J23" s="19">
        <f t="shared" ref="J23:J29" si="14">+(I23/$B23)*10000</f>
        <v>5.6799540978773155</v>
      </c>
      <c r="K23" s="172">
        <f>SUM(K24:K29)</f>
        <v>84</v>
      </c>
      <c r="L23" s="19">
        <f t="shared" ref="L23:L29" si="15">+(K23/$B23)*10000</f>
        <v>1.2140359903859912</v>
      </c>
      <c r="M23" s="172">
        <f>SUM(M24:M29)</f>
        <v>698</v>
      </c>
      <c r="N23" s="19">
        <f t="shared" ref="N23:N29" si="16">+(M23/$B23)*10000</f>
        <v>10.088060967731213</v>
      </c>
    </row>
    <row r="24" spans="1:14">
      <c r="A24" s="703" t="s">
        <v>32</v>
      </c>
      <c r="B24" s="815">
        <v>141590</v>
      </c>
      <c r="C24" s="815">
        <v>130</v>
      </c>
      <c r="D24" s="700">
        <f t="shared" ref="D24:D29" si="17">+(C24/$B24)*10000</f>
        <v>9.1814393671869485</v>
      </c>
      <c r="E24" s="815">
        <v>61</v>
      </c>
      <c r="F24" s="700">
        <f t="shared" si="12"/>
        <v>4.3082138569107986</v>
      </c>
      <c r="G24" s="815">
        <v>1</v>
      </c>
      <c r="H24" s="700">
        <f t="shared" si="13"/>
        <v>7.062645667066883E-2</v>
      </c>
      <c r="I24" s="815">
        <v>85</v>
      </c>
      <c r="J24" s="700">
        <f t="shared" si="14"/>
        <v>6.0032488170068508</v>
      </c>
      <c r="K24" s="815">
        <v>8</v>
      </c>
      <c r="L24" s="700">
        <f t="shared" si="15"/>
        <v>0.56501165336535064</v>
      </c>
      <c r="M24" s="815">
        <v>180</v>
      </c>
      <c r="N24" s="700">
        <f t="shared" si="16"/>
        <v>12.712762200720389</v>
      </c>
    </row>
    <row r="25" spans="1:14">
      <c r="A25" s="693" t="s">
        <v>33</v>
      </c>
      <c r="B25" s="170">
        <v>98192</v>
      </c>
      <c r="C25" s="170">
        <v>91</v>
      </c>
      <c r="D25" s="20">
        <f t="shared" si="17"/>
        <v>9.2675574384878612</v>
      </c>
      <c r="E25" s="170">
        <v>45</v>
      </c>
      <c r="F25" s="20">
        <f t="shared" si="12"/>
        <v>4.5828580739775138</v>
      </c>
      <c r="G25" s="170">
        <v>1</v>
      </c>
      <c r="H25" s="20">
        <f t="shared" si="13"/>
        <v>0.10184129053283364</v>
      </c>
      <c r="I25" s="170">
        <v>79</v>
      </c>
      <c r="J25" s="20">
        <f t="shared" si="14"/>
        <v>8.0454619520938575</v>
      </c>
      <c r="K25" s="170">
        <v>16</v>
      </c>
      <c r="L25" s="20">
        <f t="shared" si="15"/>
        <v>1.6294606485253382</v>
      </c>
      <c r="M25" s="170">
        <v>103</v>
      </c>
      <c r="N25" s="20">
        <f t="shared" si="16"/>
        <v>10.489652924881865</v>
      </c>
    </row>
    <row r="26" spans="1:14">
      <c r="A26" s="703" t="s">
        <v>34</v>
      </c>
      <c r="B26" s="815">
        <v>78470</v>
      </c>
      <c r="C26" s="815">
        <v>95</v>
      </c>
      <c r="D26" s="700">
        <f t="shared" si="17"/>
        <v>12.106537530266344</v>
      </c>
      <c r="E26" s="815">
        <v>55</v>
      </c>
      <c r="F26" s="700">
        <f t="shared" si="12"/>
        <v>7.0090480438384093</v>
      </c>
      <c r="G26" s="815">
        <v>2</v>
      </c>
      <c r="H26" s="700">
        <f t="shared" si="13"/>
        <v>0.2548744743213967</v>
      </c>
      <c r="I26" s="815">
        <v>55</v>
      </c>
      <c r="J26" s="700">
        <f t="shared" si="14"/>
        <v>7.0090480438384093</v>
      </c>
      <c r="K26" s="815">
        <v>22</v>
      </c>
      <c r="L26" s="700">
        <f t="shared" si="15"/>
        <v>2.8036192175353638</v>
      </c>
      <c r="M26" s="815">
        <v>113</v>
      </c>
      <c r="N26" s="700">
        <f t="shared" si="16"/>
        <v>14.400407799158915</v>
      </c>
    </row>
    <row r="27" spans="1:14">
      <c r="A27" s="693" t="s">
        <v>35</v>
      </c>
      <c r="B27" s="170">
        <v>89996</v>
      </c>
      <c r="C27" s="170">
        <v>70</v>
      </c>
      <c r="D27" s="20">
        <f t="shared" si="17"/>
        <v>7.7781234721543173</v>
      </c>
      <c r="E27" s="170">
        <v>31</v>
      </c>
      <c r="F27" s="20">
        <f t="shared" si="12"/>
        <v>3.4445975376683409</v>
      </c>
      <c r="G27" s="170">
        <v>1</v>
      </c>
      <c r="H27" s="20">
        <f t="shared" si="13"/>
        <v>0.11111604960220453</v>
      </c>
      <c r="I27" s="170">
        <v>57</v>
      </c>
      <c r="J27" s="20">
        <f t="shared" si="14"/>
        <v>6.3336148273256585</v>
      </c>
      <c r="K27" s="170">
        <v>11</v>
      </c>
      <c r="L27" s="20">
        <f t="shared" si="15"/>
        <v>1.2222765456242499</v>
      </c>
      <c r="M27" s="170">
        <v>98</v>
      </c>
      <c r="N27" s="20">
        <f t="shared" si="16"/>
        <v>10.889372861016046</v>
      </c>
    </row>
    <row r="28" spans="1:14">
      <c r="A28" s="703" t="s">
        <v>36</v>
      </c>
      <c r="B28" s="815">
        <v>164176</v>
      </c>
      <c r="C28" s="815">
        <v>137</v>
      </c>
      <c r="D28" s="700">
        <f t="shared" si="17"/>
        <v>8.3447032452977297</v>
      </c>
      <c r="E28" s="815">
        <v>40</v>
      </c>
      <c r="F28" s="700">
        <f t="shared" si="12"/>
        <v>2.4364097066562711</v>
      </c>
      <c r="G28" s="815">
        <v>2</v>
      </c>
      <c r="H28" s="700">
        <f t="shared" si="13"/>
        <v>0.12182048533281356</v>
      </c>
      <c r="I28" s="815">
        <v>66</v>
      </c>
      <c r="J28" s="700">
        <f t="shared" si="14"/>
        <v>4.0200760159828475</v>
      </c>
      <c r="K28" s="815">
        <v>19</v>
      </c>
      <c r="L28" s="700">
        <f t="shared" si="15"/>
        <v>1.1572946106617288</v>
      </c>
      <c r="M28" s="815">
        <v>122</v>
      </c>
      <c r="N28" s="700">
        <f t="shared" si="16"/>
        <v>7.4310496053016273</v>
      </c>
    </row>
    <row r="29" spans="1:14">
      <c r="A29" s="693" t="s">
        <v>37</v>
      </c>
      <c r="B29" s="170">
        <v>119483</v>
      </c>
      <c r="C29" s="170">
        <v>75</v>
      </c>
      <c r="D29" s="20">
        <f t="shared" si="17"/>
        <v>6.277043596160123</v>
      </c>
      <c r="E29" s="170">
        <v>41</v>
      </c>
      <c r="F29" s="20">
        <f t="shared" si="12"/>
        <v>3.4314504992342005</v>
      </c>
      <c r="G29" s="170">
        <v>2</v>
      </c>
      <c r="H29" s="20">
        <f t="shared" si="13"/>
        <v>0.16738782923093659</v>
      </c>
      <c r="I29" s="170">
        <v>51</v>
      </c>
      <c r="J29" s="20">
        <f t="shared" si="14"/>
        <v>4.2683896453888837</v>
      </c>
      <c r="K29" s="170">
        <v>8</v>
      </c>
      <c r="L29" s="20">
        <f t="shared" si="15"/>
        <v>0.66955131692374636</v>
      </c>
      <c r="M29" s="170">
        <v>82</v>
      </c>
      <c r="N29" s="20">
        <f t="shared" si="16"/>
        <v>6.8629009984684011</v>
      </c>
    </row>
    <row r="30" spans="1:14">
      <c r="A30" s="705" t="s">
        <v>38</v>
      </c>
      <c r="B30" s="804">
        <f>B31</f>
        <v>23455</v>
      </c>
      <c r="C30" s="804">
        <f>SUM(C31)</f>
        <v>9</v>
      </c>
      <c r="D30" s="696">
        <f>(C30/B30)*10000</f>
        <v>3.8371349392453635</v>
      </c>
      <c r="E30" s="804">
        <f>SUM(E31)</f>
        <v>9</v>
      </c>
      <c r="F30" s="696">
        <f>+(E30/$B30)*10000</f>
        <v>3.8371349392453635</v>
      </c>
      <c r="G30" s="804" t="s">
        <v>39</v>
      </c>
      <c r="H30" s="696" t="s">
        <v>39</v>
      </c>
      <c r="I30" s="804">
        <f>SUM(I31)</f>
        <v>7</v>
      </c>
      <c r="J30" s="696">
        <f>+(I30/$B30)*10000</f>
        <v>2.9844382860797274</v>
      </c>
      <c r="K30" s="804">
        <f>SUM(K31)</f>
        <v>4</v>
      </c>
      <c r="L30" s="696">
        <f>+(K30/$B30)*10000</f>
        <v>1.7053933063312725</v>
      </c>
      <c r="M30" s="804">
        <f>SUM(M31)</f>
        <v>15</v>
      </c>
      <c r="N30" s="696">
        <f>+(M30/$B30)*10000</f>
        <v>6.3952248987422724</v>
      </c>
    </row>
    <row r="31" spans="1:14">
      <c r="A31" s="693" t="s">
        <v>40</v>
      </c>
      <c r="B31" s="170">
        <v>23455</v>
      </c>
      <c r="C31" s="170">
        <v>9</v>
      </c>
      <c r="D31" s="20">
        <f>+(C31/$B31)*10000</f>
        <v>3.8371349392453635</v>
      </c>
      <c r="E31" s="170">
        <v>9</v>
      </c>
      <c r="F31" s="20">
        <f>+(E31/$B31)*10000</f>
        <v>3.8371349392453635</v>
      </c>
      <c r="G31" s="172" t="s">
        <v>39</v>
      </c>
      <c r="H31" s="19" t="s">
        <v>39</v>
      </c>
      <c r="I31" s="170">
        <v>7</v>
      </c>
      <c r="J31" s="20">
        <f>+(I31/$B31)*10000</f>
        <v>2.9844382860797274</v>
      </c>
      <c r="K31" s="170">
        <v>4</v>
      </c>
      <c r="L31" s="20">
        <f>+(K31/$B31)*10000</f>
        <v>1.7053933063312725</v>
      </c>
      <c r="M31" s="170">
        <v>15</v>
      </c>
      <c r="N31" s="20">
        <f>+(M31/$B31)*10000</f>
        <v>6.3952248987422724</v>
      </c>
    </row>
    <row r="32" spans="1:14">
      <c r="A32" s="707" t="s">
        <v>41</v>
      </c>
      <c r="B32" s="816">
        <v>31991</v>
      </c>
      <c r="C32" s="816">
        <v>41</v>
      </c>
      <c r="D32" s="708">
        <f>+(C32/$B32)*10000</f>
        <v>12.816104529398892</v>
      </c>
      <c r="E32" s="816">
        <v>3</v>
      </c>
      <c r="F32" s="708">
        <f>+(E32/$B32)*10000</f>
        <v>0.93776374605357748</v>
      </c>
      <c r="G32" s="804" t="s">
        <v>39</v>
      </c>
      <c r="H32" s="696" t="s">
        <v>39</v>
      </c>
      <c r="I32" s="816">
        <v>3</v>
      </c>
      <c r="J32" s="708">
        <f>+(I32/$B32)*10000</f>
        <v>0.93776374605357748</v>
      </c>
      <c r="K32" s="816">
        <v>4</v>
      </c>
      <c r="L32" s="817">
        <f>+(K32/$B32)*10000</f>
        <v>1.2503516614047701</v>
      </c>
      <c r="M32" s="816">
        <v>21</v>
      </c>
      <c r="N32" s="708">
        <f>+(M32/$B32)*10000</f>
        <v>6.5643462223750424</v>
      </c>
    </row>
    <row r="33" spans="1:14" ht="11.25" customHeight="1">
      <c r="A33" s="154"/>
      <c r="B33" s="802"/>
      <c r="C33" s="802"/>
      <c r="D33" s="153"/>
      <c r="E33" s="802"/>
      <c r="F33" s="153"/>
      <c r="G33" s="802"/>
      <c r="H33" s="153"/>
      <c r="I33" s="802"/>
      <c r="J33" s="153"/>
      <c r="K33" s="802"/>
      <c r="L33" s="153"/>
      <c r="M33" s="802"/>
      <c r="N33" s="153"/>
    </row>
    <row r="34" spans="1:14" ht="11.25" customHeight="1">
      <c r="A34" s="859" t="s">
        <v>1088</v>
      </c>
      <c r="B34" s="802"/>
      <c r="C34" s="802"/>
      <c r="D34" s="153"/>
      <c r="E34" s="802"/>
      <c r="F34" s="153"/>
      <c r="G34" s="802"/>
      <c r="H34" s="153"/>
      <c r="I34" s="802"/>
      <c r="J34" s="153"/>
      <c r="K34" s="802"/>
      <c r="L34" s="153"/>
      <c r="M34" s="802"/>
      <c r="N34" s="153"/>
    </row>
    <row r="35" spans="1:14" ht="11.25" customHeight="1">
      <c r="A35" s="859" t="s">
        <v>1078</v>
      </c>
      <c r="B35" s="802"/>
      <c r="C35" s="802"/>
      <c r="D35" s="153"/>
      <c r="E35" s="802"/>
      <c r="F35" s="153"/>
      <c r="G35" s="802"/>
      <c r="H35" s="153"/>
      <c r="I35" s="802"/>
      <c r="J35" s="153"/>
      <c r="K35" s="802"/>
      <c r="L35" s="153"/>
      <c r="M35" s="802"/>
      <c r="N35" s="153"/>
    </row>
    <row r="36" spans="1:14" ht="11.25" customHeight="1">
      <c r="A36" s="859" t="s">
        <v>1089</v>
      </c>
      <c r="B36" s="802"/>
      <c r="C36" s="802"/>
      <c r="D36" s="153"/>
      <c r="E36" s="802"/>
      <c r="F36" s="153"/>
      <c r="G36" s="802"/>
      <c r="H36" s="153"/>
      <c r="I36" s="802"/>
      <c r="J36" s="153"/>
      <c r="K36" s="802"/>
      <c r="L36" s="153"/>
      <c r="M36" s="802"/>
      <c r="N36" s="153"/>
    </row>
    <row r="37" spans="1:14" ht="11.25" customHeight="1">
      <c r="A37" s="859" t="s">
        <v>1091</v>
      </c>
      <c r="B37" s="802"/>
      <c r="C37" s="802"/>
      <c r="D37" s="153"/>
      <c r="E37" s="802"/>
      <c r="F37" s="153"/>
      <c r="G37" s="802"/>
      <c r="H37" s="153"/>
      <c r="I37" s="802"/>
      <c r="J37" s="153"/>
      <c r="K37" s="802"/>
      <c r="L37" s="153"/>
      <c r="M37" s="802"/>
      <c r="N37" s="153"/>
    </row>
    <row r="38" spans="1:14" s="151" customFormat="1" ht="54" customHeight="1">
      <c r="A38" s="1238" t="s">
        <v>1090</v>
      </c>
      <c r="B38" s="1238"/>
      <c r="C38" s="1238"/>
      <c r="D38" s="1238"/>
      <c r="E38" s="1238"/>
      <c r="F38" s="1238"/>
      <c r="G38" s="1238"/>
      <c r="H38" s="1238"/>
      <c r="I38" s="1238"/>
      <c r="J38" s="1238"/>
      <c r="K38" s="1238"/>
      <c r="L38" s="1238"/>
      <c r="M38" s="1238"/>
      <c r="N38" s="1238"/>
    </row>
  </sheetData>
  <mergeCells count="9">
    <mergeCell ref="A1:N1"/>
    <mergeCell ref="M3:N3"/>
    <mergeCell ref="A38:N38"/>
    <mergeCell ref="A3:A4"/>
    <mergeCell ref="C3:D3"/>
    <mergeCell ref="E3:F3"/>
    <mergeCell ref="G3:H3"/>
    <mergeCell ref="I3:J3"/>
    <mergeCell ref="K3:L3"/>
  </mergeCells>
  <hyperlinks>
    <hyperlink ref="O1" location="INDICE!A1" display="INDICE"/>
  </hyperlinks>
  <printOptions horizontalCentered="1"/>
  <pageMargins left="0.70866141732283472" right="0.70866141732283472" top="1.1417322834645669" bottom="0.74803149606299213" header="0" footer="0.31496062992125984"/>
  <pageSetup paperSize="9" scale="70" firstPageNumber="33" orientation="landscape" useFirstPageNumber="1" r:id="rId1"/>
  <headerFooter scaleWithDoc="0">
    <oddHeader>&amp;C&amp;G</oddHeader>
    <oddFooter>&amp;C&amp;"Arial,Normal"&amp;12 139</oddFooter>
  </headerFooter>
  <ignoredErrors>
    <ignoredError sqref="G5:N5 D23:M23 D30:M30" formula="1"/>
    <ignoredError sqref="C6 C17" formulaRange="1"/>
    <ignoredError sqref="D6:M6 D17:M17" formula="1" formulaRange="1"/>
  </ignoredErrors>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90" zoomScaleNormal="90" zoomScalePageLayoutView="80" workbookViewId="0">
      <selection sqref="A1:N1"/>
    </sheetView>
  </sheetViews>
  <sheetFormatPr baseColWidth="10" defaultRowHeight="15"/>
  <cols>
    <col min="1" max="1" width="31.28515625" style="152" customWidth="1"/>
    <col min="2" max="3" width="11.42578125" style="803"/>
    <col min="4" max="4" width="11.42578125" style="152"/>
    <col min="5" max="5" width="11.42578125" style="803"/>
    <col min="6" max="6" width="11.42578125" style="152"/>
    <col min="7" max="7" width="11.42578125" style="803"/>
    <col min="8" max="8" width="11.42578125" style="152"/>
    <col min="9" max="9" width="11.42578125" style="803"/>
    <col min="10" max="10" width="11.42578125" style="152"/>
    <col min="11" max="11" width="11.42578125" style="803"/>
    <col min="12" max="12" width="11.42578125" style="152"/>
    <col min="13" max="13" width="11.42578125" style="803"/>
    <col min="14" max="14" width="11.42578125" style="152"/>
  </cols>
  <sheetData>
    <row r="1" spans="1:15" ht="47.25" customHeight="1">
      <c r="A1" s="1241" t="s">
        <v>1386</v>
      </c>
      <c r="B1" s="1241"/>
      <c r="C1" s="1241"/>
      <c r="D1" s="1241"/>
      <c r="E1" s="1241"/>
      <c r="F1" s="1241"/>
      <c r="G1" s="1241"/>
      <c r="H1" s="1241"/>
      <c r="I1" s="1241"/>
      <c r="J1" s="1241"/>
      <c r="K1" s="1241"/>
      <c r="L1" s="1241"/>
      <c r="M1" s="1241"/>
      <c r="N1" s="1241"/>
      <c r="O1" s="471" t="s">
        <v>1037</v>
      </c>
    </row>
    <row r="2" spans="1:15" ht="8.25" customHeight="1">
      <c r="A2" s="2"/>
      <c r="B2" s="171"/>
      <c r="C2" s="171"/>
      <c r="D2" s="3"/>
      <c r="E2" s="171"/>
      <c r="F2" s="3"/>
      <c r="G2" s="171"/>
      <c r="H2" s="3"/>
      <c r="I2" s="171"/>
      <c r="J2" s="3"/>
      <c r="K2" s="171"/>
      <c r="L2" s="3"/>
      <c r="M2" s="171"/>
      <c r="N2" s="3"/>
    </row>
    <row r="3" spans="1:15" ht="25.5" customHeight="1">
      <c r="A3" s="1126" t="s">
        <v>0</v>
      </c>
      <c r="B3" s="809" t="s">
        <v>1</v>
      </c>
      <c r="C3" s="1124" t="s">
        <v>2</v>
      </c>
      <c r="D3" s="1124"/>
      <c r="E3" s="1124" t="s">
        <v>3</v>
      </c>
      <c r="F3" s="1124"/>
      <c r="G3" s="1124" t="s">
        <v>4</v>
      </c>
      <c r="H3" s="1124"/>
      <c r="I3" s="1124" t="s">
        <v>5</v>
      </c>
      <c r="J3" s="1124"/>
      <c r="K3" s="1124" t="s">
        <v>6</v>
      </c>
      <c r="L3" s="1124"/>
      <c r="M3" s="1124" t="s">
        <v>7</v>
      </c>
      <c r="N3" s="1124"/>
    </row>
    <row r="4" spans="1:15" ht="36" customHeight="1">
      <c r="A4" s="1126"/>
      <c r="B4" s="809" t="s">
        <v>8</v>
      </c>
      <c r="C4" s="809" t="s">
        <v>9</v>
      </c>
      <c r="D4" s="974" t="s">
        <v>10</v>
      </c>
      <c r="E4" s="809" t="s">
        <v>9</v>
      </c>
      <c r="F4" s="974" t="s">
        <v>10</v>
      </c>
      <c r="G4" s="809" t="s">
        <v>9</v>
      </c>
      <c r="H4" s="974" t="s">
        <v>10</v>
      </c>
      <c r="I4" s="809" t="s">
        <v>9</v>
      </c>
      <c r="J4" s="974" t="s">
        <v>10</v>
      </c>
      <c r="K4" s="809" t="s">
        <v>9</v>
      </c>
      <c r="L4" s="974" t="s">
        <v>10</v>
      </c>
      <c r="M4" s="809" t="s">
        <v>9</v>
      </c>
      <c r="N4" s="974" t="s">
        <v>10</v>
      </c>
    </row>
    <row r="5" spans="1:15">
      <c r="A5" s="687" t="s">
        <v>11</v>
      </c>
      <c r="B5" s="172">
        <f>B6+B18+B25+B32+B34</f>
        <v>14472879</v>
      </c>
      <c r="C5" s="172">
        <f>(C6+C18+C25+C32+C34)</f>
        <v>22158</v>
      </c>
      <c r="D5" s="19">
        <f>(C5/B5)*10000</f>
        <v>15.310015374273496</v>
      </c>
      <c r="E5" s="172">
        <f>SUM(E6+E18+E25+E32+E34)</f>
        <v>3145</v>
      </c>
      <c r="F5" s="19">
        <f>+(E5/$B5)*10000</f>
        <v>2.1730299824934627</v>
      </c>
      <c r="G5" s="172">
        <f>SUM(G6+G18+G25)</f>
        <v>494</v>
      </c>
      <c r="H5" s="19">
        <f>+(G5/$B5)*10000</f>
        <v>0.34132807992107167</v>
      </c>
      <c r="I5" s="172">
        <f>SUM(I6+I18+I25+I32+I34)</f>
        <v>9037</v>
      </c>
      <c r="J5" s="19">
        <f>+(I5/$B5)*10000</f>
        <v>6.2440928304589569</v>
      </c>
      <c r="K5" s="172">
        <f>SUM(K6+K18+K25+K32)</f>
        <v>1586</v>
      </c>
      <c r="L5" s="19">
        <f>+(K5/$B5)*10000</f>
        <v>1.0958427829044932</v>
      </c>
      <c r="M5" s="172">
        <f>SUM(M6+M18+M25+M32+M34)</f>
        <v>14891</v>
      </c>
      <c r="N5" s="19">
        <f>+(M5/$B5)*10000</f>
        <v>10.288899672276676</v>
      </c>
    </row>
    <row r="6" spans="1:15">
      <c r="A6" s="694" t="s">
        <v>12</v>
      </c>
      <c r="B6" s="804">
        <f>SUM(B7:B17)</f>
        <v>6462806</v>
      </c>
      <c r="C6" s="804">
        <f>SUM(C7:C17)</f>
        <v>12183</v>
      </c>
      <c r="D6" s="696">
        <f>C6/B6*10000</f>
        <v>18.850944930112401</v>
      </c>
      <c r="E6" s="804">
        <f>SUM(E7:E17)</f>
        <v>1690</v>
      </c>
      <c r="F6" s="696">
        <f>+(E6/$B6)*10000</f>
        <v>2.6149632218575025</v>
      </c>
      <c r="G6" s="804">
        <f>SUM(G7:G17)</f>
        <v>302</v>
      </c>
      <c r="H6" s="696">
        <f>+(G6/$B6)*10000</f>
        <v>0.46728928579938811</v>
      </c>
      <c r="I6" s="804">
        <f>SUM(I7:I17)</f>
        <v>5136</v>
      </c>
      <c r="J6" s="696">
        <f>+(I6/$B6)*10000</f>
        <v>7.9470124896213807</v>
      </c>
      <c r="K6" s="804">
        <f>SUM(K7:K17)</f>
        <v>704</v>
      </c>
      <c r="L6" s="696">
        <f>+(K6/$B6)*10000</f>
        <v>1.0893101231879774</v>
      </c>
      <c r="M6" s="804">
        <f>SUM(M7:M17)</f>
        <v>6799</v>
      </c>
      <c r="N6" s="696">
        <f>+(M6/$B6)*10000</f>
        <v>10.520198192549801</v>
      </c>
    </row>
    <row r="7" spans="1:15">
      <c r="A7" s="690" t="s">
        <v>13</v>
      </c>
      <c r="B7" s="170">
        <v>714015</v>
      </c>
      <c r="C7" s="170">
        <v>1741</v>
      </c>
      <c r="D7" s="20">
        <f t="shared" ref="D7:D17" si="0">C7/B7*10000</f>
        <v>24.383241248433158</v>
      </c>
      <c r="E7" s="170">
        <v>212</v>
      </c>
      <c r="F7" s="20">
        <f t="shared" ref="F7:F17" si="1">+(E7/$B7)*10000</f>
        <v>2.9691252984881271</v>
      </c>
      <c r="G7" s="173">
        <v>38</v>
      </c>
      <c r="H7" s="20">
        <f t="shared" ref="H7:H17" si="2">+(G7/$B7)*10000</f>
        <v>0.53220170444598502</v>
      </c>
      <c r="I7" s="170">
        <v>678</v>
      </c>
      <c r="J7" s="20">
        <f t="shared" ref="J7:J17" si="3">+(I7/$B7)*10000</f>
        <v>9.4955988319573112</v>
      </c>
      <c r="K7" s="170">
        <v>23</v>
      </c>
      <c r="L7" s="20">
        <f t="shared" ref="L7:L17" si="4">+(K7/$B7)*10000</f>
        <v>0.32212208426993832</v>
      </c>
      <c r="M7" s="170">
        <v>769</v>
      </c>
      <c r="N7" s="20">
        <f t="shared" ref="N7:N17" si="5">+(M7/$B7)*10000</f>
        <v>10.770081861025329</v>
      </c>
    </row>
    <row r="8" spans="1:15">
      <c r="A8" s="697" t="s">
        <v>14</v>
      </c>
      <c r="B8" s="815">
        <v>188551</v>
      </c>
      <c r="C8" s="815">
        <v>204</v>
      </c>
      <c r="D8" s="700">
        <f t="shared" si="0"/>
        <v>10.819353914855926</v>
      </c>
      <c r="E8" s="815">
        <v>65</v>
      </c>
      <c r="F8" s="700">
        <f t="shared" si="1"/>
        <v>3.4473431591452708</v>
      </c>
      <c r="G8" s="805">
        <v>6</v>
      </c>
      <c r="H8" s="700">
        <f t="shared" si="2"/>
        <v>0.31821629161340964</v>
      </c>
      <c r="I8" s="815">
        <v>172</v>
      </c>
      <c r="J8" s="700">
        <f t="shared" si="3"/>
        <v>9.1222003595844097</v>
      </c>
      <c r="K8" s="815">
        <v>20</v>
      </c>
      <c r="L8" s="700">
        <f t="shared" si="4"/>
        <v>1.0607209720446988</v>
      </c>
      <c r="M8" s="815">
        <v>169</v>
      </c>
      <c r="N8" s="700">
        <f t="shared" si="5"/>
        <v>8.9630922137777045</v>
      </c>
    </row>
    <row r="9" spans="1:15">
      <c r="A9" s="690" t="s">
        <v>15</v>
      </c>
      <c r="B9" s="170">
        <v>231539</v>
      </c>
      <c r="C9" s="170">
        <v>299</v>
      </c>
      <c r="D9" s="20">
        <f t="shared" si="0"/>
        <v>12.913591230850958</v>
      </c>
      <c r="E9" s="170">
        <v>85</v>
      </c>
      <c r="F9" s="20">
        <f t="shared" si="1"/>
        <v>3.6710878081014431</v>
      </c>
      <c r="G9" s="173">
        <v>8</v>
      </c>
      <c r="H9" s="20">
        <f t="shared" si="2"/>
        <v>0.3455141466448417</v>
      </c>
      <c r="I9" s="170">
        <v>119</v>
      </c>
      <c r="J9" s="20">
        <f t="shared" si="3"/>
        <v>5.1395229313420208</v>
      </c>
      <c r="K9" s="170">
        <v>10</v>
      </c>
      <c r="L9" s="20">
        <f t="shared" si="4"/>
        <v>0.43189268330605207</v>
      </c>
      <c r="M9" s="170">
        <v>299</v>
      </c>
      <c r="N9" s="20">
        <f t="shared" si="5"/>
        <v>12.913591230850958</v>
      </c>
    </row>
    <row r="10" spans="1:15">
      <c r="A10" s="697" t="s">
        <v>16</v>
      </c>
      <c r="B10" s="815">
        <v>169279</v>
      </c>
      <c r="C10" s="815">
        <v>148</v>
      </c>
      <c r="D10" s="700">
        <f t="shared" si="0"/>
        <v>8.7429628010562439</v>
      </c>
      <c r="E10" s="815">
        <v>75</v>
      </c>
      <c r="F10" s="700">
        <f t="shared" si="1"/>
        <v>4.4305554735082318</v>
      </c>
      <c r="G10" s="805">
        <v>5</v>
      </c>
      <c r="H10" s="700">
        <f t="shared" si="2"/>
        <v>0.2953703649005488</v>
      </c>
      <c r="I10" s="815">
        <v>113</v>
      </c>
      <c r="J10" s="700">
        <f t="shared" si="3"/>
        <v>6.6753702467524034</v>
      </c>
      <c r="K10" s="815">
        <v>36</v>
      </c>
      <c r="L10" s="700">
        <f t="shared" si="4"/>
        <v>2.1266666272839512</v>
      </c>
      <c r="M10" s="815">
        <v>145</v>
      </c>
      <c r="N10" s="700">
        <f t="shared" si="5"/>
        <v>8.5657405821159145</v>
      </c>
    </row>
    <row r="11" spans="1:15">
      <c r="A11" s="690" t="s">
        <v>17</v>
      </c>
      <c r="B11" s="170">
        <v>411193</v>
      </c>
      <c r="C11" s="170">
        <v>407</v>
      </c>
      <c r="D11" s="20">
        <f t="shared" si="0"/>
        <v>9.8980284197444988</v>
      </c>
      <c r="E11" s="170">
        <v>86</v>
      </c>
      <c r="F11" s="20">
        <f t="shared" si="1"/>
        <v>2.0914752926241449</v>
      </c>
      <c r="G11" s="173">
        <v>5</v>
      </c>
      <c r="H11" s="20">
        <f t="shared" si="2"/>
        <v>0.12159740073396191</v>
      </c>
      <c r="I11" s="170">
        <v>169</v>
      </c>
      <c r="J11" s="20">
        <f t="shared" si="3"/>
        <v>4.1099921448079124</v>
      </c>
      <c r="K11" s="170">
        <v>72</v>
      </c>
      <c r="L11" s="20">
        <f t="shared" si="4"/>
        <v>1.7510025705690515</v>
      </c>
      <c r="M11" s="170">
        <v>312</v>
      </c>
      <c r="N11" s="20">
        <f t="shared" si="5"/>
        <v>7.5876778057992231</v>
      </c>
    </row>
    <row r="12" spans="1:15">
      <c r="A12" s="697" t="s">
        <v>18</v>
      </c>
      <c r="B12" s="815">
        <v>463935</v>
      </c>
      <c r="C12" s="815">
        <v>612</v>
      </c>
      <c r="D12" s="700">
        <f t="shared" si="0"/>
        <v>13.191503120049147</v>
      </c>
      <c r="E12" s="815">
        <v>127</v>
      </c>
      <c r="F12" s="700">
        <f t="shared" si="1"/>
        <v>2.7374524448467996</v>
      </c>
      <c r="G12" s="805">
        <v>21</v>
      </c>
      <c r="H12" s="700">
        <f t="shared" si="2"/>
        <v>0.45264961686443145</v>
      </c>
      <c r="I12" s="815">
        <v>347</v>
      </c>
      <c r="J12" s="700">
        <f t="shared" si="3"/>
        <v>7.4794960500932239</v>
      </c>
      <c r="K12" s="815">
        <v>56</v>
      </c>
      <c r="L12" s="700">
        <f t="shared" si="4"/>
        <v>1.2070656449718171</v>
      </c>
      <c r="M12" s="815">
        <v>420</v>
      </c>
      <c r="N12" s="700">
        <f t="shared" si="5"/>
        <v>9.0529923372886287</v>
      </c>
    </row>
    <row r="13" spans="1:15">
      <c r="A13" s="690" t="s">
        <v>19</v>
      </c>
      <c r="B13" s="170">
        <v>401386</v>
      </c>
      <c r="C13" s="170">
        <v>412</v>
      </c>
      <c r="D13" s="20">
        <f t="shared" si="0"/>
        <v>10.264433737100944</v>
      </c>
      <c r="E13" s="170">
        <v>94</v>
      </c>
      <c r="F13" s="20">
        <f t="shared" si="1"/>
        <v>2.341885367202643</v>
      </c>
      <c r="G13" s="173">
        <v>14</v>
      </c>
      <c r="H13" s="20">
        <f t="shared" si="2"/>
        <v>0.3487914376684787</v>
      </c>
      <c r="I13" s="170">
        <v>187</v>
      </c>
      <c r="J13" s="20">
        <f t="shared" si="3"/>
        <v>4.6588570602861088</v>
      </c>
      <c r="K13" s="170">
        <v>40</v>
      </c>
      <c r="L13" s="20">
        <f t="shared" si="4"/>
        <v>0.99654696476708204</v>
      </c>
      <c r="M13" s="170">
        <v>277</v>
      </c>
      <c r="N13" s="20">
        <f t="shared" si="5"/>
        <v>6.9010877310120433</v>
      </c>
    </row>
    <row r="14" spans="1:15">
      <c r="A14" s="697" t="s">
        <v>20</v>
      </c>
      <c r="B14" s="815">
        <v>457614</v>
      </c>
      <c r="C14" s="815">
        <v>877</v>
      </c>
      <c r="D14" s="700">
        <f t="shared" si="0"/>
        <v>19.164623459946593</v>
      </c>
      <c r="E14" s="815">
        <v>126</v>
      </c>
      <c r="F14" s="700">
        <f t="shared" si="1"/>
        <v>2.7534122644849153</v>
      </c>
      <c r="G14" s="805">
        <v>18</v>
      </c>
      <c r="H14" s="700">
        <f t="shared" si="2"/>
        <v>0.39334460921213077</v>
      </c>
      <c r="I14" s="815">
        <v>358</v>
      </c>
      <c r="J14" s="700">
        <f t="shared" si="3"/>
        <v>7.8231872276634888</v>
      </c>
      <c r="K14" s="815">
        <v>24</v>
      </c>
      <c r="L14" s="700">
        <f t="shared" si="4"/>
        <v>0.52445947894950762</v>
      </c>
      <c r="M14" s="815">
        <v>532</v>
      </c>
      <c r="N14" s="700">
        <f t="shared" si="5"/>
        <v>11.625518450047419</v>
      </c>
    </row>
    <row r="15" spans="1:15">
      <c r="A15" s="690" t="s">
        <v>21</v>
      </c>
      <c r="B15" s="170">
        <v>2555387</v>
      </c>
      <c r="C15" s="170">
        <v>5954</v>
      </c>
      <c r="D15" s="20">
        <f t="shared" si="0"/>
        <v>23.299797643174987</v>
      </c>
      <c r="E15" s="170">
        <v>667</v>
      </c>
      <c r="F15" s="20">
        <f t="shared" si="1"/>
        <v>2.6101721578766739</v>
      </c>
      <c r="G15" s="173">
        <v>166</v>
      </c>
      <c r="H15" s="20">
        <f t="shared" si="2"/>
        <v>0.64960806327965204</v>
      </c>
      <c r="I15" s="170">
        <v>2582</v>
      </c>
      <c r="J15" s="20">
        <f t="shared" si="3"/>
        <v>10.104144695108804</v>
      </c>
      <c r="K15" s="170">
        <v>345</v>
      </c>
      <c r="L15" s="20">
        <f t="shared" si="4"/>
        <v>1.3500890471775897</v>
      </c>
      <c r="M15" s="170">
        <v>3183</v>
      </c>
      <c r="N15" s="20">
        <f t="shared" si="5"/>
        <v>12.456038948308027</v>
      </c>
    </row>
    <row r="16" spans="1:15">
      <c r="A16" s="697" t="s">
        <v>22</v>
      </c>
      <c r="B16" s="815">
        <v>509740</v>
      </c>
      <c r="C16" s="815">
        <v>1006</v>
      </c>
      <c r="D16" s="700">
        <f t="shared" si="0"/>
        <v>19.735551457605837</v>
      </c>
      <c r="E16" s="815">
        <v>131</v>
      </c>
      <c r="F16" s="700">
        <f t="shared" si="1"/>
        <v>2.5699376152548359</v>
      </c>
      <c r="G16" s="805">
        <v>14</v>
      </c>
      <c r="H16" s="700">
        <f t="shared" si="2"/>
        <v>0.27464982147761602</v>
      </c>
      <c r="I16" s="815">
        <v>335</v>
      </c>
      <c r="J16" s="700">
        <f t="shared" si="3"/>
        <v>6.5719778710715264</v>
      </c>
      <c r="K16" s="815">
        <v>56</v>
      </c>
      <c r="L16" s="700">
        <f t="shared" si="4"/>
        <v>1.0985992859104641</v>
      </c>
      <c r="M16" s="815">
        <v>423</v>
      </c>
      <c r="N16" s="700">
        <f t="shared" si="5"/>
        <v>8.2983481775022554</v>
      </c>
    </row>
    <row r="17" spans="1:14">
      <c r="A17" s="690" t="s">
        <v>23</v>
      </c>
      <c r="B17" s="170">
        <v>360167</v>
      </c>
      <c r="C17" s="170">
        <v>523</v>
      </c>
      <c r="D17" s="20">
        <f t="shared" si="0"/>
        <v>14.521041627911497</v>
      </c>
      <c r="E17" s="170">
        <v>22</v>
      </c>
      <c r="F17" s="20">
        <f t="shared" si="1"/>
        <v>0.61082775490258689</v>
      </c>
      <c r="G17" s="173">
        <v>7</v>
      </c>
      <c r="H17" s="20">
        <f t="shared" si="2"/>
        <v>0.19435428565082311</v>
      </c>
      <c r="I17" s="170">
        <v>76</v>
      </c>
      <c r="J17" s="20">
        <f t="shared" si="3"/>
        <v>2.1101322442089363</v>
      </c>
      <c r="K17" s="170">
        <v>22</v>
      </c>
      <c r="L17" s="20">
        <f t="shared" si="4"/>
        <v>0.61082775490258689</v>
      </c>
      <c r="M17" s="170">
        <v>270</v>
      </c>
      <c r="N17" s="20">
        <f t="shared" si="5"/>
        <v>7.4965224465317473</v>
      </c>
    </row>
    <row r="18" spans="1:14">
      <c r="A18" s="694" t="s">
        <v>24</v>
      </c>
      <c r="B18" s="804">
        <f>SUM(B19:B24)</f>
        <v>7239241</v>
      </c>
      <c r="C18" s="804">
        <f>SUM(C19:C24)</f>
        <v>9299</v>
      </c>
      <c r="D18" s="696">
        <f>(C18/B18)*10000</f>
        <v>12.845269276157541</v>
      </c>
      <c r="E18" s="804">
        <f>SUM(E19:E24)</f>
        <v>1146</v>
      </c>
      <c r="F18" s="696">
        <f t="shared" ref="F18:F24" si="6">+(E18/$B18)*10000</f>
        <v>1.5830388848775721</v>
      </c>
      <c r="G18" s="804">
        <f>SUM(G19:G24)</f>
        <v>167</v>
      </c>
      <c r="H18" s="696">
        <f t="shared" ref="H18:H24" si="7">+(G18/$B18)*10000</f>
        <v>0.23068716734254324</v>
      </c>
      <c r="I18" s="804">
        <f>SUM(I19:I24)</f>
        <v>3428</v>
      </c>
      <c r="J18" s="696">
        <f t="shared" ref="J18:J24" si="8">+(I18/$B18)*10000</f>
        <v>4.7353030517978336</v>
      </c>
      <c r="K18" s="804">
        <f>SUM(K19:K24)</f>
        <v>784</v>
      </c>
      <c r="L18" s="696">
        <f t="shared" ref="L18:L24" si="9">+(K18/$B18)*10000</f>
        <v>1.0829864622548138</v>
      </c>
      <c r="M18" s="804">
        <f>SUM(M19:M24)</f>
        <v>7387</v>
      </c>
      <c r="N18" s="696">
        <f t="shared" ref="N18:N24" si="10">+(M18/$B18)*10000</f>
        <v>10.204108414127944</v>
      </c>
    </row>
    <row r="19" spans="1:14">
      <c r="A19" s="690" t="s">
        <v>25</v>
      </c>
      <c r="B19" s="170">
        <v>607959</v>
      </c>
      <c r="C19" s="170">
        <v>847</v>
      </c>
      <c r="D19" s="20">
        <f t="shared" ref="D19:D24" si="11">C19/B19*10000</f>
        <v>13.931860536648031</v>
      </c>
      <c r="E19" s="170">
        <v>128</v>
      </c>
      <c r="F19" s="20">
        <f t="shared" si="6"/>
        <v>2.1054051342278015</v>
      </c>
      <c r="G19" s="170">
        <v>11</v>
      </c>
      <c r="H19" s="20">
        <f t="shared" si="7"/>
        <v>0.18093325372270172</v>
      </c>
      <c r="I19" s="170">
        <v>307</v>
      </c>
      <c r="J19" s="20">
        <f t="shared" si="8"/>
        <v>5.0496826266244925</v>
      </c>
      <c r="K19" s="170">
        <v>90</v>
      </c>
      <c r="L19" s="20">
        <f t="shared" si="9"/>
        <v>1.480362985003923</v>
      </c>
      <c r="M19" s="170">
        <v>522</v>
      </c>
      <c r="N19" s="20">
        <f t="shared" si="10"/>
        <v>8.5861053130227525</v>
      </c>
    </row>
    <row r="20" spans="1:14">
      <c r="A20" s="697" t="s">
        <v>26</v>
      </c>
      <c r="B20" s="815">
        <v>527753</v>
      </c>
      <c r="C20" s="815">
        <v>396</v>
      </c>
      <c r="D20" s="700">
        <f t="shared" si="11"/>
        <v>7.5035101647929991</v>
      </c>
      <c r="E20" s="815">
        <v>98</v>
      </c>
      <c r="F20" s="700">
        <f t="shared" si="6"/>
        <v>1.8569292832063484</v>
      </c>
      <c r="G20" s="815">
        <v>11</v>
      </c>
      <c r="H20" s="700">
        <f t="shared" si="7"/>
        <v>0.20843083791091666</v>
      </c>
      <c r="I20" s="815">
        <v>137</v>
      </c>
      <c r="J20" s="700">
        <f t="shared" si="8"/>
        <v>2.5959113448905073</v>
      </c>
      <c r="K20" s="815">
        <v>83</v>
      </c>
      <c r="L20" s="700">
        <f t="shared" si="9"/>
        <v>1.5727054133278258</v>
      </c>
      <c r="M20" s="815">
        <v>396</v>
      </c>
      <c r="N20" s="700">
        <f t="shared" si="10"/>
        <v>7.5035101647929991</v>
      </c>
    </row>
    <row r="21" spans="1:14">
      <c r="A21" s="690" t="s">
        <v>27</v>
      </c>
      <c r="B21" s="170">
        <v>3647031</v>
      </c>
      <c r="C21" s="170">
        <v>5084</v>
      </c>
      <c r="D21" s="20">
        <f t="shared" si="11"/>
        <v>13.940106349521022</v>
      </c>
      <c r="E21" s="170">
        <v>508</v>
      </c>
      <c r="F21" s="20">
        <f t="shared" si="6"/>
        <v>1.3929138523911642</v>
      </c>
      <c r="G21" s="170">
        <v>117</v>
      </c>
      <c r="H21" s="20">
        <f t="shared" si="7"/>
        <v>0.32080889907434296</v>
      </c>
      <c r="I21" s="170">
        <v>1987</v>
      </c>
      <c r="J21" s="20">
        <f t="shared" si="8"/>
        <v>5.4482673714591403</v>
      </c>
      <c r="K21" s="170">
        <v>380</v>
      </c>
      <c r="L21" s="20">
        <f t="shared" si="9"/>
        <v>1.0419434328910284</v>
      </c>
      <c r="M21" s="170">
        <v>4581</v>
      </c>
      <c r="N21" s="20">
        <f t="shared" si="10"/>
        <v>12.560902279141581</v>
      </c>
    </row>
    <row r="22" spans="1:14">
      <c r="A22" s="697" t="s">
        <v>28</v>
      </c>
      <c r="B22" s="815">
        <v>776460</v>
      </c>
      <c r="C22" s="815">
        <v>1019</v>
      </c>
      <c r="D22" s="700">
        <f t="shared" si="11"/>
        <v>13.12366380753677</v>
      </c>
      <c r="E22" s="815">
        <v>138</v>
      </c>
      <c r="F22" s="700">
        <f t="shared" si="6"/>
        <v>1.7772969631404063</v>
      </c>
      <c r="G22" s="815">
        <v>16</v>
      </c>
      <c r="H22" s="700">
        <f t="shared" si="7"/>
        <v>0.20606341601627901</v>
      </c>
      <c r="I22" s="815">
        <v>195</v>
      </c>
      <c r="J22" s="700">
        <f t="shared" si="8"/>
        <v>2.5113978826984003</v>
      </c>
      <c r="K22" s="815">
        <v>101</v>
      </c>
      <c r="L22" s="700">
        <f t="shared" si="9"/>
        <v>1.3007753136027613</v>
      </c>
      <c r="M22" s="815">
        <v>540</v>
      </c>
      <c r="N22" s="700">
        <f t="shared" si="10"/>
        <v>6.954640290549416</v>
      </c>
    </row>
    <row r="23" spans="1:14">
      <c r="A23" s="690" t="s">
        <v>29</v>
      </c>
      <c r="B23" s="170">
        <v>1379329</v>
      </c>
      <c r="C23" s="170">
        <v>1794</v>
      </c>
      <c r="D23" s="20">
        <f t="shared" si="11"/>
        <v>13.006324089466689</v>
      </c>
      <c r="E23" s="170">
        <v>230</v>
      </c>
      <c r="F23" s="20">
        <f t="shared" si="6"/>
        <v>1.6674774473675242</v>
      </c>
      <c r="G23" s="170">
        <v>11</v>
      </c>
      <c r="H23" s="20">
        <f t="shared" si="7"/>
        <v>7.9748921395838113E-2</v>
      </c>
      <c r="I23" s="170">
        <v>761</v>
      </c>
      <c r="J23" s="20">
        <f t="shared" si="8"/>
        <v>5.5171753802029828</v>
      </c>
      <c r="K23" s="170">
        <v>87</v>
      </c>
      <c r="L23" s="20">
        <f t="shared" si="9"/>
        <v>0.63074146922162866</v>
      </c>
      <c r="M23" s="170">
        <v>1221</v>
      </c>
      <c r="N23" s="20">
        <f t="shared" si="10"/>
        <v>8.8521302749380322</v>
      </c>
    </row>
    <row r="24" spans="1:14">
      <c r="A24" s="697" t="s">
        <v>30</v>
      </c>
      <c r="B24" s="815">
        <v>300709</v>
      </c>
      <c r="C24" s="815">
        <v>159</v>
      </c>
      <c r="D24" s="700">
        <f t="shared" si="11"/>
        <v>5.2875038658636759</v>
      </c>
      <c r="E24" s="815">
        <v>44</v>
      </c>
      <c r="F24" s="700">
        <f t="shared" si="6"/>
        <v>1.4632086169685645</v>
      </c>
      <c r="G24" s="815">
        <v>1</v>
      </c>
      <c r="H24" s="700">
        <f t="shared" si="7"/>
        <v>3.3254741294740098E-2</v>
      </c>
      <c r="I24" s="815">
        <v>41</v>
      </c>
      <c r="J24" s="700">
        <f t="shared" si="8"/>
        <v>1.3634443930843441</v>
      </c>
      <c r="K24" s="815">
        <v>43</v>
      </c>
      <c r="L24" s="700">
        <f t="shared" si="9"/>
        <v>1.4299538756738241</v>
      </c>
      <c r="M24" s="815">
        <v>127</v>
      </c>
      <c r="N24" s="700">
        <f t="shared" si="10"/>
        <v>4.2233521444319919</v>
      </c>
    </row>
    <row r="25" spans="1:14">
      <c r="A25" s="689" t="s">
        <v>31</v>
      </c>
      <c r="B25" s="172">
        <f>SUM(B26:B31)</f>
        <v>714054</v>
      </c>
      <c r="C25" s="172">
        <f>SUM(C26:C31)</f>
        <v>669</v>
      </c>
      <c r="D25" s="19">
        <f>(C25/B25)*10000</f>
        <v>9.3690393163542254</v>
      </c>
      <c r="E25" s="172">
        <f>SUM(E26:E31)</f>
        <v>301</v>
      </c>
      <c r="F25" s="19">
        <f t="shared" ref="F25:F31" si="12">+(E25/$B25)*10000</f>
        <v>4.2153674652057127</v>
      </c>
      <c r="G25" s="172">
        <f>SUM(G26:G31)</f>
        <v>25</v>
      </c>
      <c r="H25" s="19">
        <f t="shared" ref="H25:H31" si="13">+(G25/$B25)*10000</f>
        <v>0.35011357684432826</v>
      </c>
      <c r="I25" s="172">
        <f>SUM(I26:I31)</f>
        <v>469</v>
      </c>
      <c r="J25" s="19">
        <f t="shared" ref="J25:J31" si="14">+(I25/$B25)*10000</f>
        <v>6.5681307015995989</v>
      </c>
      <c r="K25" s="172">
        <f>SUM(K26:K31)</f>
        <v>97</v>
      </c>
      <c r="L25" s="19">
        <f t="shared" ref="L25:L31" si="15">+(K25/$B25)*10000</f>
        <v>1.3584406781559939</v>
      </c>
      <c r="M25" s="172">
        <f>SUM(M26:M31)</f>
        <v>696</v>
      </c>
      <c r="N25" s="19">
        <f t="shared" ref="N25:N31" si="16">+(M25/$B25)*10000</f>
        <v>9.7471619793460995</v>
      </c>
    </row>
    <row r="26" spans="1:14">
      <c r="A26" s="703" t="s">
        <v>32</v>
      </c>
      <c r="B26" s="815">
        <v>145352</v>
      </c>
      <c r="C26" s="815">
        <v>169</v>
      </c>
      <c r="D26" s="700">
        <f t="shared" ref="D26:D31" si="17">C26/B26*10000</f>
        <v>11.626946997633331</v>
      </c>
      <c r="E26" s="815">
        <v>70</v>
      </c>
      <c r="F26" s="700">
        <f t="shared" si="12"/>
        <v>4.8158952061203149</v>
      </c>
      <c r="G26" s="815">
        <v>4</v>
      </c>
      <c r="H26" s="700">
        <f t="shared" si="13"/>
        <v>0.27519401177830372</v>
      </c>
      <c r="I26" s="815">
        <v>103</v>
      </c>
      <c r="J26" s="700">
        <f t="shared" si="14"/>
        <v>7.0862458032913205</v>
      </c>
      <c r="K26" s="815">
        <v>7</v>
      </c>
      <c r="L26" s="700">
        <f t="shared" si="15"/>
        <v>0.48158952061203153</v>
      </c>
      <c r="M26" s="815">
        <v>180</v>
      </c>
      <c r="N26" s="700">
        <f t="shared" si="16"/>
        <v>12.383730530023668</v>
      </c>
    </row>
    <row r="27" spans="1:14">
      <c r="A27" s="693" t="s">
        <v>33</v>
      </c>
      <c r="B27" s="170">
        <v>101017</v>
      </c>
      <c r="C27" s="170">
        <v>90</v>
      </c>
      <c r="D27" s="20">
        <f t="shared" si="17"/>
        <v>8.9093914885613312</v>
      </c>
      <c r="E27" s="170">
        <v>52</v>
      </c>
      <c r="F27" s="20">
        <f t="shared" si="12"/>
        <v>5.1476484156132143</v>
      </c>
      <c r="G27" s="170">
        <v>4</v>
      </c>
      <c r="H27" s="20">
        <f t="shared" si="13"/>
        <v>0.39597295504717028</v>
      </c>
      <c r="I27" s="170">
        <v>103</v>
      </c>
      <c r="J27" s="20">
        <f t="shared" si="14"/>
        <v>10.196303592464634</v>
      </c>
      <c r="K27" s="170">
        <v>14</v>
      </c>
      <c r="L27" s="20">
        <f t="shared" si="15"/>
        <v>1.385905342665096</v>
      </c>
      <c r="M27" s="170">
        <v>103</v>
      </c>
      <c r="N27" s="20">
        <f t="shared" si="16"/>
        <v>10.196303592464634</v>
      </c>
    </row>
    <row r="28" spans="1:14">
      <c r="A28" s="703" t="s">
        <v>34</v>
      </c>
      <c r="B28" s="815">
        <v>81047</v>
      </c>
      <c r="C28" s="815">
        <v>114</v>
      </c>
      <c r="D28" s="700">
        <f t="shared" si="17"/>
        <v>14.065912371833628</v>
      </c>
      <c r="E28" s="815">
        <v>56</v>
      </c>
      <c r="F28" s="700">
        <f t="shared" si="12"/>
        <v>6.9095709896726589</v>
      </c>
      <c r="G28" s="815">
        <v>3</v>
      </c>
      <c r="H28" s="700">
        <f t="shared" si="13"/>
        <v>0.3701555887324639</v>
      </c>
      <c r="I28" s="815">
        <v>64</v>
      </c>
      <c r="J28" s="700">
        <f t="shared" si="14"/>
        <v>7.8966525596258963</v>
      </c>
      <c r="K28" s="815">
        <v>21</v>
      </c>
      <c r="L28" s="700">
        <f t="shared" si="15"/>
        <v>2.5910891211272471</v>
      </c>
      <c r="M28" s="815">
        <v>119</v>
      </c>
      <c r="N28" s="700">
        <f t="shared" si="16"/>
        <v>14.6828383530544</v>
      </c>
    </row>
    <row r="29" spans="1:14">
      <c r="A29" s="693" t="s">
        <v>35</v>
      </c>
      <c r="B29" s="170">
        <v>91691</v>
      </c>
      <c r="C29" s="170">
        <v>76</v>
      </c>
      <c r="D29" s="20">
        <f t="shared" si="17"/>
        <v>8.2887088154780724</v>
      </c>
      <c r="E29" s="170">
        <v>34</v>
      </c>
      <c r="F29" s="20">
        <f t="shared" si="12"/>
        <v>3.7081065753454538</v>
      </c>
      <c r="G29" s="170">
        <v>1</v>
      </c>
      <c r="H29" s="20">
        <f t="shared" si="13"/>
        <v>0.10906195809839569</v>
      </c>
      <c r="I29" s="170">
        <v>70</v>
      </c>
      <c r="J29" s="20">
        <f t="shared" si="14"/>
        <v>7.6343370668876993</v>
      </c>
      <c r="K29" s="170">
        <v>8</v>
      </c>
      <c r="L29" s="20">
        <f t="shared" si="15"/>
        <v>0.87249566478716556</v>
      </c>
      <c r="M29" s="170">
        <v>94</v>
      </c>
      <c r="N29" s="20">
        <f t="shared" si="16"/>
        <v>10.251824061249197</v>
      </c>
    </row>
    <row r="30" spans="1:14">
      <c r="A30" s="703" t="s">
        <v>36</v>
      </c>
      <c r="B30" s="815">
        <v>169667</v>
      </c>
      <c r="C30" s="815">
        <v>148</v>
      </c>
      <c r="D30" s="700">
        <f t="shared" si="17"/>
        <v>8.7229691100803333</v>
      </c>
      <c r="E30" s="815">
        <v>43</v>
      </c>
      <c r="F30" s="700">
        <f t="shared" si="12"/>
        <v>2.5343761603611781</v>
      </c>
      <c r="G30" s="815">
        <v>6</v>
      </c>
      <c r="H30" s="700">
        <f t="shared" si="13"/>
        <v>0.35363388284109459</v>
      </c>
      <c r="I30" s="815">
        <v>64</v>
      </c>
      <c r="J30" s="700">
        <f t="shared" si="14"/>
        <v>3.7720947503050093</v>
      </c>
      <c r="K30" s="815">
        <v>34</v>
      </c>
      <c r="L30" s="700">
        <f t="shared" si="15"/>
        <v>2.0039253360995359</v>
      </c>
      <c r="M30" s="815">
        <v>114</v>
      </c>
      <c r="N30" s="700">
        <f t="shared" si="16"/>
        <v>6.7190437739807978</v>
      </c>
    </row>
    <row r="31" spans="1:14">
      <c r="A31" s="693" t="s">
        <v>37</v>
      </c>
      <c r="B31" s="170">
        <v>125280</v>
      </c>
      <c r="C31" s="170">
        <v>72</v>
      </c>
      <c r="D31" s="20">
        <f t="shared" si="17"/>
        <v>5.7471264367816088</v>
      </c>
      <c r="E31" s="170">
        <v>46</v>
      </c>
      <c r="F31" s="20">
        <f t="shared" si="12"/>
        <v>3.6717752234993615</v>
      </c>
      <c r="G31" s="170">
        <v>7</v>
      </c>
      <c r="H31" s="20">
        <f t="shared" si="13"/>
        <v>0.55874840357598976</v>
      </c>
      <c r="I31" s="170">
        <v>65</v>
      </c>
      <c r="J31" s="20">
        <f t="shared" si="14"/>
        <v>5.1883780332056197</v>
      </c>
      <c r="K31" s="170">
        <v>13</v>
      </c>
      <c r="L31" s="20">
        <f t="shared" si="15"/>
        <v>1.0376756066411239</v>
      </c>
      <c r="M31" s="170">
        <v>86</v>
      </c>
      <c r="N31" s="20">
        <f t="shared" si="16"/>
        <v>6.8646232439335888</v>
      </c>
    </row>
    <row r="32" spans="1:14">
      <c r="A32" s="705" t="s">
        <v>38</v>
      </c>
      <c r="B32" s="804">
        <f>B33</f>
        <v>24212</v>
      </c>
      <c r="C32" s="804">
        <f>SUM(C33)</f>
        <v>7</v>
      </c>
      <c r="D32" s="696">
        <f>(C32/B32)*10000</f>
        <v>2.8911283660994549</v>
      </c>
      <c r="E32" s="804">
        <f>SUM(E33)</f>
        <v>7</v>
      </c>
      <c r="F32" s="696">
        <f>+(E32/$B32)*10000</f>
        <v>2.8911283660994549</v>
      </c>
      <c r="G32" s="816" t="s">
        <v>39</v>
      </c>
      <c r="H32" s="708" t="s">
        <v>39</v>
      </c>
      <c r="I32" s="804">
        <f>SUM(I33)</f>
        <v>3</v>
      </c>
      <c r="J32" s="696">
        <f>+(I32/$B32)*10000</f>
        <v>1.2390550140426235</v>
      </c>
      <c r="K32" s="804">
        <f>SUM(K33)</f>
        <v>1</v>
      </c>
      <c r="L32" s="696">
        <f>+(K32/$B32)*10000</f>
        <v>0.41301833801420779</v>
      </c>
      <c r="M32" s="804">
        <f>SUM(M33)</f>
        <v>8</v>
      </c>
      <c r="N32" s="696">
        <f>+(M32/$B32)*10000</f>
        <v>3.3041467041136623</v>
      </c>
    </row>
    <row r="33" spans="1:14">
      <c r="A33" s="693" t="s">
        <v>40</v>
      </c>
      <c r="B33" s="818">
        <v>24212</v>
      </c>
      <c r="C33" s="818">
        <v>7</v>
      </c>
      <c r="D33" s="20">
        <f>C33/B33*10000</f>
        <v>2.8911283660994549</v>
      </c>
      <c r="E33" s="170">
        <v>7</v>
      </c>
      <c r="F33" s="20">
        <f>+(E33/$B33)*10000</f>
        <v>2.8911283660994549</v>
      </c>
      <c r="G33" s="174" t="s">
        <v>39</v>
      </c>
      <c r="H33" s="485" t="s">
        <v>39</v>
      </c>
      <c r="I33" s="170">
        <v>3</v>
      </c>
      <c r="J33" s="20">
        <f>+(I33/$B33)*10000</f>
        <v>1.2390550140426235</v>
      </c>
      <c r="K33" s="170">
        <v>1</v>
      </c>
      <c r="L33" s="20">
        <f>+(K33/$B33)*10000</f>
        <v>0.41301833801420779</v>
      </c>
      <c r="M33" s="819">
        <v>8</v>
      </c>
      <c r="N33" s="20">
        <f>+(M33/$B33)*10000</f>
        <v>3.3041467041136623</v>
      </c>
    </row>
    <row r="34" spans="1:14">
      <c r="A34" s="707" t="s">
        <v>41</v>
      </c>
      <c r="B34" s="816">
        <v>32566</v>
      </c>
      <c r="C34" s="816">
        <v>0</v>
      </c>
      <c r="D34" s="708" t="s">
        <v>39</v>
      </c>
      <c r="E34" s="816">
        <v>1</v>
      </c>
      <c r="F34" s="708">
        <f>+(E34/$B34)*10000</f>
        <v>0.30706872197997914</v>
      </c>
      <c r="G34" s="816" t="s">
        <v>39</v>
      </c>
      <c r="H34" s="708" t="s">
        <v>39</v>
      </c>
      <c r="I34" s="816">
        <v>1</v>
      </c>
      <c r="J34" s="708">
        <f>+(I34/$B34)*10000</f>
        <v>0.30706872197997914</v>
      </c>
      <c r="K34" s="816" t="s">
        <v>39</v>
      </c>
      <c r="L34" s="708" t="s">
        <v>39</v>
      </c>
      <c r="M34" s="816">
        <v>1</v>
      </c>
      <c r="N34" s="708">
        <f>+(M34/$B34)*10000</f>
        <v>0.30706872197997914</v>
      </c>
    </row>
    <row r="35" spans="1:14" ht="11.25" customHeight="1">
      <c r="A35" s="154"/>
      <c r="B35" s="802"/>
      <c r="C35" s="802"/>
      <c r="D35" s="153"/>
      <c r="E35" s="802"/>
      <c r="F35" s="153"/>
      <c r="G35" s="802"/>
      <c r="H35" s="153"/>
      <c r="I35" s="802"/>
      <c r="J35" s="153"/>
      <c r="K35" s="802"/>
      <c r="L35" s="153"/>
      <c r="M35" s="802"/>
      <c r="N35" s="153"/>
    </row>
    <row r="36" spans="1:14" ht="11.25" customHeight="1">
      <c r="A36" s="859" t="s">
        <v>1077</v>
      </c>
      <c r="B36" s="802"/>
      <c r="C36" s="802"/>
      <c r="D36" s="153"/>
      <c r="E36" s="802"/>
      <c r="F36" s="153"/>
      <c r="G36" s="802"/>
      <c r="H36" s="153"/>
      <c r="I36" s="802"/>
      <c r="J36" s="153"/>
      <c r="K36" s="802"/>
      <c r="L36" s="153"/>
      <c r="M36" s="802"/>
      <c r="N36" s="153"/>
    </row>
    <row r="37" spans="1:14" ht="11.25" customHeight="1">
      <c r="A37" s="859" t="s">
        <v>1092</v>
      </c>
      <c r="B37" s="802"/>
      <c r="C37" s="802"/>
      <c r="D37" s="153"/>
      <c r="E37" s="802"/>
      <c r="F37" s="153"/>
      <c r="G37" s="802"/>
      <c r="H37" s="153"/>
      <c r="I37" s="802"/>
      <c r="J37" s="153"/>
      <c r="K37" s="802"/>
      <c r="L37" s="153"/>
      <c r="M37" s="802"/>
      <c r="N37" s="153"/>
    </row>
    <row r="38" spans="1:14" ht="11.25" customHeight="1">
      <c r="A38" s="859" t="s">
        <v>1093</v>
      </c>
      <c r="B38" s="802"/>
      <c r="C38" s="802"/>
      <c r="D38" s="153"/>
      <c r="E38" s="802"/>
      <c r="F38" s="153"/>
      <c r="G38" s="802"/>
      <c r="H38" s="153"/>
      <c r="I38" s="802"/>
      <c r="J38" s="153"/>
      <c r="K38" s="802"/>
      <c r="L38" s="153"/>
      <c r="M38" s="802"/>
      <c r="N38" s="153"/>
    </row>
    <row r="39" spans="1:14" ht="11.25" customHeight="1">
      <c r="A39" s="859" t="s">
        <v>1095</v>
      </c>
      <c r="B39" s="802"/>
      <c r="C39" s="802"/>
      <c r="D39" s="153"/>
      <c r="E39" s="802"/>
      <c r="F39" s="153"/>
      <c r="G39" s="802"/>
      <c r="H39" s="153"/>
      <c r="I39" s="802"/>
      <c r="J39" s="153"/>
      <c r="K39" s="802"/>
      <c r="L39" s="153"/>
      <c r="M39" s="802"/>
      <c r="N39" s="153"/>
    </row>
    <row r="40" spans="1:14" ht="54" customHeight="1">
      <c r="A40" s="1238" t="s">
        <v>1094</v>
      </c>
      <c r="B40" s="1238"/>
      <c r="C40" s="1238"/>
      <c r="D40" s="1238"/>
      <c r="E40" s="1238"/>
      <c r="F40" s="1238"/>
      <c r="G40" s="1238"/>
      <c r="H40" s="1238"/>
      <c r="I40" s="1238"/>
      <c r="J40" s="1238"/>
      <c r="K40" s="1238"/>
      <c r="L40" s="1238"/>
      <c r="M40" s="1238"/>
      <c r="N40" s="1238"/>
    </row>
  </sheetData>
  <mergeCells count="9">
    <mergeCell ref="A1:N1"/>
    <mergeCell ref="M3:N3"/>
    <mergeCell ref="A40:N40"/>
    <mergeCell ref="A3:A4"/>
    <mergeCell ref="C3:D3"/>
    <mergeCell ref="E3:F3"/>
    <mergeCell ref="G3:H3"/>
    <mergeCell ref="I3:J3"/>
    <mergeCell ref="K3:L3"/>
  </mergeCells>
  <hyperlinks>
    <hyperlink ref="O1" location="INDICE!A1" display="INDICE"/>
  </hyperlinks>
  <printOptions horizontalCentered="1"/>
  <pageMargins left="0.70866141732283472" right="0.70866141732283472" top="1.1417322834645669" bottom="0.74803149606299213" header="0" footer="0.31496062992125984"/>
  <pageSetup paperSize="9" scale="70" firstPageNumber="33" orientation="landscape" useFirstPageNumber="1" r:id="rId1"/>
  <headerFooter scaleWithDoc="0">
    <oddHeader>&amp;C&amp;G</oddHeader>
    <oddFooter>&amp;C&amp;"Arial,Normal"&amp;12 140</oddFooter>
  </headerFooter>
  <ignoredErrors>
    <ignoredError sqref="G5:N5 D6:N6 D18:N18 D25:M25 D32:M32"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5"/>
  <sheetViews>
    <sheetView showGridLines="0" view="pageLayout" zoomScale="56" zoomScaleNormal="82" zoomScalePageLayoutView="56" workbookViewId="0">
      <selection activeCell="J29" sqref="J29"/>
    </sheetView>
  </sheetViews>
  <sheetFormatPr baseColWidth="10" defaultRowHeight="12.75"/>
  <cols>
    <col min="1" max="16384" width="11.42578125" style="238"/>
  </cols>
  <sheetData>
    <row r="2" spans="1:18" ht="15">
      <c r="A2" s="463"/>
      <c r="B2" s="463"/>
      <c r="C2" s="1106" t="s">
        <v>957</v>
      </c>
      <c r="D2" s="1106"/>
      <c r="E2" s="1106"/>
      <c r="F2" s="1106"/>
      <c r="G2" s="1106"/>
      <c r="H2" s="1106"/>
      <c r="I2" s="1106"/>
      <c r="J2" s="1106"/>
      <c r="K2" s="1106"/>
      <c r="L2" s="1106"/>
      <c r="M2" s="1106"/>
      <c r="N2" s="1106"/>
      <c r="O2" s="1106"/>
      <c r="P2" s="1106"/>
      <c r="Q2" s="1106"/>
    </row>
    <row r="3" spans="1:18" ht="15">
      <c r="A3" s="463"/>
      <c r="B3" s="463"/>
      <c r="C3" s="1106" t="s">
        <v>955</v>
      </c>
      <c r="D3" s="1106"/>
      <c r="E3" s="1106"/>
      <c r="F3" s="1106"/>
      <c r="G3" s="1106"/>
      <c r="H3" s="1106"/>
      <c r="I3" s="1106"/>
      <c r="J3" s="1106"/>
      <c r="K3" s="1106"/>
      <c r="L3" s="1106"/>
      <c r="M3" s="1106"/>
      <c r="N3" s="1106"/>
      <c r="O3" s="1106"/>
      <c r="P3" s="1106"/>
      <c r="Q3" s="1106"/>
    </row>
    <row r="4" spans="1:18" ht="15">
      <c r="A4" s="463"/>
      <c r="B4" s="463"/>
      <c r="C4" s="1106" t="s">
        <v>954</v>
      </c>
      <c r="D4" s="1106"/>
      <c r="E4" s="1106"/>
      <c r="F4" s="1106"/>
      <c r="G4" s="1106"/>
      <c r="H4" s="1106"/>
      <c r="I4" s="1106"/>
      <c r="J4" s="1106"/>
      <c r="K4" s="1106"/>
      <c r="L4" s="1106"/>
      <c r="M4" s="1106"/>
      <c r="N4" s="1106"/>
      <c r="O4" s="1106"/>
      <c r="P4" s="1106"/>
      <c r="Q4" s="1106"/>
      <c r="R4" s="471" t="s">
        <v>1037</v>
      </c>
    </row>
    <row r="45" spans="3:16" ht="99.75" customHeight="1">
      <c r="C45" s="1094" t="s">
        <v>956</v>
      </c>
      <c r="D45" s="1094"/>
      <c r="E45" s="1094"/>
      <c r="F45" s="1094"/>
      <c r="G45" s="1094"/>
      <c r="H45" s="1094"/>
      <c r="I45" s="1094"/>
      <c r="J45" s="1094"/>
      <c r="K45" s="1094"/>
      <c r="L45" s="1094"/>
      <c r="M45" s="1094"/>
      <c r="N45" s="1094"/>
      <c r="O45" s="1094"/>
      <c r="P45" s="1094"/>
    </row>
  </sheetData>
  <mergeCells count="4">
    <mergeCell ref="C45:P45"/>
    <mergeCell ref="C2:Q2"/>
    <mergeCell ref="C3:Q3"/>
    <mergeCell ref="C4:Q4"/>
  </mergeCells>
  <hyperlinks>
    <hyperlink ref="R4" location="INDICE!A1" display="INDICE"/>
  </hyperlinks>
  <printOptions horizontalCentered="1"/>
  <pageMargins left="0.70866141732283472" right="0.70866141732283472" top="0.74803149606299213" bottom="0.74803149606299213" header="0.31496062992125984" footer="0.31496062992125984"/>
  <pageSetup paperSize="9" scale="65" firstPageNumber="20" orientation="landscape" useFirstPageNumber="1" r:id="rId1"/>
  <headerFooter>
    <oddFooter>&amp;L&amp;G&amp;C&amp;12&amp;P&amp;R&amp;G</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90" zoomScaleNormal="90" zoomScalePageLayoutView="80" workbookViewId="0">
      <selection sqref="A1:N1"/>
    </sheetView>
  </sheetViews>
  <sheetFormatPr baseColWidth="10" defaultRowHeight="15"/>
  <cols>
    <col min="1" max="1" width="31.28515625" style="152" customWidth="1"/>
    <col min="2" max="3" width="11.42578125" style="803"/>
    <col min="4" max="4" width="11.42578125" style="152"/>
    <col min="5" max="5" width="11.42578125" style="803"/>
    <col min="6" max="6" width="11.42578125" style="152"/>
    <col min="7" max="7" width="11.42578125" style="803"/>
    <col min="8" max="8" width="11.42578125" style="152"/>
    <col min="9" max="9" width="11.42578125" style="803"/>
    <col min="10" max="10" width="11.42578125" style="152"/>
    <col min="11" max="11" width="11.42578125" style="803"/>
    <col min="12" max="12" width="11.42578125" style="152"/>
    <col min="13" max="13" width="11.42578125" style="803"/>
    <col min="14" max="14" width="11.42578125" style="152"/>
  </cols>
  <sheetData>
    <row r="1" spans="1:15" ht="50.25" customHeight="1">
      <c r="A1" s="1241" t="s">
        <v>1387</v>
      </c>
      <c r="B1" s="1241"/>
      <c r="C1" s="1241"/>
      <c r="D1" s="1241"/>
      <c r="E1" s="1241"/>
      <c r="F1" s="1241"/>
      <c r="G1" s="1241"/>
      <c r="H1" s="1241"/>
      <c r="I1" s="1241"/>
      <c r="J1" s="1241"/>
      <c r="K1" s="1241"/>
      <c r="L1" s="1241"/>
      <c r="M1" s="1241"/>
      <c r="N1" s="1241"/>
      <c r="O1" s="471" t="s">
        <v>1037</v>
      </c>
    </row>
    <row r="2" spans="1:15" ht="6" customHeight="1">
      <c r="A2" s="2"/>
      <c r="B2" s="171"/>
      <c r="C2" s="171"/>
      <c r="D2" s="3"/>
      <c r="E2" s="171"/>
      <c r="F2" s="3"/>
      <c r="G2" s="171"/>
      <c r="H2" s="3"/>
      <c r="I2" s="171"/>
      <c r="J2" s="3"/>
      <c r="K2" s="171"/>
      <c r="L2" s="3"/>
      <c r="M2" s="171"/>
      <c r="N2" s="3"/>
    </row>
    <row r="3" spans="1:15" ht="25.5" customHeight="1">
      <c r="A3" s="1126" t="s">
        <v>0</v>
      </c>
      <c r="B3" s="809" t="s">
        <v>1</v>
      </c>
      <c r="C3" s="1124" t="s">
        <v>2</v>
      </c>
      <c r="D3" s="1124"/>
      <c r="E3" s="1124" t="s">
        <v>3</v>
      </c>
      <c r="F3" s="1124"/>
      <c r="G3" s="1124" t="s">
        <v>4</v>
      </c>
      <c r="H3" s="1124"/>
      <c r="I3" s="1124" t="s">
        <v>5</v>
      </c>
      <c r="J3" s="1124"/>
      <c r="K3" s="1124" t="s">
        <v>6</v>
      </c>
      <c r="L3" s="1124"/>
      <c r="M3" s="1124" t="s">
        <v>7</v>
      </c>
      <c r="N3" s="1124"/>
    </row>
    <row r="4" spans="1:15" ht="36" customHeight="1">
      <c r="A4" s="1126"/>
      <c r="B4" s="809" t="s">
        <v>8</v>
      </c>
      <c r="C4" s="809" t="s">
        <v>9</v>
      </c>
      <c r="D4" s="974" t="s">
        <v>10</v>
      </c>
      <c r="E4" s="809" t="s">
        <v>9</v>
      </c>
      <c r="F4" s="974" t="s">
        <v>10</v>
      </c>
      <c r="G4" s="809" t="s">
        <v>9</v>
      </c>
      <c r="H4" s="974" t="s">
        <v>10</v>
      </c>
      <c r="I4" s="809" t="s">
        <v>9</v>
      </c>
      <c r="J4" s="974" t="s">
        <v>10</v>
      </c>
      <c r="K4" s="809" t="s">
        <v>9</v>
      </c>
      <c r="L4" s="974" t="s">
        <v>10</v>
      </c>
      <c r="M4" s="809" t="s">
        <v>9</v>
      </c>
      <c r="N4" s="974" t="s">
        <v>10</v>
      </c>
    </row>
    <row r="5" spans="1:15">
      <c r="A5" s="687" t="s">
        <v>11</v>
      </c>
      <c r="B5" s="172">
        <f>B6+B18+B25+B32+B34</f>
        <v>14738466</v>
      </c>
      <c r="C5" s="172">
        <f>(C6+C18+C25+C32+C34)</f>
        <v>23614</v>
      </c>
      <c r="D5" s="19">
        <f>(C5/B5)*10000</f>
        <v>16.022020202102443</v>
      </c>
      <c r="E5" s="172">
        <f>SUM(E6+E18+E25+E32+E34)</f>
        <v>3363</v>
      </c>
      <c r="F5" s="19">
        <f>+(E5/$B5)*10000</f>
        <v>2.2817842779567425</v>
      </c>
      <c r="G5" s="172">
        <f>SUM(G6+G18+G25)</f>
        <v>528</v>
      </c>
      <c r="H5" s="19">
        <f>+(G5/$B5)*10000</f>
        <v>0.35824623810917638</v>
      </c>
      <c r="I5" s="172">
        <f>SUM(I6+I18+I25+I32+I34)</f>
        <v>10757</v>
      </c>
      <c r="J5" s="19">
        <f>+(I5/$B5)*10000</f>
        <v>7.2985886048113828</v>
      </c>
      <c r="K5" s="172">
        <f>SUM(K6+K18+K25+K32)</f>
        <v>1556</v>
      </c>
      <c r="L5" s="19">
        <f>+(K5/$B5)*10000</f>
        <v>1.0557408077611334</v>
      </c>
      <c r="M5" s="172">
        <f>SUM(M6+M18+M25+M32+M34)</f>
        <v>15451</v>
      </c>
      <c r="N5" s="19">
        <f>+(M5/$B5)*10000</f>
        <v>10.483451941335007</v>
      </c>
    </row>
    <row r="6" spans="1:15">
      <c r="A6" s="694" t="s">
        <v>12</v>
      </c>
      <c r="B6" s="804">
        <f>SUM(B7:B17)</f>
        <v>6575729</v>
      </c>
      <c r="C6" s="804">
        <f>SUM(C7:C17)</f>
        <v>12734</v>
      </c>
      <c r="D6" s="696">
        <f>C6/B6*10000</f>
        <v>19.365153278062401</v>
      </c>
      <c r="E6" s="804">
        <f>SUM(E7:E17)</f>
        <v>1732</v>
      </c>
      <c r="F6" s="696">
        <f>+(E6/$B6)*10000</f>
        <v>2.6339284967491818</v>
      </c>
      <c r="G6" s="804">
        <f>SUM(G7:G17)</f>
        <v>330</v>
      </c>
      <c r="H6" s="696">
        <f>+(G6/$B6)*10000</f>
        <v>0.50184549880325058</v>
      </c>
      <c r="I6" s="804">
        <f>SUM(I7:I17)</f>
        <v>6323</v>
      </c>
      <c r="J6" s="696">
        <f>+(I6/$B6)*10000</f>
        <v>9.6156639058574331</v>
      </c>
      <c r="K6" s="804">
        <f>SUM(K7:K17)</f>
        <v>602</v>
      </c>
      <c r="L6" s="696">
        <f>+(K6/$B6)*10000</f>
        <v>0.91548784933199046</v>
      </c>
      <c r="M6" s="804">
        <f>SUM(M7:M17)</f>
        <v>6968</v>
      </c>
      <c r="N6" s="696">
        <f>+(M6/$B6)*10000</f>
        <v>10.596543744427423</v>
      </c>
    </row>
    <row r="7" spans="1:15">
      <c r="A7" s="690" t="s">
        <v>13</v>
      </c>
      <c r="B7" s="170">
        <v>726564</v>
      </c>
      <c r="C7" s="170">
        <v>1847</v>
      </c>
      <c r="D7" s="20">
        <v>26.273339459511746</v>
      </c>
      <c r="E7" s="170">
        <v>212</v>
      </c>
      <c r="F7" s="20">
        <v>3.0156729644918734</v>
      </c>
      <c r="G7" s="173">
        <v>39</v>
      </c>
      <c r="H7" s="20">
        <v>0.55477002648671259</v>
      </c>
      <c r="I7" s="170">
        <v>712</v>
      </c>
      <c r="J7" s="20">
        <v>10.12810920150101</v>
      </c>
      <c r="K7" s="170">
        <v>11</v>
      </c>
      <c r="L7" s="20">
        <v>0.15647359721420098</v>
      </c>
      <c r="M7" s="170">
        <v>784</v>
      </c>
      <c r="N7" s="20">
        <v>11.152300019630324</v>
      </c>
    </row>
    <row r="8" spans="1:15">
      <c r="A8" s="697" t="s">
        <v>14</v>
      </c>
      <c r="B8" s="815">
        <v>190075</v>
      </c>
      <c r="C8" s="815">
        <v>189</v>
      </c>
      <c r="D8" s="700">
        <v>10.316988094523262</v>
      </c>
      <c r="E8" s="815">
        <v>74</v>
      </c>
      <c r="F8" s="700">
        <v>4.0394556560567274</v>
      </c>
      <c r="G8" s="805">
        <v>5</v>
      </c>
      <c r="H8" s="700">
        <v>0.27293619297680588</v>
      </c>
      <c r="I8" s="815">
        <v>210</v>
      </c>
      <c r="J8" s="700">
        <v>11.463320105025845</v>
      </c>
      <c r="K8" s="815">
        <v>25</v>
      </c>
      <c r="L8" s="700">
        <v>1.3646809648840292</v>
      </c>
      <c r="M8" s="815">
        <v>173</v>
      </c>
      <c r="N8" s="700">
        <v>9.4435922769974834</v>
      </c>
    </row>
    <row r="9" spans="1:15">
      <c r="A9" s="690" t="s">
        <v>15</v>
      </c>
      <c r="B9" s="170">
        <v>233635</v>
      </c>
      <c r="C9" s="170">
        <v>297</v>
      </c>
      <c r="D9" s="20">
        <v>12.827822120866591</v>
      </c>
      <c r="E9" s="170">
        <v>90</v>
      </c>
      <c r="F9" s="20">
        <v>3.8872188245050276</v>
      </c>
      <c r="G9" s="173">
        <v>4</v>
      </c>
      <c r="H9" s="20">
        <v>0.17276528108911232</v>
      </c>
      <c r="I9" s="170">
        <v>138</v>
      </c>
      <c r="J9" s="20">
        <v>5.9604021975743757</v>
      </c>
      <c r="K9" s="170">
        <v>7</v>
      </c>
      <c r="L9" s="20">
        <v>0.30233924190594658</v>
      </c>
      <c r="M9" s="170">
        <v>311</v>
      </c>
      <c r="N9" s="20">
        <v>13.432500604678484</v>
      </c>
    </row>
    <row r="10" spans="1:15">
      <c r="A10" s="697" t="s">
        <v>16</v>
      </c>
      <c r="B10" s="815">
        <v>170487</v>
      </c>
      <c r="C10" s="815">
        <v>141</v>
      </c>
      <c r="D10" s="700">
        <v>8.3001230301924345</v>
      </c>
      <c r="E10" s="815">
        <v>75</v>
      </c>
      <c r="F10" s="700">
        <v>4.4149590586129959</v>
      </c>
      <c r="G10" s="805">
        <v>4</v>
      </c>
      <c r="H10" s="700">
        <v>0.2354644831260265</v>
      </c>
      <c r="I10" s="815">
        <v>147</v>
      </c>
      <c r="J10" s="700">
        <v>8.6533197548814726</v>
      </c>
      <c r="K10" s="815">
        <v>37</v>
      </c>
      <c r="L10" s="700">
        <v>2.178046468915745</v>
      </c>
      <c r="M10" s="815">
        <v>144</v>
      </c>
      <c r="N10" s="700">
        <v>8.4767213925369536</v>
      </c>
    </row>
    <row r="11" spans="1:15">
      <c r="A11" s="690" t="s">
        <v>17</v>
      </c>
      <c r="B11" s="170">
        <v>417846</v>
      </c>
      <c r="C11" s="170">
        <v>438</v>
      </c>
      <c r="D11" s="20">
        <v>10.524621125653884</v>
      </c>
      <c r="E11" s="170">
        <v>89</v>
      </c>
      <c r="F11" s="20">
        <v>2.1385645666283004</v>
      </c>
      <c r="G11" s="173">
        <v>10</v>
      </c>
      <c r="H11" s="20">
        <v>0.24028815355374164</v>
      </c>
      <c r="I11" s="170">
        <v>192</v>
      </c>
      <c r="J11" s="20">
        <v>4.6135325482318397</v>
      </c>
      <c r="K11" s="170">
        <v>55</v>
      </c>
      <c r="L11" s="20">
        <v>1.3215848445455791</v>
      </c>
      <c r="M11" s="170">
        <v>293</v>
      </c>
      <c r="N11" s="20">
        <v>7.0404428991246295</v>
      </c>
    </row>
    <row r="12" spans="1:15">
      <c r="A12" s="697" t="s">
        <v>18</v>
      </c>
      <c r="B12" s="815">
        <v>469998</v>
      </c>
      <c r="C12" s="815">
        <v>623</v>
      </c>
      <c r="D12" s="700">
        <v>13.685930950853669</v>
      </c>
      <c r="E12" s="815">
        <v>135</v>
      </c>
      <c r="F12" s="700">
        <v>2.9656511691255942</v>
      </c>
      <c r="G12" s="805">
        <v>17</v>
      </c>
      <c r="H12" s="700">
        <v>0.37345236944544519</v>
      </c>
      <c r="I12" s="815">
        <v>378</v>
      </c>
      <c r="J12" s="700">
        <v>8.3038232735516644</v>
      </c>
      <c r="K12" s="815">
        <v>59</v>
      </c>
      <c r="L12" s="700">
        <v>1.2960993998400745</v>
      </c>
      <c r="M12" s="815">
        <v>425</v>
      </c>
      <c r="N12" s="700">
        <v>9.3363092361361293</v>
      </c>
    </row>
    <row r="13" spans="1:15">
      <c r="A13" s="690" t="s">
        <v>19</v>
      </c>
      <c r="B13" s="170">
        <v>407435</v>
      </c>
      <c r="C13" s="170">
        <v>402</v>
      </c>
      <c r="D13" s="20">
        <v>9.6995784785173651</v>
      </c>
      <c r="E13" s="170">
        <v>91</v>
      </c>
      <c r="F13" s="20">
        <v>2.1956757252365176</v>
      </c>
      <c r="G13" s="173">
        <v>12</v>
      </c>
      <c r="H13" s="20">
        <v>0.2895396560751452</v>
      </c>
      <c r="I13" s="170">
        <v>329</v>
      </c>
      <c r="J13" s="20">
        <v>7.9382122373935635</v>
      </c>
      <c r="K13" s="170">
        <v>30</v>
      </c>
      <c r="L13" s="20">
        <v>0.72384914018786295</v>
      </c>
      <c r="M13" s="170">
        <v>283</v>
      </c>
      <c r="N13" s="20">
        <v>6.8283102224388408</v>
      </c>
    </row>
    <row r="14" spans="1:15">
      <c r="A14" s="697" t="s">
        <v>20</v>
      </c>
      <c r="B14" s="815">
        <v>462534</v>
      </c>
      <c r="C14" s="815">
        <v>931</v>
      </c>
      <c r="D14" s="700">
        <v>21.062824228356309</v>
      </c>
      <c r="E14" s="815">
        <v>134</v>
      </c>
      <c r="F14" s="700">
        <v>3.0315987611168049</v>
      </c>
      <c r="G14" s="805">
        <v>21</v>
      </c>
      <c r="H14" s="700">
        <v>0.47510129838397686</v>
      </c>
      <c r="I14" s="815">
        <v>388</v>
      </c>
      <c r="J14" s="700">
        <v>8.7780620844277628</v>
      </c>
      <c r="K14" s="815">
        <v>20</v>
      </c>
      <c r="L14" s="700">
        <v>0.45247742703235888</v>
      </c>
      <c r="M14" s="815">
        <v>553</v>
      </c>
      <c r="N14" s="700">
        <v>12.511000857444724</v>
      </c>
    </row>
    <row r="15" spans="1:15">
      <c r="A15" s="690" t="s">
        <v>21</v>
      </c>
      <c r="B15" s="170">
        <v>2610755</v>
      </c>
      <c r="C15" s="170">
        <v>6285</v>
      </c>
      <c r="D15" s="20">
        <v>25.890802194683179</v>
      </c>
      <c r="E15" s="170">
        <v>680</v>
      </c>
      <c r="F15" s="20">
        <v>2.8012323774677106</v>
      </c>
      <c r="G15" s="173">
        <v>193</v>
      </c>
      <c r="H15" s="20">
        <v>0.79505566007539441</v>
      </c>
      <c r="I15" s="170">
        <v>3409</v>
      </c>
      <c r="J15" s="20">
        <v>14.043237021746215</v>
      </c>
      <c r="K15" s="170">
        <v>262</v>
      </c>
      <c r="L15" s="20">
        <v>1.0792983572007944</v>
      </c>
      <c r="M15" s="170">
        <v>3280</v>
      </c>
      <c r="N15" s="20">
        <v>13.511826761903075</v>
      </c>
    </row>
    <row r="16" spans="1:15">
      <c r="A16" s="697" t="s">
        <v>22</v>
      </c>
      <c r="B16" s="815">
        <v>516779</v>
      </c>
      <c r="C16" s="815">
        <v>1018</v>
      </c>
      <c r="D16" s="700">
        <v>19.576396020107151</v>
      </c>
      <c r="E16" s="815">
        <v>119</v>
      </c>
      <c r="F16" s="700">
        <v>2.2883999276942544</v>
      </c>
      <c r="G16" s="805">
        <v>16</v>
      </c>
      <c r="H16" s="700">
        <v>0.30768402389166449</v>
      </c>
      <c r="I16" s="815">
        <v>327</v>
      </c>
      <c r="J16" s="700">
        <v>6.2882922382858926</v>
      </c>
      <c r="K16" s="815">
        <v>64</v>
      </c>
      <c r="L16" s="700">
        <v>1.230736095566658</v>
      </c>
      <c r="M16" s="815">
        <v>433</v>
      </c>
      <c r="N16" s="700">
        <v>8.3266988965681694</v>
      </c>
    </row>
    <row r="17" spans="1:14">
      <c r="A17" s="690" t="s">
        <v>23</v>
      </c>
      <c r="B17" s="170">
        <v>369621</v>
      </c>
      <c r="C17" s="170">
        <v>563</v>
      </c>
      <c r="D17" s="20">
        <v>17.002591158652599</v>
      </c>
      <c r="E17" s="170">
        <v>33</v>
      </c>
      <c r="F17" s="20">
        <v>0.99659948176826951</v>
      </c>
      <c r="G17" s="173">
        <v>9</v>
      </c>
      <c r="H17" s="20">
        <v>0.27179985866407347</v>
      </c>
      <c r="I17" s="170">
        <v>93</v>
      </c>
      <c r="J17" s="20">
        <v>2.8085985395287598</v>
      </c>
      <c r="K17" s="170">
        <v>32</v>
      </c>
      <c r="L17" s="20">
        <v>0.96639949747226128</v>
      </c>
      <c r="M17" s="170">
        <v>289</v>
      </c>
      <c r="N17" s="20">
        <v>8.7277954615463607</v>
      </c>
    </row>
    <row r="18" spans="1:14">
      <c r="A18" s="694" t="s">
        <v>24</v>
      </c>
      <c r="B18" s="804">
        <f>SUM(B19:B24)</f>
        <v>7367565</v>
      </c>
      <c r="C18" s="804">
        <f>SUM(C19:C24)</f>
        <v>10150</v>
      </c>
      <c r="D18" s="696">
        <f>(C18/B18)*10000</f>
        <v>13.776600545770551</v>
      </c>
      <c r="E18" s="804">
        <f>SUM(E19:E24)</f>
        <v>1277</v>
      </c>
      <c r="F18" s="696">
        <f>+(E18/$B18)*10000</f>
        <v>1.7332727977289648</v>
      </c>
      <c r="G18" s="804">
        <f>SUM(G19:G24)</f>
        <v>176</v>
      </c>
      <c r="H18" s="696">
        <f>+(G18/$B18)*10000</f>
        <v>0.23888489616311495</v>
      </c>
      <c r="I18" s="804">
        <f>SUM(I19:I24)</f>
        <v>3874</v>
      </c>
      <c r="J18" s="696">
        <f>+(I18/$B18)*10000</f>
        <v>5.2581823166812915</v>
      </c>
      <c r="K18" s="804">
        <f>SUM(K19:K24)</f>
        <v>844</v>
      </c>
      <c r="L18" s="696">
        <f>+(K18/$B18)*10000</f>
        <v>1.1455616611458468</v>
      </c>
      <c r="M18" s="804">
        <f>SUM(M19:M24)</f>
        <v>7779</v>
      </c>
      <c r="N18" s="696">
        <f>+(M18/$B18)*10000</f>
        <v>10.558440950300405</v>
      </c>
    </row>
    <row r="19" spans="1:14">
      <c r="A19" s="690" t="s">
        <v>25</v>
      </c>
      <c r="B19" s="170">
        <v>616299</v>
      </c>
      <c r="C19" s="170">
        <v>945</v>
      </c>
      <c r="D19" s="20">
        <v>14.960130066062035</v>
      </c>
      <c r="E19" s="170">
        <v>145</v>
      </c>
      <c r="F19" s="20">
        <v>2.2954696926761851</v>
      </c>
      <c r="G19" s="170">
        <v>15</v>
      </c>
      <c r="H19" s="20">
        <v>0.23746238200098466</v>
      </c>
      <c r="I19" s="170">
        <v>327</v>
      </c>
      <c r="J19" s="20">
        <v>5.1766799276214659</v>
      </c>
      <c r="K19" s="170">
        <v>81</v>
      </c>
      <c r="L19" s="20">
        <v>1.2822968628053173</v>
      </c>
      <c r="M19" s="170">
        <v>533</v>
      </c>
      <c r="N19" s="20">
        <v>8.4378299737683218</v>
      </c>
    </row>
    <row r="20" spans="1:14">
      <c r="A20" s="697" t="s">
        <v>26</v>
      </c>
      <c r="B20" s="815">
        <v>539572</v>
      </c>
      <c r="C20" s="815">
        <v>435</v>
      </c>
      <c r="D20" s="700">
        <v>8.5197059820087322</v>
      </c>
      <c r="E20" s="815">
        <v>102</v>
      </c>
      <c r="F20" s="700">
        <v>1.997724161298599</v>
      </c>
      <c r="G20" s="815">
        <v>11</v>
      </c>
      <c r="H20" s="700">
        <v>0.2154408409243587</v>
      </c>
      <c r="I20" s="815">
        <v>184</v>
      </c>
      <c r="J20" s="700">
        <v>3.6037377027347275</v>
      </c>
      <c r="K20" s="815">
        <v>87</v>
      </c>
      <c r="L20" s="700">
        <v>1.7039411964017461</v>
      </c>
      <c r="M20" s="815">
        <v>383</v>
      </c>
      <c r="N20" s="700">
        <v>7.5012583703663083</v>
      </c>
    </row>
    <row r="21" spans="1:14">
      <c r="A21" s="690" t="s">
        <v>27</v>
      </c>
      <c r="B21" s="170">
        <v>3712012</v>
      </c>
      <c r="C21" s="170">
        <v>5698</v>
      </c>
      <c r="D21" s="20">
        <v>16.600401987270306</v>
      </c>
      <c r="E21" s="170">
        <v>595</v>
      </c>
      <c r="F21" s="20">
        <v>1.7334572099729435</v>
      </c>
      <c r="G21" s="170">
        <v>123</v>
      </c>
      <c r="H21" s="20">
        <v>0.35834493584314631</v>
      </c>
      <c r="I21" s="170">
        <v>2180</v>
      </c>
      <c r="J21" s="20">
        <v>6.3511541474638937</v>
      </c>
      <c r="K21" s="170">
        <v>449</v>
      </c>
      <c r="L21" s="20">
        <v>1.308104684500591</v>
      </c>
      <c r="M21" s="170">
        <v>4914</v>
      </c>
      <c r="N21" s="20">
        <v>14.316317192953015</v>
      </c>
    </row>
    <row r="22" spans="1:14">
      <c r="A22" s="697" t="s">
        <v>28</v>
      </c>
      <c r="B22" s="815">
        <v>790808</v>
      </c>
      <c r="C22" s="815">
        <v>1143</v>
      </c>
      <c r="D22" s="700">
        <v>14.878802197845111</v>
      </c>
      <c r="E22" s="815">
        <v>133</v>
      </c>
      <c r="F22" s="700">
        <v>1.7313041927501311</v>
      </c>
      <c r="G22" s="815">
        <v>15</v>
      </c>
      <c r="H22" s="700">
        <v>0.19525987136279674</v>
      </c>
      <c r="I22" s="815">
        <v>215</v>
      </c>
      <c r="J22" s="700">
        <v>2.7987248228667534</v>
      </c>
      <c r="K22" s="815">
        <v>113</v>
      </c>
      <c r="L22" s="700">
        <v>1.4709576975997354</v>
      </c>
      <c r="M22" s="815">
        <v>571</v>
      </c>
      <c r="N22" s="700">
        <v>7.4328924365437965</v>
      </c>
    </row>
    <row r="23" spans="1:14">
      <c r="A23" s="690" t="s">
        <v>29</v>
      </c>
      <c r="B23" s="170">
        <v>1399539</v>
      </c>
      <c r="C23" s="170">
        <v>1798</v>
      </c>
      <c r="D23" s="20">
        <v>13.33402549631794</v>
      </c>
      <c r="E23" s="170">
        <v>264</v>
      </c>
      <c r="F23" s="20">
        <v>1.9578324421734905</v>
      </c>
      <c r="G23" s="170">
        <v>11</v>
      </c>
      <c r="H23" s="20">
        <v>8.1576351757228771E-2</v>
      </c>
      <c r="I23" s="170">
        <v>917</v>
      </c>
      <c r="J23" s="20">
        <v>6.8005013237617078</v>
      </c>
      <c r="K23" s="170">
        <v>73</v>
      </c>
      <c r="L23" s="20">
        <v>0.54137033438888182</v>
      </c>
      <c r="M23" s="170">
        <v>1238</v>
      </c>
      <c r="N23" s="20">
        <v>9.1810475886772025</v>
      </c>
    </row>
    <row r="24" spans="1:14">
      <c r="A24" s="697" t="s">
        <v>30</v>
      </c>
      <c r="B24" s="815">
        <v>309335</v>
      </c>
      <c r="C24" s="815">
        <v>131</v>
      </c>
      <c r="D24" s="700">
        <v>4.9086834985798546</v>
      </c>
      <c r="E24" s="815">
        <v>38</v>
      </c>
      <c r="F24" s="700">
        <v>1.4238929232521715</v>
      </c>
      <c r="G24" s="815">
        <v>1</v>
      </c>
      <c r="H24" s="700">
        <v>3.7470866401372933E-2</v>
      </c>
      <c r="I24" s="815">
        <v>51</v>
      </c>
      <c r="J24" s="700">
        <v>1.9110141864700196</v>
      </c>
      <c r="K24" s="815">
        <v>41</v>
      </c>
      <c r="L24" s="700">
        <v>1.5363055224562903</v>
      </c>
      <c r="M24" s="815">
        <v>140</v>
      </c>
      <c r="N24" s="700">
        <v>5.2459212961922104</v>
      </c>
    </row>
    <row r="25" spans="1:14">
      <c r="A25" s="689" t="s">
        <v>31</v>
      </c>
      <c r="B25" s="172">
        <f>SUM(B26:B31)</f>
        <v>736991</v>
      </c>
      <c r="C25" s="172">
        <f>SUM(C26:C31)</f>
        <v>715</v>
      </c>
      <c r="D25" s="19">
        <f>(C25/B25)*10000</f>
        <v>9.7016110101751583</v>
      </c>
      <c r="E25" s="172">
        <f>SUM(E26:E31)</f>
        <v>339</v>
      </c>
      <c r="F25" s="19">
        <f>+(E25/$B25)*10000</f>
        <v>4.5997848006285018</v>
      </c>
      <c r="G25" s="172">
        <f>SUM(G26:G31)</f>
        <v>22</v>
      </c>
      <c r="H25" s="19">
        <f>+(G25/$B25)*10000</f>
        <v>0.29851110800538949</v>
      </c>
      <c r="I25" s="172">
        <f>SUM(I26:I31)</f>
        <v>547</v>
      </c>
      <c r="J25" s="19">
        <f>+(I25/$B25)*10000</f>
        <v>7.4220716399521836</v>
      </c>
      <c r="K25" s="172">
        <f>SUM(K26:K31)</f>
        <v>108</v>
      </c>
      <c r="L25" s="19">
        <f>+(K25/$B25)*10000</f>
        <v>1.4654181665719122</v>
      </c>
      <c r="M25" s="172">
        <f>SUM(M26:M31)</f>
        <v>687</v>
      </c>
      <c r="N25" s="19">
        <f>+(M25/$B25)*10000</f>
        <v>9.3216877818046626</v>
      </c>
    </row>
    <row r="26" spans="1:14">
      <c r="A26" s="703" t="s">
        <v>32</v>
      </c>
      <c r="B26" s="815">
        <v>149206</v>
      </c>
      <c r="C26" s="815">
        <v>185</v>
      </c>
      <c r="D26" s="700">
        <v>13.673621735884756</v>
      </c>
      <c r="E26" s="815">
        <v>75</v>
      </c>
      <c r="F26" s="700">
        <v>5.5433601631965237</v>
      </c>
      <c r="G26" s="815">
        <v>3</v>
      </c>
      <c r="H26" s="700">
        <v>0.22173440652786092</v>
      </c>
      <c r="I26" s="815">
        <v>124</v>
      </c>
      <c r="J26" s="700">
        <v>9.165022136484918</v>
      </c>
      <c r="K26" s="815">
        <v>8</v>
      </c>
      <c r="L26" s="700">
        <v>0.59129175074096252</v>
      </c>
      <c r="M26" s="815">
        <v>180</v>
      </c>
      <c r="N26" s="700">
        <v>13.304064391671657</v>
      </c>
    </row>
    <row r="27" spans="1:14">
      <c r="A27" s="693" t="s">
        <v>33</v>
      </c>
      <c r="B27" s="170">
        <v>103931</v>
      </c>
      <c r="C27" s="170">
        <v>124</v>
      </c>
      <c r="D27" s="20">
        <v>12.308058800758335</v>
      </c>
      <c r="E27" s="170">
        <v>67</v>
      </c>
      <c r="F27" s="20">
        <v>6.6503220939581329</v>
      </c>
      <c r="G27" s="170">
        <v>5</v>
      </c>
      <c r="H27" s="20">
        <v>0.49629269357896511</v>
      </c>
      <c r="I27" s="170">
        <v>96</v>
      </c>
      <c r="J27" s="20">
        <v>9.5288197167161304</v>
      </c>
      <c r="K27" s="170">
        <v>23</v>
      </c>
      <c r="L27" s="20">
        <v>2.2829463904632394</v>
      </c>
      <c r="M27" s="170">
        <v>102</v>
      </c>
      <c r="N27" s="20">
        <v>10.124370949010888</v>
      </c>
    </row>
    <row r="28" spans="1:14">
      <c r="A28" s="703" t="s">
        <v>34</v>
      </c>
      <c r="B28" s="815">
        <v>83711</v>
      </c>
      <c r="C28" s="815">
        <v>114</v>
      </c>
      <c r="D28" s="700">
        <v>14.296463506395787</v>
      </c>
      <c r="E28" s="815">
        <v>63</v>
      </c>
      <c r="F28" s="700">
        <v>7.9006772009029351</v>
      </c>
      <c r="G28" s="815">
        <v>3</v>
      </c>
      <c r="H28" s="700">
        <v>0.3762227238525207</v>
      </c>
      <c r="I28" s="815">
        <v>51</v>
      </c>
      <c r="J28" s="700">
        <v>6.3957863054928525</v>
      </c>
      <c r="K28" s="815">
        <v>29</v>
      </c>
      <c r="L28" s="700">
        <v>3.6368196639077</v>
      </c>
      <c r="M28" s="815">
        <v>111</v>
      </c>
      <c r="N28" s="700">
        <v>13.920240782543265</v>
      </c>
    </row>
    <row r="29" spans="1:14">
      <c r="A29" s="693" t="s">
        <v>35</v>
      </c>
      <c r="B29" s="170">
        <v>93409</v>
      </c>
      <c r="C29" s="170">
        <v>85</v>
      </c>
      <c r="D29" s="20">
        <v>9.6962230359444703</v>
      </c>
      <c r="E29" s="170">
        <v>43</v>
      </c>
      <c r="F29" s="20">
        <v>4.9051481240660255</v>
      </c>
      <c r="G29" s="170">
        <v>1</v>
      </c>
      <c r="H29" s="20">
        <v>0.114073212187582</v>
      </c>
      <c r="I29" s="170">
        <v>79</v>
      </c>
      <c r="J29" s="20">
        <v>9.0117837628189772</v>
      </c>
      <c r="K29" s="170">
        <v>9</v>
      </c>
      <c r="L29" s="20">
        <v>1.0266589096882379</v>
      </c>
      <c r="M29" s="170">
        <v>99</v>
      </c>
      <c r="N29" s="20">
        <v>11.293248006570616</v>
      </c>
    </row>
    <row r="30" spans="1:14">
      <c r="A30" s="703" t="s">
        <v>36</v>
      </c>
      <c r="B30" s="815">
        <v>175358</v>
      </c>
      <c r="C30" s="815">
        <v>130</v>
      </c>
      <c r="D30" s="700">
        <v>7.4944800272107273</v>
      </c>
      <c r="E30" s="815">
        <v>45</v>
      </c>
      <c r="F30" s="700">
        <v>2.5942430863421748</v>
      </c>
      <c r="G30" s="815">
        <v>4</v>
      </c>
      <c r="H30" s="700">
        <v>0.23059938545263778</v>
      </c>
      <c r="I30" s="815">
        <v>106</v>
      </c>
      <c r="J30" s="700">
        <v>6.1108837144949009</v>
      </c>
      <c r="K30" s="815">
        <v>27</v>
      </c>
      <c r="L30" s="700">
        <v>1.556545851805305</v>
      </c>
      <c r="M30" s="815">
        <v>117</v>
      </c>
      <c r="N30" s="700">
        <v>6.7450320244896549</v>
      </c>
    </row>
    <row r="31" spans="1:14">
      <c r="A31" s="693" t="s">
        <v>37</v>
      </c>
      <c r="B31" s="170">
        <v>131376</v>
      </c>
      <c r="C31" s="170">
        <v>77</v>
      </c>
      <c r="D31" s="20">
        <v>6.5311800230711814</v>
      </c>
      <c r="E31" s="170">
        <v>46</v>
      </c>
      <c r="F31" s="20">
        <v>3.90174390988668</v>
      </c>
      <c r="G31" s="170">
        <v>6</v>
      </c>
      <c r="H31" s="20">
        <v>0.50892311868087126</v>
      </c>
      <c r="I31" s="170">
        <v>91</v>
      </c>
      <c r="J31" s="20">
        <v>7.7186672999932151</v>
      </c>
      <c r="K31" s="170">
        <v>12</v>
      </c>
      <c r="L31" s="20">
        <v>1.0178462373617425</v>
      </c>
      <c r="M31" s="170">
        <v>78</v>
      </c>
      <c r="N31" s="20">
        <v>6.6160005428513262</v>
      </c>
    </row>
    <row r="32" spans="1:14">
      <c r="A32" s="705" t="s">
        <v>38</v>
      </c>
      <c r="B32" s="804">
        <f>B33</f>
        <v>25032</v>
      </c>
      <c r="C32" s="804">
        <f>SUM(C33)</f>
        <v>15</v>
      </c>
      <c r="D32" s="696">
        <f>(C32/B32)*10000</f>
        <v>5.9923298178331743</v>
      </c>
      <c r="E32" s="804">
        <f>SUM(E33)</f>
        <v>14</v>
      </c>
      <c r="F32" s="696">
        <f>+(E32/$B32)*10000</f>
        <v>5.592841163310962</v>
      </c>
      <c r="G32" s="804" t="s">
        <v>39</v>
      </c>
      <c r="H32" s="696" t="s">
        <v>39</v>
      </c>
      <c r="I32" s="804">
        <f>SUM(I33)</f>
        <v>12</v>
      </c>
      <c r="J32" s="696">
        <f>+(I32/$B32)*10000</f>
        <v>4.7938638542665384</v>
      </c>
      <c r="K32" s="804">
        <f>SUM(K33)</f>
        <v>2</v>
      </c>
      <c r="L32" s="696">
        <f>+(K32/$B32)*10000</f>
        <v>0.7989773090444231</v>
      </c>
      <c r="M32" s="804">
        <f>SUM(M33)</f>
        <v>16</v>
      </c>
      <c r="N32" s="696">
        <f>+(M32/$B32)*10000</f>
        <v>6.3918184723553848</v>
      </c>
    </row>
    <row r="33" spans="1:14">
      <c r="A33" s="693" t="s">
        <v>40</v>
      </c>
      <c r="B33" s="818">
        <v>25032</v>
      </c>
      <c r="C33" s="818">
        <v>15</v>
      </c>
      <c r="D33" s="20">
        <v>6.2858819092318656</v>
      </c>
      <c r="E33" s="170">
        <v>14</v>
      </c>
      <c r="F33" s="20">
        <v>5.8668231152830739</v>
      </c>
      <c r="G33" s="170" t="s">
        <v>39</v>
      </c>
      <c r="H33" s="20" t="s">
        <v>39</v>
      </c>
      <c r="I33" s="170">
        <v>12</v>
      </c>
      <c r="J33" s="20">
        <v>5.0287055273854921</v>
      </c>
      <c r="K33" s="170">
        <v>2</v>
      </c>
      <c r="L33" s="20">
        <v>0.83811758789758195</v>
      </c>
      <c r="M33" s="819">
        <v>16</v>
      </c>
      <c r="N33" s="20">
        <v>6.7049407031806556</v>
      </c>
    </row>
    <row r="34" spans="1:14">
      <c r="A34" s="707" t="s">
        <v>41</v>
      </c>
      <c r="B34" s="816">
        <v>33149</v>
      </c>
      <c r="C34" s="816">
        <v>0</v>
      </c>
      <c r="D34" s="696" t="s">
        <v>39</v>
      </c>
      <c r="E34" s="816">
        <v>1</v>
      </c>
      <c r="F34" s="708">
        <v>0.28995592669914172</v>
      </c>
      <c r="G34" s="816" t="s">
        <v>39</v>
      </c>
      <c r="H34" s="708" t="s">
        <v>39</v>
      </c>
      <c r="I34" s="816">
        <v>1</v>
      </c>
      <c r="J34" s="708">
        <v>0.28995592669914172</v>
      </c>
      <c r="K34" s="816" t="s">
        <v>39</v>
      </c>
      <c r="L34" s="817" t="s">
        <v>39</v>
      </c>
      <c r="M34" s="816">
        <v>1</v>
      </c>
      <c r="N34" s="708">
        <v>0.28995592669914172</v>
      </c>
    </row>
    <row r="35" spans="1:14" ht="11.25" customHeight="1">
      <c r="A35" s="154"/>
      <c r="B35" s="802"/>
      <c r="C35" s="802"/>
      <c r="D35" s="153"/>
      <c r="E35" s="802"/>
      <c r="F35" s="153"/>
      <c r="G35" s="802"/>
      <c r="H35" s="153"/>
      <c r="I35" s="802"/>
      <c r="J35" s="153"/>
      <c r="K35" s="802"/>
      <c r="L35" s="153"/>
      <c r="M35" s="802"/>
      <c r="N35" s="153"/>
    </row>
    <row r="36" spans="1:14" ht="11.25" customHeight="1">
      <c r="A36" s="859" t="s">
        <v>1096</v>
      </c>
      <c r="B36" s="802"/>
      <c r="C36" s="802"/>
      <c r="D36" s="153"/>
      <c r="E36" s="802"/>
      <c r="F36" s="153"/>
      <c r="G36" s="802"/>
      <c r="H36" s="153"/>
      <c r="I36" s="802"/>
      <c r="J36" s="153"/>
      <c r="K36" s="802"/>
      <c r="L36" s="153"/>
      <c r="M36" s="802"/>
      <c r="N36" s="153"/>
    </row>
    <row r="37" spans="1:14" ht="11.25" customHeight="1">
      <c r="A37" s="859" t="s">
        <v>1074</v>
      </c>
      <c r="B37" s="802"/>
      <c r="C37" s="802"/>
      <c r="D37" s="153"/>
      <c r="E37" s="802"/>
      <c r="F37" s="153"/>
      <c r="G37" s="802"/>
      <c r="H37" s="153"/>
      <c r="I37" s="802"/>
      <c r="J37" s="153"/>
      <c r="K37" s="802"/>
      <c r="L37" s="153"/>
      <c r="M37" s="802"/>
      <c r="N37" s="153"/>
    </row>
    <row r="38" spans="1:14" ht="11.25" customHeight="1">
      <c r="A38" s="859" t="s">
        <v>1087</v>
      </c>
      <c r="B38" s="802"/>
      <c r="C38" s="802"/>
      <c r="D38" s="153"/>
      <c r="E38" s="802"/>
      <c r="F38" s="153"/>
      <c r="G38" s="802"/>
      <c r="H38" s="153"/>
      <c r="I38" s="802"/>
      <c r="J38" s="153"/>
      <c r="K38" s="802"/>
      <c r="L38" s="153"/>
      <c r="M38" s="802"/>
      <c r="N38" s="153"/>
    </row>
    <row r="39" spans="1:14" ht="11.25" customHeight="1">
      <c r="A39" s="859" t="s">
        <v>1098</v>
      </c>
      <c r="B39" s="802"/>
      <c r="C39" s="802"/>
      <c r="D39" s="153"/>
      <c r="E39" s="802"/>
      <c r="F39" s="153"/>
      <c r="G39" s="802"/>
      <c r="H39" s="153"/>
      <c r="I39" s="802"/>
      <c r="J39" s="153"/>
      <c r="K39" s="802"/>
      <c r="L39" s="153"/>
      <c r="M39" s="802"/>
      <c r="N39" s="153"/>
    </row>
    <row r="40" spans="1:14" s="151" customFormat="1" ht="54" customHeight="1">
      <c r="A40" s="1238" t="s">
        <v>1097</v>
      </c>
      <c r="B40" s="1238"/>
      <c r="C40" s="1238"/>
      <c r="D40" s="1238"/>
      <c r="E40" s="1238"/>
      <c r="F40" s="1238"/>
      <c r="G40" s="1238"/>
      <c r="H40" s="1238"/>
      <c r="I40" s="1238"/>
      <c r="J40" s="1238"/>
      <c r="K40" s="1238"/>
      <c r="L40" s="1238"/>
      <c r="M40" s="1238"/>
      <c r="N40" s="1238"/>
    </row>
  </sheetData>
  <mergeCells count="9">
    <mergeCell ref="A1:N1"/>
    <mergeCell ref="M3:N3"/>
    <mergeCell ref="A40:N40"/>
    <mergeCell ref="A3:A4"/>
    <mergeCell ref="C3:D3"/>
    <mergeCell ref="E3:F3"/>
    <mergeCell ref="G3:H3"/>
    <mergeCell ref="I3:J3"/>
    <mergeCell ref="K3:L3"/>
  </mergeCells>
  <hyperlinks>
    <hyperlink ref="O1" location="INDICE!A1" display="INDICE"/>
  </hyperlinks>
  <printOptions horizontalCentered="1"/>
  <pageMargins left="0.70866141732283472" right="0.70866141732283472" top="1.1417322834645669" bottom="0.74803149606299213" header="0" footer="0.31496062992125984"/>
  <pageSetup paperSize="9" scale="70" firstPageNumber="33" orientation="landscape" useFirstPageNumber="1" r:id="rId1"/>
  <headerFooter scaleWithDoc="0">
    <oddHeader>&amp;C&amp;G</oddHeader>
    <oddFooter>&amp;C&amp;"Arial,Normal"&amp;12 141</oddFooter>
  </headerFooter>
  <ignoredErrors>
    <ignoredError sqref="D6:M6 G5:M5 D18:M18 D25:M25 D32:M32" formula="1"/>
  </ignoredErrors>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90" zoomScaleNormal="90" zoomScalePageLayoutView="80" workbookViewId="0">
      <selection sqref="A1:N1"/>
    </sheetView>
  </sheetViews>
  <sheetFormatPr baseColWidth="10" defaultRowHeight="15"/>
  <cols>
    <col min="1" max="1" width="31.28515625" style="152" customWidth="1"/>
    <col min="2" max="3" width="11.42578125" style="803"/>
    <col min="4" max="4" width="11.42578125" style="152"/>
    <col min="5" max="5" width="11.42578125" style="803"/>
    <col min="6" max="6" width="11.42578125" style="152"/>
    <col min="7" max="7" width="11.42578125" style="803"/>
    <col min="8" max="8" width="11.42578125" style="152"/>
    <col min="9" max="9" width="11.42578125" style="803"/>
    <col min="10" max="10" width="11.42578125" style="152"/>
    <col min="11" max="11" width="11.42578125" style="803"/>
    <col min="12" max="12" width="11.42578125" style="152"/>
    <col min="13" max="13" width="11.42578125" style="803"/>
    <col min="14" max="14" width="11.42578125" style="152"/>
  </cols>
  <sheetData>
    <row r="1" spans="1:15" ht="45.75" customHeight="1">
      <c r="A1" s="1241" t="s">
        <v>1388</v>
      </c>
      <c r="B1" s="1241"/>
      <c r="C1" s="1241"/>
      <c r="D1" s="1241"/>
      <c r="E1" s="1241"/>
      <c r="F1" s="1241"/>
      <c r="G1" s="1241"/>
      <c r="H1" s="1241"/>
      <c r="I1" s="1241"/>
      <c r="J1" s="1241"/>
      <c r="K1" s="1241"/>
      <c r="L1" s="1241"/>
      <c r="M1" s="1241"/>
      <c r="N1" s="1241"/>
      <c r="O1" s="471" t="s">
        <v>1037</v>
      </c>
    </row>
    <row r="2" spans="1:15" ht="3.75" customHeight="1">
      <c r="A2" s="2"/>
      <c r="B2" s="171"/>
      <c r="C2" s="171"/>
      <c r="D2" s="3"/>
      <c r="E2" s="171"/>
      <c r="F2" s="3"/>
      <c r="G2" s="171"/>
      <c r="H2" s="3"/>
      <c r="I2" s="171"/>
      <c r="J2" s="3"/>
      <c r="K2" s="171"/>
      <c r="L2" s="3"/>
      <c r="M2" s="171"/>
      <c r="N2" s="3"/>
    </row>
    <row r="3" spans="1:15" s="152" customFormat="1" ht="25.5" customHeight="1">
      <c r="A3" s="1126" t="s">
        <v>0</v>
      </c>
      <c r="B3" s="809" t="s">
        <v>1</v>
      </c>
      <c r="C3" s="1124" t="s">
        <v>2</v>
      </c>
      <c r="D3" s="1124"/>
      <c r="E3" s="1124" t="s">
        <v>3</v>
      </c>
      <c r="F3" s="1124"/>
      <c r="G3" s="1124" t="s">
        <v>4</v>
      </c>
      <c r="H3" s="1124"/>
      <c r="I3" s="1124" t="s">
        <v>5</v>
      </c>
      <c r="J3" s="1124"/>
      <c r="K3" s="1124" t="s">
        <v>6</v>
      </c>
      <c r="L3" s="1124"/>
      <c r="M3" s="1124" t="s">
        <v>7</v>
      </c>
      <c r="N3" s="1124"/>
    </row>
    <row r="4" spans="1:15" s="152" customFormat="1" ht="36" customHeight="1">
      <c r="A4" s="1126"/>
      <c r="B4" s="809" t="s">
        <v>8</v>
      </c>
      <c r="C4" s="809" t="s">
        <v>9</v>
      </c>
      <c r="D4" s="974" t="s">
        <v>10</v>
      </c>
      <c r="E4" s="809" t="s">
        <v>9</v>
      </c>
      <c r="F4" s="974" t="s">
        <v>10</v>
      </c>
      <c r="G4" s="809" t="s">
        <v>9</v>
      </c>
      <c r="H4" s="974" t="s">
        <v>10</v>
      </c>
      <c r="I4" s="809" t="s">
        <v>9</v>
      </c>
      <c r="J4" s="974" t="s">
        <v>10</v>
      </c>
      <c r="K4" s="809" t="s">
        <v>9</v>
      </c>
      <c r="L4" s="974" t="s">
        <v>10</v>
      </c>
      <c r="M4" s="809" t="s">
        <v>9</v>
      </c>
      <c r="N4" s="974" t="s">
        <v>10</v>
      </c>
    </row>
    <row r="5" spans="1:15">
      <c r="A5" s="687" t="s">
        <v>11</v>
      </c>
      <c r="B5" s="172">
        <f>B6+B18+B25+B32+B34</f>
        <v>15012228</v>
      </c>
      <c r="C5" s="172">
        <f>(C6+C18+C25+C32+C34)</f>
        <v>24960</v>
      </c>
      <c r="D5" s="19">
        <f>(C5/B5)*10000</f>
        <v>16.626446121122061</v>
      </c>
      <c r="E5" s="172">
        <f>SUM(E6+E18+E25+E32+E34)</f>
        <v>3534</v>
      </c>
      <c r="F5" s="19">
        <f>+(E5/$B5)*10000</f>
        <v>2.354080953206946</v>
      </c>
      <c r="G5" s="172">
        <f>SUM(G6+G18+G25)</f>
        <v>523</v>
      </c>
      <c r="H5" s="19">
        <f>+(G5/$B5)*10000</f>
        <v>0.34838266511806243</v>
      </c>
      <c r="I5" s="172">
        <f>SUM(I6+I18+I25+I32+I34)</f>
        <v>11634</v>
      </c>
      <c r="J5" s="19">
        <f>+(I5/$B5)*10000</f>
        <v>7.7496824588595379</v>
      </c>
      <c r="K5" s="172">
        <f>SUM(K6+K18+K25+K32)</f>
        <v>1861</v>
      </c>
      <c r="L5" s="19">
        <f>+(K5/$B5)*10000</f>
        <v>1.23965609901475</v>
      </c>
      <c r="M5" s="172">
        <f>SUM(M6+M18+M25+M32+M34)</f>
        <v>16270</v>
      </c>
      <c r="N5" s="19">
        <f>+(M5/$B5)*10000</f>
        <v>10.837831666292304</v>
      </c>
    </row>
    <row r="6" spans="1:15">
      <c r="A6" s="694" t="s">
        <v>12</v>
      </c>
      <c r="B6" s="804">
        <f>SUM(B7:B17)</f>
        <v>6692336</v>
      </c>
      <c r="C6" s="804">
        <f>SUM(C7:C17)</f>
        <v>12974</v>
      </c>
      <c r="D6" s="696">
        <f>C6/B6*10000</f>
        <v>19.386354779556797</v>
      </c>
      <c r="E6" s="804">
        <f>SUM(E7:E17)</f>
        <v>1745</v>
      </c>
      <c r="F6" s="696">
        <f>+(E6/$B6)*10000</f>
        <v>2.6074602351107297</v>
      </c>
      <c r="G6" s="804">
        <f>SUM(G7:G17)</f>
        <v>335</v>
      </c>
      <c r="H6" s="696">
        <f>+(G6/$B6)*10000</f>
        <v>0.50057259527913722</v>
      </c>
      <c r="I6" s="804">
        <f>SUM(I7:I17)</f>
        <v>6909</v>
      </c>
      <c r="J6" s="696">
        <f>+(I6/$B6)*10000</f>
        <v>10.323749435174802</v>
      </c>
      <c r="K6" s="804">
        <f>SUM(K7:K17)</f>
        <v>602</v>
      </c>
      <c r="L6" s="696">
        <f>+(K6/$B6)*10000</f>
        <v>0.89953642494937502</v>
      </c>
      <c r="M6" s="804">
        <f>SUM(M7:M17)</f>
        <v>7290</v>
      </c>
      <c r="N6" s="696">
        <f>+(M6/$B6)*10000</f>
        <v>10.893057371895255</v>
      </c>
    </row>
    <row r="7" spans="1:15">
      <c r="A7" s="690" t="s">
        <v>13</v>
      </c>
      <c r="B7" s="170">
        <v>739520</v>
      </c>
      <c r="C7" s="170">
        <v>1881</v>
      </c>
      <c r="D7" s="20">
        <v>26.331961906148464</v>
      </c>
      <c r="E7" s="170">
        <v>225</v>
      </c>
      <c r="F7" s="20">
        <v>3.1497562088694337</v>
      </c>
      <c r="G7" s="820">
        <v>51</v>
      </c>
      <c r="H7" s="20">
        <v>0.71394474067707159</v>
      </c>
      <c r="I7" s="170">
        <v>743</v>
      </c>
      <c r="J7" s="20">
        <v>10.401194947511064</v>
      </c>
      <c r="K7" s="170">
        <v>24</v>
      </c>
      <c r="L7" s="20">
        <v>0.33597399561273955</v>
      </c>
      <c r="M7" s="170">
        <v>763</v>
      </c>
      <c r="N7" s="20">
        <v>10.681173277188346</v>
      </c>
    </row>
    <row r="8" spans="1:15">
      <c r="A8" s="697" t="s">
        <v>14</v>
      </c>
      <c r="B8" s="815">
        <v>191631</v>
      </c>
      <c r="C8" s="815">
        <v>201</v>
      </c>
      <c r="D8" s="700">
        <v>10.861987905906004</v>
      </c>
      <c r="E8" s="815">
        <v>76</v>
      </c>
      <c r="F8" s="700">
        <v>4.1070203027306276</v>
      </c>
      <c r="G8" s="823">
        <v>10</v>
      </c>
      <c r="H8" s="700">
        <v>0.54039740825402993</v>
      </c>
      <c r="I8" s="815">
        <v>237</v>
      </c>
      <c r="J8" s="700">
        <v>12.80741857562051</v>
      </c>
      <c r="K8" s="815">
        <v>22</v>
      </c>
      <c r="L8" s="700">
        <v>1.188874298158866</v>
      </c>
      <c r="M8" s="815">
        <v>178</v>
      </c>
      <c r="N8" s="700">
        <v>9.6190738669217346</v>
      </c>
    </row>
    <row r="9" spans="1:15">
      <c r="A9" s="690" t="s">
        <v>15</v>
      </c>
      <c r="B9" s="170">
        <v>235814</v>
      </c>
      <c r="C9" s="170">
        <v>317</v>
      </c>
      <c r="D9" s="20">
        <v>13.520026272353892</v>
      </c>
      <c r="E9" s="170">
        <v>91</v>
      </c>
      <c r="F9" s="20">
        <v>3.881143188593704</v>
      </c>
      <c r="G9" s="820">
        <v>6</v>
      </c>
      <c r="H9" s="20">
        <v>0.25589955089628819</v>
      </c>
      <c r="I9" s="170">
        <v>155</v>
      </c>
      <c r="J9" s="20">
        <v>6.610738398154111</v>
      </c>
      <c r="K9" s="170">
        <v>20</v>
      </c>
      <c r="L9" s="20">
        <v>0.85299850298762725</v>
      </c>
      <c r="M9" s="170">
        <v>317</v>
      </c>
      <c r="N9" s="20">
        <v>13.520026272353892</v>
      </c>
    </row>
    <row r="10" spans="1:15">
      <c r="A10" s="697" t="s">
        <v>16</v>
      </c>
      <c r="B10" s="815">
        <v>171746</v>
      </c>
      <c r="C10" s="815">
        <v>132</v>
      </c>
      <c r="D10" s="700">
        <v>7.6769627143879076</v>
      </c>
      <c r="E10" s="815">
        <v>75</v>
      </c>
      <c r="F10" s="700">
        <v>4.3619106331749471</v>
      </c>
      <c r="G10" s="823">
        <v>7</v>
      </c>
      <c r="H10" s="700">
        <v>0.40711165909632846</v>
      </c>
      <c r="I10" s="815">
        <v>148</v>
      </c>
      <c r="J10" s="700">
        <v>8.6075036494652295</v>
      </c>
      <c r="K10" s="815">
        <v>38</v>
      </c>
      <c r="L10" s="700">
        <v>2.2100347208086402</v>
      </c>
      <c r="M10" s="815">
        <v>135</v>
      </c>
      <c r="N10" s="700">
        <v>7.8514391397149055</v>
      </c>
    </row>
    <row r="11" spans="1:15">
      <c r="A11" s="690" t="s">
        <v>17</v>
      </c>
      <c r="B11" s="170">
        <v>424663</v>
      </c>
      <c r="C11" s="170">
        <v>455</v>
      </c>
      <c r="D11" s="20">
        <v>10.747963792354064</v>
      </c>
      <c r="E11" s="170">
        <v>93</v>
      </c>
      <c r="F11" s="20">
        <v>2.1968365553602811</v>
      </c>
      <c r="G11" s="820">
        <v>11</v>
      </c>
      <c r="H11" s="20">
        <v>0.2598408828920763</v>
      </c>
      <c r="I11" s="170">
        <v>211</v>
      </c>
      <c r="J11" s="20">
        <v>4.9842205718389172</v>
      </c>
      <c r="K11" s="170">
        <v>54</v>
      </c>
      <c r="L11" s="20">
        <v>1.2755825160156473</v>
      </c>
      <c r="M11" s="170">
        <v>297</v>
      </c>
      <c r="N11" s="20">
        <v>7.0157038380860595</v>
      </c>
    </row>
    <row r="12" spans="1:15">
      <c r="A12" s="697" t="s">
        <v>18</v>
      </c>
      <c r="B12" s="815">
        <v>476255</v>
      </c>
      <c r="C12" s="815">
        <v>608</v>
      </c>
      <c r="D12" s="700">
        <v>13.181057432989066</v>
      </c>
      <c r="E12" s="815">
        <v>134</v>
      </c>
      <c r="F12" s="700">
        <v>2.9050356842443001</v>
      </c>
      <c r="G12" s="823">
        <v>19</v>
      </c>
      <c r="H12" s="700">
        <v>0.41190804478090831</v>
      </c>
      <c r="I12" s="815">
        <v>389</v>
      </c>
      <c r="J12" s="700">
        <v>8.4332752326196481</v>
      </c>
      <c r="K12" s="815">
        <v>44</v>
      </c>
      <c r="L12" s="700">
        <v>0.95389231422947174</v>
      </c>
      <c r="M12" s="815">
        <v>414</v>
      </c>
      <c r="N12" s="700">
        <v>8.9752595020682122</v>
      </c>
    </row>
    <row r="13" spans="1:15">
      <c r="A13" s="690" t="s">
        <v>19</v>
      </c>
      <c r="B13" s="170">
        <v>413657</v>
      </c>
      <c r="C13" s="170">
        <v>441</v>
      </c>
      <c r="D13" s="20">
        <v>10.451970706041285</v>
      </c>
      <c r="E13" s="170">
        <v>102</v>
      </c>
      <c r="F13" s="20">
        <v>2.4174626122816583</v>
      </c>
      <c r="G13" s="820">
        <v>11</v>
      </c>
      <c r="H13" s="20">
        <v>0.26070675230488471</v>
      </c>
      <c r="I13" s="170">
        <v>449</v>
      </c>
      <c r="J13" s="20">
        <v>10.641575616808474</v>
      </c>
      <c r="K13" s="170">
        <v>35</v>
      </c>
      <c r="L13" s="20">
        <v>0.82952148460645136</v>
      </c>
      <c r="M13" s="170">
        <v>342</v>
      </c>
      <c r="N13" s="20">
        <v>8.1056099352973252</v>
      </c>
    </row>
    <row r="14" spans="1:15">
      <c r="A14" s="697" t="s">
        <v>20</v>
      </c>
      <c r="B14" s="815">
        <v>467671</v>
      </c>
      <c r="C14" s="815">
        <v>956</v>
      </c>
      <c r="D14" s="700">
        <v>21.396167042293236</v>
      </c>
      <c r="E14" s="815">
        <v>138</v>
      </c>
      <c r="F14" s="700">
        <v>3.0885680458540454</v>
      </c>
      <c r="G14" s="823">
        <v>21</v>
      </c>
      <c r="H14" s="700">
        <v>0.46999948523865903</v>
      </c>
      <c r="I14" s="815">
        <v>426</v>
      </c>
      <c r="J14" s="700">
        <v>9.5342752719842263</v>
      </c>
      <c r="K14" s="815">
        <v>19</v>
      </c>
      <c r="L14" s="700">
        <v>0.4252376295016439</v>
      </c>
      <c r="M14" s="815">
        <v>606</v>
      </c>
      <c r="N14" s="700">
        <v>13.562842288315588</v>
      </c>
    </row>
    <row r="15" spans="1:15">
      <c r="A15" s="690" t="s">
        <v>21</v>
      </c>
      <c r="B15" s="170">
        <v>2667953</v>
      </c>
      <c r="C15" s="170">
        <v>6492</v>
      </c>
      <c r="D15" s="20">
        <v>26.378169992109303</v>
      </c>
      <c r="E15" s="170">
        <v>659</v>
      </c>
      <c r="F15" s="20">
        <v>2.6776361714109718</v>
      </c>
      <c r="G15" s="820">
        <v>175</v>
      </c>
      <c r="H15" s="20">
        <v>0.71105664642931732</v>
      </c>
      <c r="I15" s="170">
        <v>3676</v>
      </c>
      <c r="J15" s="20">
        <v>14.936252755852403</v>
      </c>
      <c r="K15" s="170">
        <v>262</v>
      </c>
      <c r="L15" s="20">
        <v>1.0645533792256063</v>
      </c>
      <c r="M15" s="170">
        <v>3519</v>
      </c>
      <c r="N15" s="20">
        <v>14.298333364484387</v>
      </c>
    </row>
    <row r="16" spans="1:15">
      <c r="A16" s="697" t="s">
        <v>22</v>
      </c>
      <c r="B16" s="815">
        <v>524048</v>
      </c>
      <c r="C16" s="815">
        <v>1024</v>
      </c>
      <c r="D16" s="700">
        <v>19.371449434652572</v>
      </c>
      <c r="E16" s="815">
        <v>121</v>
      </c>
      <c r="F16" s="700">
        <v>2.289009161711876</v>
      </c>
      <c r="G16" s="823">
        <v>19</v>
      </c>
      <c r="H16" s="700">
        <v>0.35943119068203017</v>
      </c>
      <c r="I16" s="815">
        <v>360</v>
      </c>
      <c r="J16" s="700">
        <v>6.8102751918700442</v>
      </c>
      <c r="K16" s="815">
        <v>58</v>
      </c>
      <c r="L16" s="700">
        <v>1.0972110031346183</v>
      </c>
      <c r="M16" s="815">
        <v>463</v>
      </c>
      <c r="N16" s="700">
        <v>8.7587705939884195</v>
      </c>
    </row>
    <row r="17" spans="1:14">
      <c r="A17" s="690" t="s">
        <v>23</v>
      </c>
      <c r="B17" s="170">
        <v>379378</v>
      </c>
      <c r="C17" s="170">
        <v>467</v>
      </c>
      <c r="D17" s="20">
        <v>13.910733009246021</v>
      </c>
      <c r="E17" s="170">
        <v>31</v>
      </c>
      <c r="F17" s="20">
        <v>0.92341054236965014</v>
      </c>
      <c r="G17" s="820">
        <v>5</v>
      </c>
      <c r="H17" s="20">
        <v>0.1489371842531694</v>
      </c>
      <c r="I17" s="170">
        <v>115</v>
      </c>
      <c r="J17" s="20">
        <v>3.4255552378228962</v>
      </c>
      <c r="K17" s="170">
        <v>26</v>
      </c>
      <c r="L17" s="20">
        <v>0.77447335811648077</v>
      </c>
      <c r="M17" s="170">
        <v>256</v>
      </c>
      <c r="N17" s="20">
        <v>7.6255838337622723</v>
      </c>
    </row>
    <row r="18" spans="1:14">
      <c r="A18" s="694" t="s">
        <v>24</v>
      </c>
      <c r="B18" s="804">
        <f>SUM(B19:B24)</f>
        <v>7499401</v>
      </c>
      <c r="C18" s="804">
        <f>SUM(C19:C24)</f>
        <v>11283</v>
      </c>
      <c r="D18" s="696">
        <f>(C18/B18)*10000</f>
        <v>15.045201610101927</v>
      </c>
      <c r="E18" s="804">
        <f>SUM(E19:E24)</f>
        <v>1385</v>
      </c>
      <c r="F18" s="696">
        <f>+(E18/$B18)*10000</f>
        <v>1.8468141655580226</v>
      </c>
      <c r="G18" s="804">
        <f>SUM(G19:G24)</f>
        <v>167</v>
      </c>
      <c r="H18" s="696">
        <f>+(G18/$B18)*10000</f>
        <v>0.22268445173154494</v>
      </c>
      <c r="I18" s="804">
        <f>SUM(I19:I24)</f>
        <v>4032</v>
      </c>
      <c r="J18" s="696">
        <f>+(I18/$B18)*10000</f>
        <v>5.3764293974945465</v>
      </c>
      <c r="K18" s="804">
        <f>SUM(K19:K24)</f>
        <v>1164</v>
      </c>
      <c r="L18" s="696">
        <f>+(K18/$B18)*10000</f>
        <v>1.5521239629671757</v>
      </c>
      <c r="M18" s="804">
        <f>SUM(M19:M24)</f>
        <v>8244</v>
      </c>
      <c r="N18" s="696">
        <f>+(M18/$B18)*10000</f>
        <v>10.992877964520101</v>
      </c>
    </row>
    <row r="19" spans="1:14">
      <c r="A19" s="690" t="s">
        <v>25</v>
      </c>
      <c r="B19" s="170">
        <v>624860</v>
      </c>
      <c r="C19" s="170">
        <v>1130</v>
      </c>
      <c r="D19" s="20">
        <v>17.588123502869355</v>
      </c>
      <c r="E19" s="170">
        <v>145</v>
      </c>
      <c r="F19" s="20">
        <v>2.2568831043504924</v>
      </c>
      <c r="G19" s="170">
        <v>16</v>
      </c>
      <c r="H19" s="20">
        <v>0.24903537703177847</v>
      </c>
      <c r="I19" s="170">
        <v>331</v>
      </c>
      <c r="J19" s="20">
        <v>5.151919362344918</v>
      </c>
      <c r="K19" s="170">
        <v>84</v>
      </c>
      <c r="L19" s="20">
        <v>1.3074357294168368</v>
      </c>
      <c r="M19" s="170">
        <v>604</v>
      </c>
      <c r="N19" s="20">
        <v>9.4010854829496378</v>
      </c>
    </row>
    <row r="20" spans="1:14">
      <c r="A20" s="697" t="s">
        <v>26</v>
      </c>
      <c r="B20" s="815">
        <v>551712</v>
      </c>
      <c r="C20" s="815">
        <v>406</v>
      </c>
      <c r="D20" s="700">
        <v>7.826038347587903</v>
      </c>
      <c r="E20" s="815">
        <v>107</v>
      </c>
      <c r="F20" s="700">
        <v>2.0625273477633144</v>
      </c>
      <c r="G20" s="815">
        <v>10</v>
      </c>
      <c r="H20" s="700">
        <v>0.19275956521152471</v>
      </c>
      <c r="I20" s="815">
        <v>228</v>
      </c>
      <c r="J20" s="700">
        <v>4.3949180868227637</v>
      </c>
      <c r="K20" s="815">
        <v>90</v>
      </c>
      <c r="L20" s="700">
        <v>1.7348360869037225</v>
      </c>
      <c r="M20" s="815">
        <v>396</v>
      </c>
      <c r="N20" s="700">
        <v>7.6332787823763786</v>
      </c>
    </row>
    <row r="21" spans="1:14">
      <c r="A21" s="690" t="s">
        <v>27</v>
      </c>
      <c r="B21" s="170">
        <v>3778720</v>
      </c>
      <c r="C21" s="170">
        <v>6488</v>
      </c>
      <c r="D21" s="20">
        <v>18.674646950445695</v>
      </c>
      <c r="E21" s="170">
        <v>646</v>
      </c>
      <c r="F21" s="20">
        <v>1.8594053529574475</v>
      </c>
      <c r="G21" s="170">
        <v>118</v>
      </c>
      <c r="H21" s="20">
        <v>0.33964370224300128</v>
      </c>
      <c r="I21" s="170">
        <v>2340</v>
      </c>
      <c r="J21" s="20">
        <v>6.7353073156662964</v>
      </c>
      <c r="K21" s="170">
        <v>632</v>
      </c>
      <c r="L21" s="20">
        <v>1.8191086425218372</v>
      </c>
      <c r="M21" s="170">
        <v>5155</v>
      </c>
      <c r="N21" s="20">
        <v>14.837824449683657</v>
      </c>
    </row>
    <row r="22" spans="1:14">
      <c r="A22" s="697" t="s">
        <v>28</v>
      </c>
      <c r="B22" s="815">
        <v>805514</v>
      </c>
      <c r="C22" s="815">
        <v>1120</v>
      </c>
      <c r="D22" s="700">
        <v>14.350823826980317</v>
      </c>
      <c r="E22" s="815">
        <v>160</v>
      </c>
      <c r="F22" s="700">
        <v>2.0501176895686166</v>
      </c>
      <c r="G22" s="815">
        <v>10</v>
      </c>
      <c r="H22" s="700">
        <v>0.12813235559803854</v>
      </c>
      <c r="I22" s="815">
        <v>252</v>
      </c>
      <c r="J22" s="700">
        <v>3.2289353610705716</v>
      </c>
      <c r="K22" s="815">
        <v>133</v>
      </c>
      <c r="L22" s="700">
        <v>1.7041603294539127</v>
      </c>
      <c r="M22" s="815">
        <v>546</v>
      </c>
      <c r="N22" s="700">
        <v>6.9960266156529052</v>
      </c>
    </row>
    <row r="23" spans="1:14">
      <c r="A23" s="690" t="s">
        <v>29</v>
      </c>
      <c r="B23" s="170">
        <v>1420348</v>
      </c>
      <c r="C23" s="170">
        <v>1880</v>
      </c>
      <c r="D23" s="20">
        <v>13.761068327364104</v>
      </c>
      <c r="E23" s="170">
        <v>271</v>
      </c>
      <c r="F23" s="20">
        <v>1.9836433599551448</v>
      </c>
      <c r="G23" s="170">
        <v>9</v>
      </c>
      <c r="H23" s="20">
        <v>6.5877454758657944E-2</v>
      </c>
      <c r="I23" s="170">
        <v>807</v>
      </c>
      <c r="J23" s="20">
        <v>5.907011776692995</v>
      </c>
      <c r="K23" s="170">
        <v>161</v>
      </c>
      <c r="L23" s="20">
        <v>1.1784744684604367</v>
      </c>
      <c r="M23" s="170">
        <v>1390</v>
      </c>
      <c r="N23" s="20">
        <v>10.174406901614949</v>
      </c>
    </row>
    <row r="24" spans="1:14">
      <c r="A24" s="697" t="s">
        <v>30</v>
      </c>
      <c r="B24" s="815">
        <v>318247</v>
      </c>
      <c r="C24" s="815">
        <v>259</v>
      </c>
      <c r="D24" s="700">
        <v>9.5882601195015589</v>
      </c>
      <c r="E24" s="815">
        <v>56</v>
      </c>
      <c r="F24" s="700">
        <v>2.0731373231354722</v>
      </c>
      <c r="G24" s="815">
        <v>4</v>
      </c>
      <c r="H24" s="700">
        <v>0.14808123736681944</v>
      </c>
      <c r="I24" s="815">
        <v>74</v>
      </c>
      <c r="J24" s="700">
        <v>2.7395028912861599</v>
      </c>
      <c r="K24" s="815">
        <v>64</v>
      </c>
      <c r="L24" s="700">
        <v>2.369299797869111</v>
      </c>
      <c r="M24" s="815">
        <v>153</v>
      </c>
      <c r="N24" s="700">
        <v>5.6641073292808439</v>
      </c>
    </row>
    <row r="25" spans="1:14">
      <c r="A25" s="689" t="s">
        <v>31</v>
      </c>
      <c r="B25" s="172">
        <f>SUM(B26:B31)</f>
        <v>760853</v>
      </c>
      <c r="C25" s="172">
        <f>SUM(C26:C31)</f>
        <v>684</v>
      </c>
      <c r="D25" s="19">
        <f>(C25/B25)*10000</f>
        <v>8.9899100088979083</v>
      </c>
      <c r="E25" s="172">
        <f>SUM(E26:E31)</f>
        <v>385</v>
      </c>
      <c r="F25" s="19">
        <f>+(E25/$B25)*10000</f>
        <v>5.0601101658270382</v>
      </c>
      <c r="G25" s="172">
        <f>SUM(G26:G31)</f>
        <v>21</v>
      </c>
      <c r="H25" s="19">
        <f>+(G25/$B25)*10000</f>
        <v>0.27600600904511119</v>
      </c>
      <c r="I25" s="172">
        <f>SUM(I26:I31)</f>
        <v>681</v>
      </c>
      <c r="J25" s="19">
        <f>+(I25/$B25)*10000</f>
        <v>8.9504805790343216</v>
      </c>
      <c r="K25" s="172">
        <f>SUM(K26:K31)</f>
        <v>93</v>
      </c>
      <c r="L25" s="19">
        <f>+(K25/$B25)*10000</f>
        <v>1.222312325771207</v>
      </c>
      <c r="M25" s="172">
        <f>SUM(M26:M31)</f>
        <v>718</v>
      </c>
      <c r="N25" s="19">
        <f>+(M25/$B25)*10000</f>
        <v>9.4367768806852315</v>
      </c>
    </row>
    <row r="26" spans="1:14">
      <c r="A26" s="703" t="s">
        <v>32</v>
      </c>
      <c r="B26" s="815">
        <v>153163</v>
      </c>
      <c r="C26" s="815">
        <v>205</v>
      </c>
      <c r="D26" s="700">
        <v>14.93581243533886</v>
      </c>
      <c r="E26" s="815">
        <v>87</v>
      </c>
      <c r="F26" s="700">
        <v>6.3386130823145415</v>
      </c>
      <c r="G26" s="815">
        <v>3</v>
      </c>
      <c r="H26" s="700">
        <v>0.21857286490739797</v>
      </c>
      <c r="I26" s="815">
        <v>170</v>
      </c>
      <c r="J26" s="700">
        <v>12.385795678085884</v>
      </c>
      <c r="K26" s="815">
        <v>8</v>
      </c>
      <c r="L26" s="700">
        <v>0.58286097308639451</v>
      </c>
      <c r="M26" s="815">
        <v>208</v>
      </c>
      <c r="N26" s="700">
        <v>15.154385300246258</v>
      </c>
    </row>
    <row r="27" spans="1:14">
      <c r="A27" s="693" t="s">
        <v>33</v>
      </c>
      <c r="B27" s="170">
        <v>106953</v>
      </c>
      <c r="C27" s="170">
        <v>84</v>
      </c>
      <c r="D27" s="20">
        <v>8.1731938701045976</v>
      </c>
      <c r="E27" s="170">
        <v>70</v>
      </c>
      <c r="F27" s="20">
        <v>6.8109948917538317</v>
      </c>
      <c r="G27" s="170">
        <v>3</v>
      </c>
      <c r="H27" s="20">
        <v>0.29189978107516418</v>
      </c>
      <c r="I27" s="170">
        <v>127</v>
      </c>
      <c r="J27" s="20">
        <v>12.357090732181952</v>
      </c>
      <c r="K27" s="170">
        <v>20</v>
      </c>
      <c r="L27" s="20">
        <v>1.9459985405010947</v>
      </c>
      <c r="M27" s="170">
        <v>93</v>
      </c>
      <c r="N27" s="20">
        <v>9.0488932133300892</v>
      </c>
    </row>
    <row r="28" spans="1:14">
      <c r="A28" s="703" t="s">
        <v>34</v>
      </c>
      <c r="B28" s="815">
        <v>86470</v>
      </c>
      <c r="C28" s="815">
        <v>125</v>
      </c>
      <c r="D28" s="700">
        <v>15.353058943463894</v>
      </c>
      <c r="E28" s="815">
        <v>73</v>
      </c>
      <c r="F28" s="700">
        <v>8.9661864229829149</v>
      </c>
      <c r="G28" s="815">
        <v>6</v>
      </c>
      <c r="H28" s="700">
        <v>0.73694682928626698</v>
      </c>
      <c r="I28" s="815">
        <v>94</v>
      </c>
      <c r="J28" s="700">
        <v>11.54550032548485</v>
      </c>
      <c r="K28" s="815">
        <v>23</v>
      </c>
      <c r="L28" s="700">
        <v>2.8249628455973568</v>
      </c>
      <c r="M28" s="815">
        <v>113</v>
      </c>
      <c r="N28" s="700">
        <v>13.879165284891362</v>
      </c>
    </row>
    <row r="29" spans="1:14">
      <c r="A29" s="693" t="s">
        <v>35</v>
      </c>
      <c r="B29" s="170">
        <v>95194</v>
      </c>
      <c r="C29" s="170">
        <v>91</v>
      </c>
      <c r="D29" s="20">
        <v>10.250287233323572</v>
      </c>
      <c r="E29" s="170">
        <v>46</v>
      </c>
      <c r="F29" s="20">
        <v>5.1814638761855418</v>
      </c>
      <c r="G29" s="170">
        <v>1</v>
      </c>
      <c r="H29" s="20">
        <v>0.11264051904751177</v>
      </c>
      <c r="I29" s="170">
        <v>92</v>
      </c>
      <c r="J29" s="20">
        <v>10.362927752371084</v>
      </c>
      <c r="K29" s="170">
        <v>5</v>
      </c>
      <c r="L29" s="20">
        <v>0.56320259523755889</v>
      </c>
      <c r="M29" s="170">
        <v>101</v>
      </c>
      <c r="N29" s="20">
        <v>11.376692423798687</v>
      </c>
    </row>
    <row r="30" spans="1:14">
      <c r="A30" s="703" t="s">
        <v>36</v>
      </c>
      <c r="B30" s="815">
        <v>181287</v>
      </c>
      <c r="C30" s="815">
        <v>104</v>
      </c>
      <c r="D30" s="700">
        <v>5.857142052590377</v>
      </c>
      <c r="E30" s="815">
        <v>56</v>
      </c>
      <c r="F30" s="700">
        <v>3.1538457206255877</v>
      </c>
      <c r="G30" s="815">
        <v>3</v>
      </c>
      <c r="H30" s="700">
        <v>0.16895602074779933</v>
      </c>
      <c r="I30" s="815">
        <v>109</v>
      </c>
      <c r="J30" s="700">
        <v>6.1387354205033757</v>
      </c>
      <c r="K30" s="815">
        <v>28</v>
      </c>
      <c r="L30" s="700">
        <v>1.5769228603127938</v>
      </c>
      <c r="M30" s="815">
        <v>126</v>
      </c>
      <c r="N30" s="700">
        <v>7.0961528714075728</v>
      </c>
    </row>
    <row r="31" spans="1:14">
      <c r="A31" s="693" t="s">
        <v>37</v>
      </c>
      <c r="B31" s="170">
        <v>137786</v>
      </c>
      <c r="C31" s="170">
        <v>75</v>
      </c>
      <c r="D31" s="20">
        <v>6.2095859448092003</v>
      </c>
      <c r="E31" s="170">
        <v>53</v>
      </c>
      <c r="F31" s="20">
        <v>4.3881074009985017</v>
      </c>
      <c r="G31" s="170">
        <v>5</v>
      </c>
      <c r="H31" s="20">
        <v>0.41397239632061333</v>
      </c>
      <c r="I31" s="170">
        <v>89</v>
      </c>
      <c r="J31" s="20">
        <v>7.3687086545069169</v>
      </c>
      <c r="K31" s="170">
        <v>9</v>
      </c>
      <c r="L31" s="20">
        <v>0.74515031337710391</v>
      </c>
      <c r="M31" s="170">
        <v>77</v>
      </c>
      <c r="N31" s="20">
        <v>6.3751749033374452</v>
      </c>
    </row>
    <row r="32" spans="1:14">
      <c r="A32" s="705" t="s">
        <v>38</v>
      </c>
      <c r="B32" s="804">
        <f>B33</f>
        <v>25884</v>
      </c>
      <c r="C32" s="804">
        <f>SUM(C33)</f>
        <v>18</v>
      </c>
      <c r="D32" s="696">
        <f>(C32/B32)*10000</f>
        <v>6.9541029207232263</v>
      </c>
      <c r="E32" s="804">
        <f>SUM(E33)</f>
        <v>18</v>
      </c>
      <c r="F32" s="696">
        <f>+(E32/$B32)*10000</f>
        <v>6.9541029207232263</v>
      </c>
      <c r="G32" s="804" t="s">
        <v>39</v>
      </c>
      <c r="H32" s="696" t="s">
        <v>39</v>
      </c>
      <c r="I32" s="804">
        <f>SUM(I33)</f>
        <v>11</v>
      </c>
      <c r="J32" s="696">
        <f>+(I32/$B32)*10000</f>
        <v>4.2497295626641947</v>
      </c>
      <c r="K32" s="804">
        <f>SUM(K33)</f>
        <v>2</v>
      </c>
      <c r="L32" s="696">
        <f>+(K32/$B32)*10000</f>
        <v>0.77267810230258083</v>
      </c>
      <c r="M32" s="804">
        <f>SUM(M33)</f>
        <v>17</v>
      </c>
      <c r="N32" s="696">
        <f>+(M32/$B32)*10000</f>
        <v>6.5677638695719356</v>
      </c>
    </row>
    <row r="33" spans="1:14">
      <c r="A33" s="693" t="s">
        <v>40</v>
      </c>
      <c r="B33" s="821">
        <v>25884</v>
      </c>
      <c r="C33" s="821">
        <v>18</v>
      </c>
      <c r="D33" s="20">
        <v>7.3873430189608476</v>
      </c>
      <c r="E33" s="170">
        <v>18</v>
      </c>
      <c r="F33" s="20">
        <v>7.3873430189608476</v>
      </c>
      <c r="G33" s="170" t="s">
        <v>39</v>
      </c>
      <c r="H33" s="20" t="s">
        <v>39</v>
      </c>
      <c r="I33" s="170">
        <v>11</v>
      </c>
      <c r="J33" s="20">
        <v>4.5144874004760727</v>
      </c>
      <c r="K33" s="170">
        <v>2</v>
      </c>
      <c r="L33" s="20">
        <v>0.82081589099564967</v>
      </c>
      <c r="M33" s="822">
        <v>17</v>
      </c>
      <c r="N33" s="20">
        <v>6.9769350734630224</v>
      </c>
    </row>
    <row r="34" spans="1:14">
      <c r="A34" s="707" t="s">
        <v>41</v>
      </c>
      <c r="B34" s="816">
        <v>33754</v>
      </c>
      <c r="C34" s="816">
        <v>1</v>
      </c>
      <c r="D34" s="696">
        <v>0.2845193046348195</v>
      </c>
      <c r="E34" s="816">
        <v>1</v>
      </c>
      <c r="F34" s="708">
        <v>0.2845193046348195</v>
      </c>
      <c r="G34" s="816" t="s">
        <v>39</v>
      </c>
      <c r="H34" s="708" t="s">
        <v>39</v>
      </c>
      <c r="I34" s="816">
        <v>1</v>
      </c>
      <c r="J34" s="708">
        <v>0.2845193046348195</v>
      </c>
      <c r="K34" s="816" t="s">
        <v>39</v>
      </c>
      <c r="L34" s="817" t="s">
        <v>39</v>
      </c>
      <c r="M34" s="816">
        <v>1</v>
      </c>
      <c r="N34" s="708">
        <v>0.2845193046348195</v>
      </c>
    </row>
    <row r="35" spans="1:14" ht="11.25" customHeight="1">
      <c r="A35" s="154"/>
      <c r="B35" s="802"/>
      <c r="C35" s="802"/>
      <c r="D35" s="153"/>
      <c r="E35" s="802"/>
      <c r="F35" s="153"/>
      <c r="G35" s="802"/>
      <c r="H35" s="153"/>
      <c r="I35" s="802"/>
      <c r="J35" s="153"/>
      <c r="K35" s="802"/>
      <c r="L35" s="153"/>
      <c r="M35" s="802"/>
      <c r="N35" s="153"/>
    </row>
    <row r="36" spans="1:14" ht="11.25" customHeight="1">
      <c r="A36" s="859" t="s">
        <v>1099</v>
      </c>
      <c r="B36" s="802"/>
      <c r="C36" s="802"/>
      <c r="D36" s="153"/>
      <c r="E36" s="802"/>
      <c r="F36" s="153"/>
      <c r="G36" s="802"/>
      <c r="H36" s="153"/>
      <c r="I36" s="802"/>
      <c r="J36" s="153"/>
      <c r="K36" s="802"/>
      <c r="L36" s="153"/>
      <c r="M36" s="802"/>
      <c r="N36" s="153"/>
    </row>
    <row r="37" spans="1:14" ht="11.25" customHeight="1">
      <c r="A37" s="859" t="s">
        <v>1100</v>
      </c>
      <c r="B37" s="802"/>
      <c r="C37" s="802"/>
      <c r="D37" s="153"/>
      <c r="E37" s="802"/>
      <c r="F37" s="153"/>
      <c r="G37" s="802"/>
      <c r="H37" s="153"/>
      <c r="I37" s="802"/>
      <c r="J37" s="153"/>
      <c r="K37" s="802"/>
      <c r="L37" s="153"/>
      <c r="M37" s="802"/>
      <c r="N37" s="153"/>
    </row>
    <row r="38" spans="1:14" ht="11.25" customHeight="1">
      <c r="A38" s="859" t="s">
        <v>1089</v>
      </c>
      <c r="B38" s="802"/>
      <c r="C38" s="802"/>
      <c r="D38" s="153"/>
      <c r="E38" s="802"/>
      <c r="F38" s="153"/>
      <c r="G38" s="802"/>
      <c r="H38" s="153"/>
      <c r="I38" s="802"/>
      <c r="J38" s="153"/>
      <c r="K38" s="802"/>
      <c r="L38" s="153"/>
      <c r="M38" s="802"/>
      <c r="N38" s="153"/>
    </row>
    <row r="39" spans="1:14" ht="11.25" customHeight="1">
      <c r="A39" s="859" t="s">
        <v>1102</v>
      </c>
      <c r="B39" s="802"/>
      <c r="C39" s="802"/>
      <c r="D39" s="153"/>
      <c r="E39" s="802"/>
      <c r="F39" s="153"/>
      <c r="G39" s="802"/>
      <c r="H39" s="153"/>
      <c r="I39" s="802"/>
      <c r="J39" s="153"/>
      <c r="K39" s="802"/>
      <c r="L39" s="153"/>
      <c r="M39" s="802"/>
      <c r="N39" s="153"/>
    </row>
    <row r="40" spans="1:14" ht="54" customHeight="1">
      <c r="A40" s="1238" t="s">
        <v>1101</v>
      </c>
      <c r="B40" s="1238"/>
      <c r="C40" s="1238"/>
      <c r="D40" s="1238"/>
      <c r="E40" s="1238"/>
      <c r="F40" s="1238"/>
      <c r="G40" s="1238"/>
      <c r="H40" s="1238"/>
      <c r="I40" s="1238"/>
      <c r="J40" s="1238"/>
      <c r="K40" s="1238"/>
      <c r="L40" s="1238"/>
      <c r="M40" s="1238"/>
      <c r="N40" s="1238"/>
    </row>
  </sheetData>
  <mergeCells count="9">
    <mergeCell ref="A1:N1"/>
    <mergeCell ref="M3:N3"/>
    <mergeCell ref="A40:N40"/>
    <mergeCell ref="A3:A4"/>
    <mergeCell ref="C3:D3"/>
    <mergeCell ref="E3:F3"/>
    <mergeCell ref="G3:H3"/>
    <mergeCell ref="I3:J3"/>
    <mergeCell ref="K3:L3"/>
  </mergeCells>
  <hyperlinks>
    <hyperlink ref="O1" location="INDICE!A1" display="INDICE"/>
  </hyperlinks>
  <printOptions horizontalCentered="1"/>
  <pageMargins left="0.70866141732283472" right="0.70866141732283472" top="1.1417322834645669" bottom="0.74803149606299213" header="0" footer="0.31496062992125984"/>
  <pageSetup paperSize="9" scale="70" firstPageNumber="150" orientation="landscape" useFirstPageNumber="1" r:id="rId1"/>
  <headerFooter scaleWithDoc="0">
    <oddHeader>&amp;C&amp;G</oddHeader>
    <oddFooter>&amp;C&amp;"Arial,Normal"&amp;12 142</oddFooter>
  </headerFooter>
  <ignoredErrors>
    <ignoredError sqref="G5:N5 D6:N6 D18:N18 D25:M25 D32:M32" formula="1"/>
  </ignoredErrors>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zoomScale="90" zoomScaleNormal="90" zoomScalePageLayoutView="80" workbookViewId="0">
      <selection activeCell="O1" sqref="O1"/>
    </sheetView>
  </sheetViews>
  <sheetFormatPr baseColWidth="10" defaultRowHeight="15"/>
  <cols>
    <col min="1" max="1" width="31.28515625" style="152" customWidth="1"/>
    <col min="2" max="14" width="11.42578125" style="152"/>
  </cols>
  <sheetData>
    <row r="1" spans="1:15" ht="55.5" customHeight="1">
      <c r="A1" s="1241" t="s">
        <v>1389</v>
      </c>
      <c r="B1" s="1241"/>
      <c r="C1" s="1241"/>
      <c r="D1" s="1241"/>
      <c r="E1" s="1241"/>
      <c r="F1" s="1241"/>
      <c r="G1" s="1241"/>
      <c r="H1" s="1241"/>
      <c r="I1" s="1241"/>
      <c r="J1" s="1241"/>
      <c r="K1" s="1241"/>
      <c r="L1" s="1241"/>
      <c r="M1" s="1241"/>
      <c r="N1" s="1241"/>
      <c r="O1" s="471" t="s">
        <v>1037</v>
      </c>
    </row>
    <row r="2" spans="1:15" ht="25.5" customHeight="1">
      <c r="A2" s="1126" t="s">
        <v>0</v>
      </c>
      <c r="B2" s="499" t="s">
        <v>1</v>
      </c>
      <c r="C2" s="1124" t="s">
        <v>2</v>
      </c>
      <c r="D2" s="1124"/>
      <c r="E2" s="1124" t="s">
        <v>3</v>
      </c>
      <c r="F2" s="1124"/>
      <c r="G2" s="1124" t="s">
        <v>4</v>
      </c>
      <c r="H2" s="1124"/>
      <c r="I2" s="1124" t="s">
        <v>5</v>
      </c>
      <c r="J2" s="1124"/>
      <c r="K2" s="1124" t="s">
        <v>6</v>
      </c>
      <c r="L2" s="1124"/>
      <c r="M2" s="1124" t="s">
        <v>7</v>
      </c>
      <c r="N2" s="1124"/>
    </row>
    <row r="3" spans="1:15" ht="36" customHeight="1">
      <c r="A3" s="1126"/>
      <c r="B3" s="499" t="s">
        <v>8</v>
      </c>
      <c r="C3" s="499" t="s">
        <v>9</v>
      </c>
      <c r="D3" s="499" t="s">
        <v>10</v>
      </c>
      <c r="E3" s="499" t="s">
        <v>9</v>
      </c>
      <c r="F3" s="499" t="s">
        <v>10</v>
      </c>
      <c r="G3" s="499" t="s">
        <v>9</v>
      </c>
      <c r="H3" s="499" t="s">
        <v>10</v>
      </c>
      <c r="I3" s="499" t="s">
        <v>9</v>
      </c>
      <c r="J3" s="499" t="s">
        <v>10</v>
      </c>
      <c r="K3" s="499" t="s">
        <v>9</v>
      </c>
      <c r="L3" s="499" t="s">
        <v>10</v>
      </c>
      <c r="M3" s="499" t="s">
        <v>9</v>
      </c>
      <c r="N3" s="499" t="s">
        <v>10</v>
      </c>
    </row>
    <row r="4" spans="1:15">
      <c r="A4" s="687" t="s">
        <v>11</v>
      </c>
      <c r="B4" s="688">
        <f>B5+B17+B24+B31+B33</f>
        <v>15266431</v>
      </c>
      <c r="C4" s="688">
        <f>C5+C17+C24+C31</f>
        <v>25227</v>
      </c>
      <c r="D4" s="19">
        <f>(C4/B4)*10000</f>
        <v>16.524490891158518</v>
      </c>
      <c r="E4" s="688">
        <f>SUM(E5+E17+E24+E31+E33)</f>
        <v>4183</v>
      </c>
      <c r="F4" s="19">
        <f>+(E4/$B4)*10000</f>
        <v>2.7399986283631055</v>
      </c>
      <c r="G4" s="688">
        <f>SUM(G5+G17+G24)</f>
        <v>561</v>
      </c>
      <c r="H4" s="19">
        <f>+(G4/$B4)*10000</f>
        <v>0.36747292147064364</v>
      </c>
      <c r="I4" s="688">
        <f>SUM(I5+I17+I24+I31+I33)</f>
        <v>12668</v>
      </c>
      <c r="J4" s="19">
        <f>+(I4/$B4)*10000</f>
        <v>8.297944686613393</v>
      </c>
      <c r="K4" s="688">
        <f>SUM(K5+K17+K24+K31)</f>
        <v>2098</v>
      </c>
      <c r="L4" s="19">
        <f>+(K4/$B4)*10000</f>
        <v>1.3742570218278261</v>
      </c>
      <c r="M4" s="688">
        <f>SUM(M5+M17+M24+M31+M33)</f>
        <v>16869</v>
      </c>
      <c r="N4" s="19">
        <f>+(M4/$B4)*10000</f>
        <v>11.049733889996949</v>
      </c>
    </row>
    <row r="5" spans="1:15">
      <c r="A5" s="694" t="s">
        <v>12</v>
      </c>
      <c r="B5" s="695">
        <f>SUM(B6:B16)</f>
        <v>6808224</v>
      </c>
      <c r="C5" s="695">
        <f>SUM(C6:C16)</f>
        <v>13344</v>
      </c>
      <c r="D5" s="696">
        <f>C5/B5*10000</f>
        <v>19.599825152638925</v>
      </c>
      <c r="E5" s="695">
        <f>SUM(E6:E16)</f>
        <v>1816</v>
      </c>
      <c r="F5" s="696">
        <f>+(E5/$B5)*10000</f>
        <v>2.6673622959526599</v>
      </c>
      <c r="G5" s="695">
        <f>SUM(G6:G16)</f>
        <v>348</v>
      </c>
      <c r="H5" s="696">
        <f>+(G5/$B5)*10000</f>
        <v>0.51114651926846122</v>
      </c>
      <c r="I5" s="695">
        <f>SUM(I6:I16)</f>
        <v>7245</v>
      </c>
      <c r="J5" s="696">
        <f>+(I5/$B5)*10000</f>
        <v>10.641541758908051</v>
      </c>
      <c r="K5" s="695">
        <f>SUM(K6:K16)</f>
        <v>952</v>
      </c>
      <c r="L5" s="696">
        <f>+(K5/$B5)*10000</f>
        <v>1.3983088688033767</v>
      </c>
      <c r="M5" s="695">
        <f>SUM(M6:M16)</f>
        <v>7627</v>
      </c>
      <c r="N5" s="696">
        <f>+(M5/$B5)*10000</f>
        <v>11.202627880633775</v>
      </c>
    </row>
    <row r="6" spans="1:15">
      <c r="A6" s="690" t="s">
        <v>13</v>
      </c>
      <c r="B6" s="10">
        <v>753493</v>
      </c>
      <c r="C6" s="10">
        <v>1770.0000000000002</v>
      </c>
      <c r="D6" s="20">
        <f t="shared" ref="D6:D30" si="0">(C6/B6)*10000</f>
        <v>23.490596462077288</v>
      </c>
      <c r="E6" s="691">
        <v>244</v>
      </c>
      <c r="F6" s="20">
        <f>+(E6/$B6)*10000</f>
        <v>3.2382517156761907</v>
      </c>
      <c r="G6" s="692">
        <v>57</v>
      </c>
      <c r="H6" s="20">
        <f t="shared" ref="H6:H23" si="1">+(G6/$B6)*10000</f>
        <v>0.75647683521943798</v>
      </c>
      <c r="I6" s="692">
        <v>841</v>
      </c>
      <c r="J6" s="20">
        <f t="shared" ref="J6:J23" si="2">+(I6/$B6)*10000</f>
        <v>11.161351200342935</v>
      </c>
      <c r="K6" s="691">
        <v>19</v>
      </c>
      <c r="L6" s="20">
        <f t="shared" ref="L6:L11" si="3">+(K6/$B6)*10000</f>
        <v>0.25215894507314601</v>
      </c>
      <c r="M6" s="691">
        <v>810</v>
      </c>
      <c r="N6" s="20">
        <f>+(M6/$B6)*10000</f>
        <v>10.749933974170961</v>
      </c>
    </row>
    <row r="7" spans="1:15">
      <c r="A7" s="697" t="s">
        <v>14</v>
      </c>
      <c r="B7" s="698">
        <v>193689</v>
      </c>
      <c r="C7" s="699">
        <v>191.99999999999997</v>
      </c>
      <c r="D7" s="700">
        <f t="shared" si="0"/>
        <v>9.9127983519972709</v>
      </c>
      <c r="E7" s="701">
        <v>76</v>
      </c>
      <c r="F7" s="700">
        <f t="shared" ref="F7:F15" si="4">+(E7/$B7)*10000</f>
        <v>3.923816014332254</v>
      </c>
      <c r="G7" s="702">
        <v>8</v>
      </c>
      <c r="H7" s="700">
        <f t="shared" si="1"/>
        <v>0.41303326466655305</v>
      </c>
      <c r="I7" s="702">
        <v>225</v>
      </c>
      <c r="J7" s="700">
        <f t="shared" si="2"/>
        <v>11.616560568746806</v>
      </c>
      <c r="K7" s="701">
        <v>19</v>
      </c>
      <c r="L7" s="700">
        <f t="shared" si="3"/>
        <v>0.98095400358306351</v>
      </c>
      <c r="M7" s="701">
        <v>159</v>
      </c>
      <c r="N7" s="700">
        <f t="shared" ref="N7:N23" si="5">+(M7/$B7)*10000</f>
        <v>8.209036135247743</v>
      </c>
    </row>
    <row r="8" spans="1:15">
      <c r="A8" s="690" t="s">
        <v>15</v>
      </c>
      <c r="B8" s="10">
        <v>240248</v>
      </c>
      <c r="C8" s="10">
        <v>360.00000000000011</v>
      </c>
      <c r="D8" s="20">
        <f t="shared" si="0"/>
        <v>14.984516000133201</v>
      </c>
      <c r="E8" s="691">
        <v>91</v>
      </c>
      <c r="F8" s="20">
        <f t="shared" si="4"/>
        <v>3.7877526555892245</v>
      </c>
      <c r="G8" s="692">
        <v>6</v>
      </c>
      <c r="H8" s="20">
        <f t="shared" si="1"/>
        <v>0.24974193333555328</v>
      </c>
      <c r="I8" s="692">
        <v>168</v>
      </c>
      <c r="J8" s="20">
        <f t="shared" si="2"/>
        <v>6.9927741333954909</v>
      </c>
      <c r="K8" s="691">
        <v>25</v>
      </c>
      <c r="L8" s="20">
        <f t="shared" si="3"/>
        <v>1.0405913888981386</v>
      </c>
      <c r="M8" s="691">
        <v>314</v>
      </c>
      <c r="N8" s="20">
        <f t="shared" si="5"/>
        <v>13.069827844560621</v>
      </c>
    </row>
    <row r="9" spans="1:15">
      <c r="A9" s="697" t="s">
        <v>16</v>
      </c>
      <c r="B9" s="698">
        <v>173410</v>
      </c>
      <c r="C9" s="699">
        <v>124.99999999999997</v>
      </c>
      <c r="D9" s="700">
        <f t="shared" si="0"/>
        <v>7.2083501528170215</v>
      </c>
      <c r="E9" s="701">
        <v>76</v>
      </c>
      <c r="F9" s="700">
        <f>+(E9/$B9)*10000</f>
        <v>4.38267689291275</v>
      </c>
      <c r="G9" s="702">
        <v>5</v>
      </c>
      <c r="H9" s="700">
        <f t="shared" si="1"/>
        <v>0.28833400611268095</v>
      </c>
      <c r="I9" s="702">
        <v>174</v>
      </c>
      <c r="J9" s="700">
        <f t="shared" si="2"/>
        <v>10.034023412721297</v>
      </c>
      <c r="K9" s="701">
        <v>48</v>
      </c>
      <c r="L9" s="700">
        <f t="shared" si="3"/>
        <v>2.7680064586817368</v>
      </c>
      <c r="M9" s="701">
        <v>157</v>
      </c>
      <c r="N9" s="700">
        <f t="shared" si="5"/>
        <v>9.0536877919381809</v>
      </c>
    </row>
    <row r="10" spans="1:15">
      <c r="A10" s="690" t="s">
        <v>17</v>
      </c>
      <c r="B10" s="11">
        <v>431243</v>
      </c>
      <c r="C10" s="10">
        <v>456</v>
      </c>
      <c r="D10" s="20">
        <f t="shared" si="0"/>
        <v>10.574084680794817</v>
      </c>
      <c r="E10" s="691">
        <v>100</v>
      </c>
      <c r="F10" s="20">
        <f t="shared" si="4"/>
        <v>2.3188782194725479</v>
      </c>
      <c r="G10" s="692">
        <v>11</v>
      </c>
      <c r="H10" s="20">
        <f t="shared" si="1"/>
        <v>0.2550766041419803</v>
      </c>
      <c r="I10" s="692">
        <v>187</v>
      </c>
      <c r="J10" s="20">
        <f t="shared" si="2"/>
        <v>4.3363022704136647</v>
      </c>
      <c r="K10" s="691">
        <v>94</v>
      </c>
      <c r="L10" s="20">
        <f t="shared" si="3"/>
        <v>2.1797455263041954</v>
      </c>
      <c r="M10" s="691">
        <v>322</v>
      </c>
      <c r="N10" s="20">
        <f t="shared" si="5"/>
        <v>7.4667878667016039</v>
      </c>
    </row>
    <row r="11" spans="1:15">
      <c r="A11" s="697" t="s">
        <v>18</v>
      </c>
      <c r="B11" s="698">
        <v>481498</v>
      </c>
      <c r="C11" s="699">
        <v>656.00000000000023</v>
      </c>
      <c r="D11" s="700">
        <f t="shared" si="0"/>
        <v>13.624147971538827</v>
      </c>
      <c r="E11" s="701">
        <v>134</v>
      </c>
      <c r="F11" s="700">
        <f t="shared" si="4"/>
        <v>2.7829814454057962</v>
      </c>
      <c r="G11" s="702">
        <v>18</v>
      </c>
      <c r="H11" s="700">
        <f t="shared" si="1"/>
        <v>0.37383332848734574</v>
      </c>
      <c r="I11" s="702">
        <v>409</v>
      </c>
      <c r="J11" s="700">
        <f t="shared" si="2"/>
        <v>8.4943239639624668</v>
      </c>
      <c r="K11" s="701">
        <v>37</v>
      </c>
      <c r="L11" s="700">
        <f t="shared" si="3"/>
        <v>0.76843517522398841</v>
      </c>
      <c r="M11" s="701">
        <v>445</v>
      </c>
      <c r="N11" s="700">
        <f t="shared" si="5"/>
        <v>9.241990620937159</v>
      </c>
    </row>
    <row r="12" spans="1:15">
      <c r="A12" s="690" t="s">
        <v>19</v>
      </c>
      <c r="B12" s="11">
        <v>419919</v>
      </c>
      <c r="C12" s="10">
        <v>475</v>
      </c>
      <c r="D12" s="20">
        <f t="shared" si="0"/>
        <v>11.311705352698974</v>
      </c>
      <c r="E12" s="691">
        <v>98</v>
      </c>
      <c r="F12" s="20">
        <f>+(E12/$B12)*10000</f>
        <v>2.3337834201357883</v>
      </c>
      <c r="G12" s="692">
        <v>16</v>
      </c>
      <c r="H12" s="20">
        <f t="shared" si="1"/>
        <v>0.38102586451196541</v>
      </c>
      <c r="I12" s="692">
        <v>368</v>
      </c>
      <c r="J12" s="20">
        <f t="shared" si="2"/>
        <v>8.7635948837752053</v>
      </c>
      <c r="K12" s="691">
        <v>34</v>
      </c>
      <c r="L12" s="20">
        <f>+(K12/$B12)*10000</f>
        <v>0.80967996208792647</v>
      </c>
      <c r="M12" s="691">
        <v>292</v>
      </c>
      <c r="N12" s="20">
        <f t="shared" si="5"/>
        <v>6.9537220273433693</v>
      </c>
    </row>
    <row r="13" spans="1:15">
      <c r="A13" s="697" t="s">
        <v>20</v>
      </c>
      <c r="B13" s="698">
        <v>473331</v>
      </c>
      <c r="C13" s="699">
        <v>957</v>
      </c>
      <c r="D13" s="700">
        <f t="shared" si="0"/>
        <v>20.218409527370909</v>
      </c>
      <c r="E13" s="701">
        <v>128</v>
      </c>
      <c r="F13" s="700">
        <f t="shared" si="4"/>
        <v>2.7042386828667464</v>
      </c>
      <c r="G13" s="702">
        <v>20</v>
      </c>
      <c r="H13" s="700">
        <f t="shared" si="1"/>
        <v>0.42253729419792913</v>
      </c>
      <c r="I13" s="702">
        <v>438</v>
      </c>
      <c r="J13" s="700">
        <f t="shared" si="2"/>
        <v>9.2535667429346482</v>
      </c>
      <c r="K13" s="701">
        <v>15</v>
      </c>
      <c r="L13" s="700">
        <f>+(K13/$B13)*10000</f>
        <v>0.31690297064844686</v>
      </c>
      <c r="M13" s="701">
        <v>613</v>
      </c>
      <c r="N13" s="700">
        <f t="shared" si="5"/>
        <v>12.950768067166527</v>
      </c>
    </row>
    <row r="14" spans="1:15">
      <c r="A14" s="690" t="s">
        <v>21</v>
      </c>
      <c r="B14" s="11">
        <v>2723509</v>
      </c>
      <c r="C14" s="10">
        <v>6801</v>
      </c>
      <c r="D14" s="20">
        <f t="shared" si="0"/>
        <v>24.97146144918192</v>
      </c>
      <c r="E14" s="691">
        <v>714</v>
      </c>
      <c r="F14" s="20">
        <f t="shared" si="4"/>
        <v>2.6216179201170253</v>
      </c>
      <c r="G14" s="692">
        <v>176</v>
      </c>
      <c r="H14" s="20">
        <f t="shared" si="1"/>
        <v>0.64622514557506516</v>
      </c>
      <c r="I14" s="692">
        <v>3756</v>
      </c>
      <c r="J14" s="20">
        <f t="shared" si="2"/>
        <v>13.791032083976958</v>
      </c>
      <c r="K14" s="691">
        <v>575</v>
      </c>
      <c r="L14" s="20">
        <f>+(K14/$B14)*10000</f>
        <v>2.1112469244639911</v>
      </c>
      <c r="M14" s="691">
        <v>3742</v>
      </c>
      <c r="N14" s="20">
        <f t="shared" si="5"/>
        <v>13.739627811033488</v>
      </c>
    </row>
    <row r="15" spans="1:15">
      <c r="A15" s="697" t="s">
        <v>22</v>
      </c>
      <c r="B15" s="698">
        <v>530655</v>
      </c>
      <c r="C15" s="699">
        <v>1030</v>
      </c>
      <c r="D15" s="700">
        <f t="shared" si="0"/>
        <v>19.409974465519028</v>
      </c>
      <c r="E15" s="701">
        <v>119</v>
      </c>
      <c r="F15" s="700">
        <f t="shared" si="4"/>
        <v>2.2425116130065672</v>
      </c>
      <c r="G15" s="702">
        <v>23</v>
      </c>
      <c r="H15" s="700">
        <f t="shared" si="1"/>
        <v>0.43342661427858026</v>
      </c>
      <c r="I15" s="702">
        <v>521</v>
      </c>
      <c r="J15" s="700">
        <f t="shared" si="2"/>
        <v>9.8180550451800119</v>
      </c>
      <c r="K15" s="701">
        <v>49</v>
      </c>
      <c r="L15" s="700">
        <f>+(K15/$B15)*10000</f>
        <v>0.92338713476741008</v>
      </c>
      <c r="M15" s="701">
        <v>462</v>
      </c>
      <c r="N15" s="700">
        <f t="shared" si="5"/>
        <v>8.7062215563784378</v>
      </c>
    </row>
    <row r="16" spans="1:15">
      <c r="A16" s="690" t="s">
        <v>23</v>
      </c>
      <c r="B16" s="11">
        <v>387229</v>
      </c>
      <c r="C16" s="10">
        <v>522</v>
      </c>
      <c r="D16" s="20">
        <f t="shared" si="0"/>
        <v>13.480395321631384</v>
      </c>
      <c r="E16" s="691">
        <v>36</v>
      </c>
      <c r="F16" s="20">
        <f>+(E16/$B16)*10000</f>
        <v>0.92968243597457834</v>
      </c>
      <c r="G16" s="692">
        <v>8</v>
      </c>
      <c r="H16" s="20">
        <f t="shared" si="1"/>
        <v>0.20659609688323963</v>
      </c>
      <c r="I16" s="692">
        <v>158</v>
      </c>
      <c r="J16" s="20">
        <f t="shared" si="2"/>
        <v>4.0802729134439826</v>
      </c>
      <c r="K16" s="691">
        <v>37</v>
      </c>
      <c r="L16" s="20">
        <f>+(K16/$B16)*10000</f>
        <v>0.95550694808498327</v>
      </c>
      <c r="M16" s="691">
        <v>311</v>
      </c>
      <c r="N16" s="20">
        <f t="shared" si="5"/>
        <v>8.0314232663359402</v>
      </c>
    </row>
    <row r="17" spans="1:14">
      <c r="A17" s="694" t="s">
        <v>24</v>
      </c>
      <c r="B17" s="695">
        <f>SUM(B18:B23)</f>
        <v>7616555</v>
      </c>
      <c r="C17" s="695">
        <f>SUM(C18:C23)</f>
        <v>11127</v>
      </c>
      <c r="D17" s="696">
        <f t="shared" si="0"/>
        <v>14.60896691483223</v>
      </c>
      <c r="E17" s="695">
        <f>SUM(E18:E23)</f>
        <v>1962</v>
      </c>
      <c r="F17" s="696">
        <f t="shared" ref="F17:F23" si="6">+(E17/$B17)*10000</f>
        <v>2.5759677439472308</v>
      </c>
      <c r="G17" s="695">
        <f>SUM(G18:G23)</f>
        <v>189</v>
      </c>
      <c r="H17" s="696">
        <f t="shared" si="1"/>
        <v>0.24814368175638463</v>
      </c>
      <c r="I17" s="695">
        <f>SUM(I18:I23)</f>
        <v>4695</v>
      </c>
      <c r="J17" s="696">
        <f t="shared" si="2"/>
        <v>6.1642041579165383</v>
      </c>
      <c r="K17" s="695">
        <f>SUM(K18:K23)</f>
        <v>1035</v>
      </c>
      <c r="L17" s="696">
        <f t="shared" ref="L17:L23" si="7">+(K17/$B17)*10000</f>
        <v>1.3588820667611536</v>
      </c>
      <c r="M17" s="695">
        <f>SUM(M18:M23)</f>
        <v>8486</v>
      </c>
      <c r="N17" s="696">
        <f t="shared" si="5"/>
        <v>11.141520017908359</v>
      </c>
    </row>
    <row r="18" spans="1:14">
      <c r="A18" s="690" t="s">
        <v>25</v>
      </c>
      <c r="B18" s="11">
        <v>634481</v>
      </c>
      <c r="C18" s="10">
        <v>1091</v>
      </c>
      <c r="D18" s="20">
        <f t="shared" si="0"/>
        <v>17.195156356139901</v>
      </c>
      <c r="E18" s="691">
        <v>159</v>
      </c>
      <c r="F18" s="20">
        <f t="shared" si="6"/>
        <v>2.5059852068068231</v>
      </c>
      <c r="G18" s="692">
        <v>20</v>
      </c>
      <c r="H18" s="20">
        <f t="shared" si="1"/>
        <v>0.31521826500714756</v>
      </c>
      <c r="I18" s="692">
        <v>367</v>
      </c>
      <c r="J18" s="20">
        <f t="shared" si="2"/>
        <v>5.7842551628811583</v>
      </c>
      <c r="K18" s="691">
        <v>111</v>
      </c>
      <c r="L18" s="20">
        <f t="shared" si="7"/>
        <v>1.7494613707896689</v>
      </c>
      <c r="M18" s="691">
        <v>553</v>
      </c>
      <c r="N18" s="20">
        <f t="shared" si="5"/>
        <v>8.7157850274476303</v>
      </c>
    </row>
    <row r="19" spans="1:14">
      <c r="A19" s="697" t="s">
        <v>26</v>
      </c>
      <c r="B19" s="698">
        <v>561605</v>
      </c>
      <c r="C19" s="699">
        <v>432</v>
      </c>
      <c r="D19" s="700">
        <f t="shared" si="0"/>
        <v>7.6922392072720145</v>
      </c>
      <c r="E19" s="701">
        <v>112</v>
      </c>
      <c r="F19" s="700">
        <f t="shared" si="6"/>
        <v>1.9942842389223743</v>
      </c>
      <c r="G19" s="702">
        <v>12</v>
      </c>
      <c r="H19" s="700">
        <f t="shared" si="1"/>
        <v>0.21367331131311154</v>
      </c>
      <c r="I19" s="702">
        <v>275</v>
      </c>
      <c r="J19" s="700">
        <f t="shared" si="2"/>
        <v>4.8966800509254726</v>
      </c>
      <c r="K19" s="701">
        <v>98</v>
      </c>
      <c r="L19" s="700">
        <f t="shared" si="7"/>
        <v>1.7449987090570773</v>
      </c>
      <c r="M19" s="701">
        <v>417</v>
      </c>
      <c r="N19" s="700">
        <f t="shared" si="5"/>
        <v>7.4251475681306252</v>
      </c>
    </row>
    <row r="20" spans="1:14">
      <c r="A20" s="690" t="s">
        <v>27</v>
      </c>
      <c r="B20" s="11">
        <v>3840319</v>
      </c>
      <c r="C20" s="10">
        <v>6538</v>
      </c>
      <c r="D20" s="20">
        <f t="shared" si="0"/>
        <v>17.024627381214945</v>
      </c>
      <c r="E20" s="691">
        <v>1178</v>
      </c>
      <c r="F20" s="20">
        <f t="shared" si="6"/>
        <v>3.0674535110234329</v>
      </c>
      <c r="G20" s="692">
        <v>125</v>
      </c>
      <c r="H20" s="20">
        <f t="shared" si="1"/>
        <v>0.32549379361454084</v>
      </c>
      <c r="I20" s="692">
        <v>2791</v>
      </c>
      <c r="J20" s="20">
        <f t="shared" si="2"/>
        <v>7.2676254238254687</v>
      </c>
      <c r="K20" s="691">
        <v>560</v>
      </c>
      <c r="L20" s="20">
        <f t="shared" si="7"/>
        <v>1.4582121953931433</v>
      </c>
      <c r="M20" s="691">
        <v>5595</v>
      </c>
      <c r="N20" s="20">
        <f t="shared" si="5"/>
        <v>14.569102202186849</v>
      </c>
    </row>
    <row r="21" spans="1:14">
      <c r="A21" s="697" t="s">
        <v>28</v>
      </c>
      <c r="B21" s="698">
        <v>817676</v>
      </c>
      <c r="C21" s="699">
        <v>1081</v>
      </c>
      <c r="D21" s="700">
        <f t="shared" si="0"/>
        <v>13.220395364423071</v>
      </c>
      <c r="E21" s="701">
        <v>165</v>
      </c>
      <c r="F21" s="700">
        <f t="shared" si="6"/>
        <v>2.0179141860590257</v>
      </c>
      <c r="G21" s="702">
        <v>8</v>
      </c>
      <c r="H21" s="700">
        <f t="shared" si="1"/>
        <v>9.7838263566498218E-2</v>
      </c>
      <c r="I21" s="702">
        <v>284</v>
      </c>
      <c r="J21" s="700">
        <f t="shared" si="2"/>
        <v>3.4732583566106867</v>
      </c>
      <c r="K21" s="701">
        <v>128</v>
      </c>
      <c r="L21" s="700">
        <f t="shared" si="7"/>
        <v>1.5654122170639715</v>
      </c>
      <c r="M21" s="701">
        <v>547</v>
      </c>
      <c r="N21" s="700">
        <f t="shared" si="5"/>
        <v>6.6896912713593162</v>
      </c>
    </row>
    <row r="22" spans="1:14">
      <c r="A22" s="690" t="s">
        <v>29</v>
      </c>
      <c r="B22" s="11">
        <v>1436259</v>
      </c>
      <c r="C22" s="10">
        <v>1719</v>
      </c>
      <c r="D22" s="20">
        <f t="shared" si="0"/>
        <v>11.968593408291959</v>
      </c>
      <c r="E22" s="691">
        <v>292</v>
      </c>
      <c r="F22" s="20">
        <f t="shared" si="6"/>
        <v>2.0330594969291749</v>
      </c>
      <c r="G22" s="692">
        <v>19</v>
      </c>
      <c r="H22" s="20">
        <f t="shared" si="1"/>
        <v>0.13228811795087098</v>
      </c>
      <c r="I22" s="692">
        <v>910</v>
      </c>
      <c r="J22" s="20">
        <f t="shared" si="2"/>
        <v>6.3359045965943475</v>
      </c>
      <c r="K22" s="691">
        <v>74</v>
      </c>
      <c r="L22" s="20">
        <f t="shared" si="7"/>
        <v>0.51522740675602374</v>
      </c>
      <c r="M22" s="691">
        <v>1204</v>
      </c>
      <c r="N22" s="20">
        <f t="shared" si="5"/>
        <v>8.3828891585709826</v>
      </c>
    </row>
    <row r="23" spans="1:14">
      <c r="A23" s="697" t="s">
        <v>30</v>
      </c>
      <c r="B23" s="698">
        <v>326215</v>
      </c>
      <c r="C23" s="699">
        <v>266</v>
      </c>
      <c r="D23" s="700">
        <f t="shared" si="0"/>
        <v>8.1541314777064198</v>
      </c>
      <c r="E23" s="701">
        <v>56</v>
      </c>
      <c r="F23" s="700">
        <f t="shared" si="6"/>
        <v>1.7166592584645095</v>
      </c>
      <c r="G23" s="702">
        <v>5</v>
      </c>
      <c r="H23" s="700">
        <f t="shared" si="1"/>
        <v>0.15327314807718834</v>
      </c>
      <c r="I23" s="702">
        <v>68</v>
      </c>
      <c r="J23" s="700">
        <f t="shared" si="2"/>
        <v>2.0845148138497618</v>
      </c>
      <c r="K23" s="701">
        <v>64</v>
      </c>
      <c r="L23" s="700">
        <f t="shared" si="7"/>
        <v>1.961896295388011</v>
      </c>
      <c r="M23" s="701">
        <v>170</v>
      </c>
      <c r="N23" s="700">
        <f t="shared" si="5"/>
        <v>5.2112870346244051</v>
      </c>
    </row>
    <row r="24" spans="1:14">
      <c r="A24" s="689" t="s">
        <v>31</v>
      </c>
      <c r="B24" s="688">
        <f>SUM(B25:B30)</f>
        <v>780529</v>
      </c>
      <c r="C24" s="688">
        <f>SUM(C25:C30)</f>
        <v>738</v>
      </c>
      <c r="D24" s="19">
        <f t="shared" si="0"/>
        <v>9.455125946633629</v>
      </c>
      <c r="E24" s="688">
        <f>SUM(E25:E30)</f>
        <v>388</v>
      </c>
      <c r="F24" s="19">
        <f>+(E24/$B24)*10000</f>
        <v>4.9709876250594149</v>
      </c>
      <c r="G24" s="688">
        <f>SUM(G25:G30)</f>
        <v>24</v>
      </c>
      <c r="H24" s="19">
        <f>+(G24/$B24)*10000</f>
        <v>0.30748377062223187</v>
      </c>
      <c r="I24" s="688">
        <f>SUM(I25:I30)</f>
        <v>706</v>
      </c>
      <c r="J24" s="19">
        <f>+(I24/$B24)*10000</f>
        <v>9.0451475858039867</v>
      </c>
      <c r="K24" s="688">
        <f>SUM(K25:K30)</f>
        <v>109</v>
      </c>
      <c r="L24" s="19">
        <f>+(K24/$B24)*10000</f>
        <v>1.3964887915759696</v>
      </c>
      <c r="M24" s="688">
        <f>SUM(M25:M30)</f>
        <v>740</v>
      </c>
      <c r="N24" s="19">
        <f>+(M24/$B24)*10000</f>
        <v>9.4807495941854825</v>
      </c>
    </row>
    <row r="25" spans="1:14">
      <c r="A25" s="703" t="s">
        <v>32</v>
      </c>
      <c r="B25" s="698">
        <v>157551</v>
      </c>
      <c r="C25" s="699">
        <v>209</v>
      </c>
      <c r="D25" s="700">
        <f t="shared" si="0"/>
        <v>13.265545759785722</v>
      </c>
      <c r="E25" s="701">
        <v>89</v>
      </c>
      <c r="F25" s="700">
        <f t="shared" ref="F25:F30" si="8">+(E25/$B25)*10000</f>
        <v>5.6489644623010955</v>
      </c>
      <c r="G25" s="702">
        <v>2</v>
      </c>
      <c r="H25" s="700">
        <f t="shared" ref="H25:H30" si="9">+(G25/$B25)*10000</f>
        <v>0.12694302162474375</v>
      </c>
      <c r="I25" s="702">
        <v>179</v>
      </c>
      <c r="J25" s="700">
        <f t="shared" ref="J25:J30" si="10">+(I25/$B25)*10000</f>
        <v>11.361400435414563</v>
      </c>
      <c r="K25" s="701">
        <v>8</v>
      </c>
      <c r="L25" s="700">
        <f t="shared" ref="L25:L30" si="11">+(K25/$B25)*10000</f>
        <v>0.50777208649897498</v>
      </c>
      <c r="M25" s="701">
        <v>222</v>
      </c>
      <c r="N25" s="700">
        <f t="shared" ref="N25:N30" si="12">+(M25/$B25)*10000</f>
        <v>14.090675400346553</v>
      </c>
    </row>
    <row r="26" spans="1:14">
      <c r="A26" s="693" t="s">
        <v>33</v>
      </c>
      <c r="B26" s="14">
        <v>109514</v>
      </c>
      <c r="C26" s="10">
        <v>112</v>
      </c>
      <c r="D26" s="20">
        <f t="shared" si="0"/>
        <v>10.227002940263347</v>
      </c>
      <c r="E26" s="691">
        <v>66</v>
      </c>
      <c r="F26" s="20">
        <f>+(E26/$B26)*10000</f>
        <v>6.0266267326551857</v>
      </c>
      <c r="G26" s="692">
        <v>4</v>
      </c>
      <c r="H26" s="20">
        <f t="shared" si="9"/>
        <v>0.36525010500940519</v>
      </c>
      <c r="I26" s="692">
        <v>138</v>
      </c>
      <c r="J26" s="20">
        <f t="shared" si="10"/>
        <v>12.601128622824479</v>
      </c>
      <c r="K26" s="691">
        <v>21</v>
      </c>
      <c r="L26" s="20">
        <f t="shared" si="11"/>
        <v>1.9175630512993771</v>
      </c>
      <c r="M26" s="691">
        <v>109</v>
      </c>
      <c r="N26" s="20">
        <f t="shared" si="12"/>
        <v>9.9530653615062921</v>
      </c>
    </row>
    <row r="27" spans="1:14">
      <c r="A27" s="703" t="s">
        <v>34</v>
      </c>
      <c r="B27" s="704">
        <v>89053</v>
      </c>
      <c r="C27" s="699">
        <v>104</v>
      </c>
      <c r="D27" s="700">
        <f t="shared" si="0"/>
        <v>11.678438682582284</v>
      </c>
      <c r="E27" s="701">
        <v>64</v>
      </c>
      <c r="F27" s="700">
        <f t="shared" si="8"/>
        <v>7.1867314969737119</v>
      </c>
      <c r="G27" s="702">
        <v>5</v>
      </c>
      <c r="H27" s="700">
        <f t="shared" si="9"/>
        <v>0.56146339820107127</v>
      </c>
      <c r="I27" s="702">
        <v>69</v>
      </c>
      <c r="J27" s="700">
        <f t="shared" si="10"/>
        <v>7.7481948951747839</v>
      </c>
      <c r="K27" s="701">
        <v>44</v>
      </c>
      <c r="L27" s="700">
        <f t="shared" si="11"/>
        <v>4.9408779041694277</v>
      </c>
      <c r="M27" s="701">
        <v>104</v>
      </c>
      <c r="N27" s="700">
        <f t="shared" si="12"/>
        <v>11.678438682582284</v>
      </c>
    </row>
    <row r="28" spans="1:14">
      <c r="A28" s="693" t="s">
        <v>35</v>
      </c>
      <c r="B28" s="11">
        <v>97676</v>
      </c>
      <c r="C28" s="10">
        <v>110</v>
      </c>
      <c r="D28" s="20">
        <f t="shared" si="0"/>
        <v>11.261722429255908</v>
      </c>
      <c r="E28" s="691">
        <v>51</v>
      </c>
      <c r="F28" s="20">
        <f t="shared" si="8"/>
        <v>5.221344035382284</v>
      </c>
      <c r="G28" s="692">
        <v>1</v>
      </c>
      <c r="H28" s="20">
        <f t="shared" si="9"/>
        <v>0.10237929481141735</v>
      </c>
      <c r="I28" s="692">
        <v>104</v>
      </c>
      <c r="J28" s="20">
        <f t="shared" si="10"/>
        <v>10.647446660387402</v>
      </c>
      <c r="K28" s="691">
        <v>4</v>
      </c>
      <c r="L28" s="20">
        <f t="shared" si="11"/>
        <v>0.40951717924566938</v>
      </c>
      <c r="M28" s="691">
        <v>106</v>
      </c>
      <c r="N28" s="20">
        <f t="shared" si="12"/>
        <v>10.852205250010238</v>
      </c>
    </row>
    <row r="29" spans="1:14">
      <c r="A29" s="703" t="s">
        <v>36</v>
      </c>
      <c r="B29" s="698">
        <v>186072</v>
      </c>
      <c r="C29" s="699">
        <v>119</v>
      </c>
      <c r="D29" s="700">
        <f t="shared" si="0"/>
        <v>6.3953738337847712</v>
      </c>
      <c r="E29" s="701">
        <v>57</v>
      </c>
      <c r="F29" s="700">
        <f>+(E29/$B29)*10000</f>
        <v>3.0633303237456468</v>
      </c>
      <c r="G29" s="702">
        <v>5</v>
      </c>
      <c r="H29" s="700">
        <f t="shared" si="9"/>
        <v>0.26871318629347779</v>
      </c>
      <c r="I29" s="702">
        <v>118</v>
      </c>
      <c r="J29" s="700">
        <f t="shared" si="10"/>
        <v>6.3416311965260759</v>
      </c>
      <c r="K29" s="701">
        <v>21</v>
      </c>
      <c r="L29" s="700">
        <f t="shared" si="11"/>
        <v>1.1285953824326067</v>
      </c>
      <c r="M29" s="701">
        <v>112</v>
      </c>
      <c r="N29" s="700">
        <f t="shared" si="12"/>
        <v>6.019175372973903</v>
      </c>
    </row>
    <row r="30" spans="1:14">
      <c r="A30" s="693" t="s">
        <v>37</v>
      </c>
      <c r="B30" s="11">
        <v>140663</v>
      </c>
      <c r="C30" s="10">
        <v>84</v>
      </c>
      <c r="D30" s="20">
        <f t="shared" si="0"/>
        <v>5.9717196419811884</v>
      </c>
      <c r="E30" s="691">
        <v>61</v>
      </c>
      <c r="F30" s="20">
        <f t="shared" si="8"/>
        <v>4.3366059304863391</v>
      </c>
      <c r="G30" s="692">
        <v>7</v>
      </c>
      <c r="H30" s="20">
        <f t="shared" si="9"/>
        <v>0.49764330349843244</v>
      </c>
      <c r="I30" s="692">
        <v>98</v>
      </c>
      <c r="J30" s="20">
        <f t="shared" si="10"/>
        <v>6.9670062489780538</v>
      </c>
      <c r="K30" s="691">
        <v>11</v>
      </c>
      <c r="L30" s="20">
        <f t="shared" si="11"/>
        <v>0.78201090549753671</v>
      </c>
      <c r="M30" s="691">
        <v>87</v>
      </c>
      <c r="N30" s="20">
        <f t="shared" si="12"/>
        <v>6.1849953434805167</v>
      </c>
    </row>
    <row r="31" spans="1:14">
      <c r="A31" s="705" t="s">
        <v>38</v>
      </c>
      <c r="B31" s="695">
        <f>B32</f>
        <v>26576</v>
      </c>
      <c r="C31" s="706">
        <f>SUM(C32)</f>
        <v>18</v>
      </c>
      <c r="D31" s="696">
        <f>(C31/B31)*10000</f>
        <v>6.7730282962071042</v>
      </c>
      <c r="E31" s="695">
        <f>SUM(E32)</f>
        <v>16</v>
      </c>
      <c r="F31" s="696">
        <f>+(E31/$B31)*10000</f>
        <v>6.0204695966285371</v>
      </c>
      <c r="G31" s="695" t="s">
        <v>39</v>
      </c>
      <c r="H31" s="696" t="s">
        <v>39</v>
      </c>
      <c r="I31" s="695">
        <f>SUM(I32)</f>
        <v>21</v>
      </c>
      <c r="J31" s="696">
        <f>+(I31/$B31)*10000</f>
        <v>7.9018663455749554</v>
      </c>
      <c r="K31" s="695">
        <f>SUM(K32)</f>
        <v>2</v>
      </c>
      <c r="L31" s="696">
        <f>+(K31/$B31)*10000</f>
        <v>0.75255869957856714</v>
      </c>
      <c r="M31" s="695">
        <f>SUM(M32)</f>
        <v>15</v>
      </c>
      <c r="N31" s="696">
        <f>+(M31/$B31)*10000</f>
        <v>5.644190246839254</v>
      </c>
    </row>
    <row r="32" spans="1:14">
      <c r="A32" s="693" t="s">
        <v>40</v>
      </c>
      <c r="B32" s="11">
        <v>26576</v>
      </c>
      <c r="C32" s="10">
        <v>18</v>
      </c>
      <c r="D32" s="20">
        <f>(C32/B32)*10000</f>
        <v>6.7730282962071042</v>
      </c>
      <c r="E32" s="691">
        <v>16</v>
      </c>
      <c r="F32" s="20">
        <f>+(E32/$B32)*10000</f>
        <v>6.0204695966285371</v>
      </c>
      <c r="G32" s="8" t="s">
        <v>39</v>
      </c>
      <c r="H32" s="20" t="s">
        <v>39</v>
      </c>
      <c r="I32" s="692">
        <v>21</v>
      </c>
      <c r="J32" s="20">
        <f>+(I32/$B32)*10000</f>
        <v>7.9018663455749554</v>
      </c>
      <c r="K32" s="6">
        <v>2</v>
      </c>
      <c r="L32" s="20">
        <f>+(K32/$B32)*10000</f>
        <v>0.75255869957856714</v>
      </c>
      <c r="M32" s="691">
        <v>15</v>
      </c>
      <c r="N32" s="20">
        <f>+(M32/$B32)*10000</f>
        <v>5.644190246839254</v>
      </c>
    </row>
    <row r="33" spans="1:14">
      <c r="A33" s="707" t="s">
        <v>41</v>
      </c>
      <c r="B33" s="698">
        <v>34547</v>
      </c>
      <c r="C33" s="706" t="s">
        <v>39</v>
      </c>
      <c r="D33" s="696" t="s">
        <v>39</v>
      </c>
      <c r="E33" s="701">
        <v>1</v>
      </c>
      <c r="F33" s="708">
        <f>+(E33/$B33)*10000</f>
        <v>0.28946073465134453</v>
      </c>
      <c r="G33" s="706" t="s">
        <v>39</v>
      </c>
      <c r="H33" s="708" t="s">
        <v>39</v>
      </c>
      <c r="I33" s="706">
        <v>1</v>
      </c>
      <c r="J33" s="708">
        <f>+(I33/$B33)*10000</f>
        <v>0.28946073465134453</v>
      </c>
      <c r="K33" s="706" t="s">
        <v>39</v>
      </c>
      <c r="L33" s="708" t="s">
        <v>39</v>
      </c>
      <c r="M33" s="706">
        <v>1</v>
      </c>
      <c r="N33" s="708">
        <f>+(M33/$B33)*10000</f>
        <v>0.28946073465134453</v>
      </c>
    </row>
    <row r="34" spans="1:14" ht="7.5" customHeight="1">
      <c r="A34" s="154"/>
      <c r="B34" s="153"/>
      <c r="C34" s="153"/>
      <c r="D34" s="153"/>
      <c r="E34" s="153"/>
      <c r="F34" s="153"/>
      <c r="G34" s="153"/>
      <c r="H34" s="153"/>
      <c r="I34" s="153"/>
      <c r="J34" s="153"/>
      <c r="K34" s="153"/>
      <c r="L34" s="153"/>
      <c r="M34" s="153"/>
      <c r="N34" s="153"/>
    </row>
    <row r="35" spans="1:14" ht="9.75" customHeight="1">
      <c r="A35" s="859" t="s">
        <v>1096</v>
      </c>
      <c r="B35" s="153"/>
      <c r="C35" s="153"/>
      <c r="D35" s="153"/>
      <c r="E35" s="153"/>
      <c r="F35" s="153"/>
      <c r="G35" s="153"/>
      <c r="H35" s="153"/>
      <c r="I35" s="153"/>
      <c r="J35" s="153"/>
      <c r="K35" s="153"/>
      <c r="L35" s="153"/>
      <c r="M35" s="153"/>
      <c r="N35" s="153"/>
    </row>
    <row r="36" spans="1:14" ht="9" customHeight="1">
      <c r="A36" s="859" t="s">
        <v>1074</v>
      </c>
      <c r="B36" s="153"/>
      <c r="C36" s="153"/>
      <c r="D36" s="153"/>
      <c r="E36" s="153"/>
      <c r="F36" s="153"/>
      <c r="G36" s="153"/>
      <c r="H36" s="153"/>
      <c r="I36" s="153"/>
      <c r="J36" s="153"/>
      <c r="K36" s="153"/>
      <c r="L36" s="153"/>
      <c r="M36" s="153"/>
      <c r="N36" s="153"/>
    </row>
    <row r="37" spans="1:14" ht="7.5" customHeight="1">
      <c r="A37" s="859" t="s">
        <v>1087</v>
      </c>
      <c r="B37" s="153"/>
      <c r="C37" s="153"/>
      <c r="D37" s="153"/>
      <c r="E37" s="153"/>
      <c r="F37" s="153"/>
      <c r="G37" s="153"/>
      <c r="H37" s="153"/>
      <c r="I37" s="153"/>
      <c r="J37" s="153"/>
      <c r="K37" s="153"/>
      <c r="L37" s="153"/>
      <c r="M37" s="153"/>
      <c r="N37" s="153"/>
    </row>
    <row r="38" spans="1:14" ht="10.5" customHeight="1">
      <c r="A38" s="859" t="s">
        <v>1104</v>
      </c>
      <c r="B38" s="153"/>
      <c r="C38" s="153"/>
      <c r="D38" s="153"/>
      <c r="E38" s="153"/>
      <c r="F38" s="153"/>
      <c r="G38" s="153"/>
      <c r="H38" s="153"/>
      <c r="I38" s="153"/>
      <c r="J38" s="153"/>
      <c r="K38" s="153"/>
      <c r="L38" s="153"/>
      <c r="M38" s="153"/>
      <c r="N38" s="153"/>
    </row>
    <row r="39" spans="1:14" ht="46.5" customHeight="1">
      <c r="A39" s="1238" t="s">
        <v>1103</v>
      </c>
      <c r="B39" s="1238"/>
      <c r="C39" s="1238"/>
      <c r="D39" s="1238"/>
      <c r="E39" s="1238"/>
      <c r="F39" s="1238"/>
      <c r="G39" s="1238"/>
      <c r="H39" s="1238"/>
      <c r="I39" s="1238"/>
      <c r="J39" s="1238"/>
      <c r="K39" s="1238"/>
      <c r="L39" s="1238"/>
      <c r="M39" s="1238"/>
      <c r="N39" s="1238"/>
    </row>
  </sheetData>
  <mergeCells count="9">
    <mergeCell ref="A1:N1"/>
    <mergeCell ref="M2:N2"/>
    <mergeCell ref="A39:N39"/>
    <mergeCell ref="A2:A3"/>
    <mergeCell ref="C2:D2"/>
    <mergeCell ref="E2:F2"/>
    <mergeCell ref="G2:H2"/>
    <mergeCell ref="I2:J2"/>
    <mergeCell ref="K2:L2"/>
  </mergeCells>
  <hyperlinks>
    <hyperlink ref="O1" location="INDICE!A1" display="INDICE"/>
  </hyperlinks>
  <printOptions horizontalCentered="1"/>
  <pageMargins left="0.70866141732283472" right="0.70866141732283472" top="1.1417322834645669" bottom="0.74803149606299213" header="0" footer="0.31496062992125984"/>
  <pageSetup paperSize="9" scale="70" firstPageNumber="33" orientation="landscape" useFirstPageNumber="1" r:id="rId1"/>
  <headerFooter scaleWithDoc="0">
    <oddHeader>&amp;C&amp;G</oddHeader>
    <oddFooter>&amp;C&amp;"Arial,Normal"&amp;12 143</oddFooter>
  </headerFooter>
  <ignoredErrors>
    <ignoredError sqref="D4:N5 D17:M17 D24:M24 D31:M31" formula="1"/>
  </ignoredErrors>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90" zoomScaleNormal="90" workbookViewId="0">
      <selection activeCell="O1" sqref="O1"/>
    </sheetView>
  </sheetViews>
  <sheetFormatPr baseColWidth="10" defaultRowHeight="15"/>
  <cols>
    <col min="1" max="1" width="31.28515625" customWidth="1"/>
    <col min="3" max="3" width="11.42578125" style="907"/>
  </cols>
  <sheetData>
    <row r="1" spans="1:15" ht="55.5" customHeight="1">
      <c r="A1" s="1241" t="s">
        <v>1390</v>
      </c>
      <c r="B1" s="1241"/>
      <c r="C1" s="1241"/>
      <c r="D1" s="1241"/>
      <c r="E1" s="1241"/>
      <c r="F1" s="1241"/>
      <c r="G1" s="1241"/>
      <c r="H1" s="1241"/>
      <c r="I1" s="1241"/>
      <c r="J1" s="1241"/>
      <c r="K1" s="1241"/>
      <c r="L1" s="1241"/>
      <c r="M1" s="1241"/>
      <c r="N1" s="1241"/>
      <c r="O1" s="471" t="s">
        <v>1037</v>
      </c>
    </row>
    <row r="2" spans="1:15" ht="27.75" customHeight="1">
      <c r="A2" s="1126" t="s">
        <v>0</v>
      </c>
      <c r="B2" s="809" t="s">
        <v>1</v>
      </c>
      <c r="C2" s="1124" t="s">
        <v>2</v>
      </c>
      <c r="D2" s="1124"/>
      <c r="E2" s="1124" t="s">
        <v>3</v>
      </c>
      <c r="F2" s="1124"/>
      <c r="G2" s="1124" t="s">
        <v>4</v>
      </c>
      <c r="H2" s="1124"/>
      <c r="I2" s="1124" t="s">
        <v>5</v>
      </c>
      <c r="J2" s="1124"/>
      <c r="K2" s="1124" t="s">
        <v>6</v>
      </c>
      <c r="L2" s="1124"/>
      <c r="M2" s="1124" t="s">
        <v>7</v>
      </c>
      <c r="N2" s="1124"/>
    </row>
    <row r="3" spans="1:15" ht="33.75" customHeight="1">
      <c r="A3" s="1126"/>
      <c r="B3" s="809" t="s">
        <v>8</v>
      </c>
      <c r="C3" s="809" t="s">
        <v>9</v>
      </c>
      <c r="D3" s="874" t="s">
        <v>10</v>
      </c>
      <c r="E3" s="809" t="s">
        <v>9</v>
      </c>
      <c r="F3" s="874" t="s">
        <v>10</v>
      </c>
      <c r="G3" s="809" t="s">
        <v>9</v>
      </c>
      <c r="H3" s="874" t="s">
        <v>10</v>
      </c>
      <c r="I3" s="809" t="s">
        <v>9</v>
      </c>
      <c r="J3" s="874" t="s">
        <v>10</v>
      </c>
      <c r="K3" s="809" t="s">
        <v>9</v>
      </c>
      <c r="L3" s="874" t="s">
        <v>10</v>
      </c>
      <c r="M3" s="809" t="s">
        <v>9</v>
      </c>
      <c r="N3" s="874" t="s">
        <v>10</v>
      </c>
    </row>
    <row r="4" spans="1:15" s="913" customFormat="1">
      <c r="A4" s="687" t="s">
        <v>11</v>
      </c>
      <c r="B4" s="909">
        <f>SUM(B5,B17,B24,B31,B33)</f>
        <v>15520973</v>
      </c>
      <c r="C4" s="909">
        <f>SUM(C5,C17,C24,C31,C33)</f>
        <v>26538.999999999982</v>
      </c>
      <c r="D4" s="912">
        <f>C4/B4*10000</f>
        <v>17.098799153893239</v>
      </c>
      <c r="E4" s="909">
        <f>SUM(E5,E17,E24,E31,E33)</f>
        <v>3870.0000000000009</v>
      </c>
      <c r="F4" s="912">
        <f>E4/B4*10000</f>
        <v>2.4934003815353591</v>
      </c>
      <c r="G4" s="909">
        <f>SUM(G5,G17,G24,G31,G33)</f>
        <v>739.00000000000011</v>
      </c>
      <c r="H4" s="912">
        <f>G4/B4*10000</f>
        <v>0.4761299436575272</v>
      </c>
      <c r="I4" s="909">
        <f>SUM(I5,I17,I24,I31,I33)</f>
        <v>14071.000000000009</v>
      </c>
      <c r="J4" s="912">
        <f>I4/B4*10000</f>
        <v>9.0657976146212018</v>
      </c>
      <c r="K4" s="909">
        <f>SUM(K5,K17,K24,K31,K33)</f>
        <v>2239.0000000000009</v>
      </c>
      <c r="L4" s="912">
        <f>K4/B4*10000</f>
        <v>1.4425642000665815</v>
      </c>
      <c r="M4" s="909">
        <f>SUM(M5,M17,M24,M31,M33)</f>
        <v>17648</v>
      </c>
      <c r="N4" s="912">
        <f>M4/B4*10000</f>
        <v>11.370421171404653</v>
      </c>
    </row>
    <row r="5" spans="1:15" s="913" customFormat="1">
      <c r="A5" s="694" t="s">
        <v>12</v>
      </c>
      <c r="B5" s="991">
        <f>SUM(B6:B16)</f>
        <v>6924765</v>
      </c>
      <c r="C5" s="991">
        <f>SUM(C6:C16)</f>
        <v>13998.999999999987</v>
      </c>
      <c r="D5" s="992">
        <f t="shared" ref="D5:D33" si="0">C5/B5*10000</f>
        <v>20.215848480056703</v>
      </c>
      <c r="E5" s="993">
        <f>SUM(E6:E16)</f>
        <v>1857.0000000000009</v>
      </c>
      <c r="F5" s="992">
        <f t="shared" ref="F5:F33" si="1">E5/B5*10000</f>
        <v>2.6816794504939891</v>
      </c>
      <c r="G5" s="993">
        <f>SUM(G6:G16)</f>
        <v>445.00000000000011</v>
      </c>
      <c r="H5" s="992">
        <f t="shared" ref="H5:H33" si="2">G5/B5*10000</f>
        <v>0.64262108533647011</v>
      </c>
      <c r="I5" s="993">
        <f>SUM(I6:I16)</f>
        <v>8038.0000000000091</v>
      </c>
      <c r="J5" s="992">
        <f t="shared" ref="J5:J33" si="3">I5/B5*10000</f>
        <v>11.607614121201237</v>
      </c>
      <c r="K5" s="993">
        <f>SUM(K6:K16)</f>
        <v>864.00000000000045</v>
      </c>
      <c r="L5" s="992">
        <f t="shared" ref="L5:L33" si="4">K5/B5*10000</f>
        <v>1.2476957701813716</v>
      </c>
      <c r="M5" s="993">
        <f>SUM(M6:M16)</f>
        <v>7793.9999999999982</v>
      </c>
      <c r="N5" s="992">
        <f t="shared" ref="N5:N33" si="5">M5/B5*10000</f>
        <v>11.255255593511112</v>
      </c>
    </row>
    <row r="6" spans="1:15">
      <c r="A6" s="690" t="s">
        <v>13</v>
      </c>
      <c r="B6" s="908">
        <v>767695</v>
      </c>
      <c r="C6" s="908">
        <v>1884.9999999999998</v>
      </c>
      <c r="D6" s="911">
        <f t="shared" si="0"/>
        <v>24.554022105132894</v>
      </c>
      <c r="E6" s="908">
        <v>256.00000000000034</v>
      </c>
      <c r="F6" s="911">
        <f t="shared" si="1"/>
        <v>3.3346576439862226</v>
      </c>
      <c r="G6" s="908">
        <v>65.999999999999901</v>
      </c>
      <c r="H6" s="911">
        <f t="shared" si="2"/>
        <v>0.85971642384019564</v>
      </c>
      <c r="I6" s="908">
        <v>841.00000000000136</v>
      </c>
      <c r="J6" s="911">
        <f t="shared" si="3"/>
        <v>10.954871400751617</v>
      </c>
      <c r="K6" s="908">
        <v>111.99999999999993</v>
      </c>
      <c r="L6" s="911">
        <f t="shared" si="4"/>
        <v>1.4589127192439697</v>
      </c>
      <c r="M6" s="908">
        <v>866.00000000000057</v>
      </c>
      <c r="N6" s="911">
        <f t="shared" si="5"/>
        <v>11.280521561297139</v>
      </c>
    </row>
    <row r="7" spans="1:15">
      <c r="A7" s="697" t="s">
        <v>14</v>
      </c>
      <c r="B7" s="994">
        <v>195719</v>
      </c>
      <c r="C7" s="994">
        <v>193.99999999999997</v>
      </c>
      <c r="D7" s="995">
        <f t="shared" si="0"/>
        <v>9.9121699988248437</v>
      </c>
      <c r="E7" s="994">
        <v>81.999999999999972</v>
      </c>
      <c r="F7" s="995">
        <f t="shared" si="1"/>
        <v>4.1896801025960668</v>
      </c>
      <c r="G7" s="994">
        <v>13.000000000000002</v>
      </c>
      <c r="H7" s="995">
        <f t="shared" si="2"/>
        <v>0.6642175772408403</v>
      </c>
      <c r="I7" s="994">
        <v>233.00000000000031</v>
      </c>
      <c r="J7" s="995">
        <f t="shared" si="3"/>
        <v>11.904822730547382</v>
      </c>
      <c r="K7" s="994">
        <v>22.000000000000004</v>
      </c>
      <c r="L7" s="995">
        <f t="shared" si="4"/>
        <v>1.1240605153306529</v>
      </c>
      <c r="M7" s="994">
        <v>180</v>
      </c>
      <c r="N7" s="995">
        <f t="shared" si="5"/>
        <v>9.1968587617962481</v>
      </c>
    </row>
    <row r="8" spans="1:15">
      <c r="A8" s="690" t="s">
        <v>15</v>
      </c>
      <c r="B8" s="908">
        <v>244754</v>
      </c>
      <c r="C8" s="908">
        <v>354</v>
      </c>
      <c r="D8" s="911">
        <f t="shared" si="0"/>
        <v>14.463502128667967</v>
      </c>
      <c r="E8" s="908">
        <v>98.999999999999972</v>
      </c>
      <c r="F8" s="911">
        <f t="shared" si="1"/>
        <v>4.0448777139495151</v>
      </c>
      <c r="G8" s="908">
        <v>15.000000000000004</v>
      </c>
      <c r="H8" s="911">
        <f t="shared" si="2"/>
        <v>0.61286025968932079</v>
      </c>
      <c r="I8" s="908">
        <v>244.00000000000009</v>
      </c>
      <c r="J8" s="911">
        <f t="shared" si="3"/>
        <v>9.9691935576129538</v>
      </c>
      <c r="K8" s="908">
        <v>9.0000000000000036</v>
      </c>
      <c r="L8" s="911">
        <f t="shared" si="4"/>
        <v>0.36771615581359252</v>
      </c>
      <c r="M8" s="908">
        <v>324.00000000000011</v>
      </c>
      <c r="N8" s="911">
        <f t="shared" si="5"/>
        <v>13.237781609289332</v>
      </c>
    </row>
    <row r="9" spans="1:15">
      <c r="A9" s="697" t="s">
        <v>16</v>
      </c>
      <c r="B9" s="994">
        <v>175050</v>
      </c>
      <c r="C9" s="994">
        <v>135.00000000000006</v>
      </c>
      <c r="D9" s="995">
        <f t="shared" si="0"/>
        <v>7.7120822622108003</v>
      </c>
      <c r="E9" s="994">
        <v>78.000000000000028</v>
      </c>
      <c r="F9" s="995">
        <f t="shared" si="1"/>
        <v>4.4558697514995727</v>
      </c>
      <c r="G9" s="994">
        <v>10</v>
      </c>
      <c r="H9" s="995">
        <f t="shared" si="2"/>
        <v>0.57126535275635526</v>
      </c>
      <c r="I9" s="994">
        <v>168.00000000000006</v>
      </c>
      <c r="J9" s="995">
        <f t="shared" si="3"/>
        <v>9.5972579263067725</v>
      </c>
      <c r="K9" s="994">
        <v>40.999999999999986</v>
      </c>
      <c r="L9" s="995">
        <f t="shared" si="4"/>
        <v>2.3421879463010562</v>
      </c>
      <c r="M9" s="994">
        <v>145.00000000000006</v>
      </c>
      <c r="N9" s="995">
        <f t="shared" si="5"/>
        <v>8.2833476149671554</v>
      </c>
    </row>
    <row r="10" spans="1:15">
      <c r="A10" s="690" t="s">
        <v>17</v>
      </c>
      <c r="B10" s="908">
        <v>437826</v>
      </c>
      <c r="C10" s="908">
        <v>453.9999999999996</v>
      </c>
      <c r="D10" s="911">
        <f t="shared" si="0"/>
        <v>10.369416160757917</v>
      </c>
      <c r="E10" s="908">
        <v>96</v>
      </c>
      <c r="F10" s="911">
        <f t="shared" si="1"/>
        <v>2.1926518754025572</v>
      </c>
      <c r="G10" s="908">
        <v>14.000000000000007</v>
      </c>
      <c r="H10" s="911">
        <f t="shared" si="2"/>
        <v>0.31976173182953971</v>
      </c>
      <c r="I10" s="908">
        <v>201.00000000000009</v>
      </c>
      <c r="J10" s="911">
        <f t="shared" si="3"/>
        <v>4.5908648641241063</v>
      </c>
      <c r="K10" s="908">
        <v>49.999999999999979</v>
      </c>
      <c r="L10" s="911">
        <f t="shared" si="4"/>
        <v>1.1420061851054981</v>
      </c>
      <c r="M10" s="908">
        <v>334.00000000000017</v>
      </c>
      <c r="N10" s="911">
        <f t="shared" si="5"/>
        <v>7.6286013165047333</v>
      </c>
    </row>
    <row r="11" spans="1:15">
      <c r="A11" s="697" t="s">
        <v>18</v>
      </c>
      <c r="B11" s="994">
        <v>486680</v>
      </c>
      <c r="C11" s="994">
        <v>626.99999999999955</v>
      </c>
      <c r="D11" s="995">
        <f t="shared" si="0"/>
        <v>12.883208679214258</v>
      </c>
      <c r="E11" s="994">
        <v>130.00000000000006</v>
      </c>
      <c r="F11" s="995">
        <f t="shared" si="1"/>
        <v>2.6711596942549529</v>
      </c>
      <c r="G11" s="994">
        <v>17.999999999999996</v>
      </c>
      <c r="H11" s="995">
        <f t="shared" si="2"/>
        <v>0.36985288074299327</v>
      </c>
      <c r="I11" s="994">
        <v>431.00000000000034</v>
      </c>
      <c r="J11" s="995">
        <f t="shared" si="3"/>
        <v>8.8559217555683478</v>
      </c>
      <c r="K11" s="994">
        <v>41.000000000000014</v>
      </c>
      <c r="L11" s="995">
        <f t="shared" si="4"/>
        <v>0.84244267280348517</v>
      </c>
      <c r="M11" s="994">
        <v>471.99999999999989</v>
      </c>
      <c r="N11" s="995">
        <f t="shared" si="5"/>
        <v>9.6983644283718231</v>
      </c>
    </row>
    <row r="12" spans="1:15">
      <c r="A12" s="690" t="s">
        <v>19</v>
      </c>
      <c r="B12" s="908">
        <v>426223</v>
      </c>
      <c r="C12" s="908">
        <v>488.99999999999972</v>
      </c>
      <c r="D12" s="911">
        <f t="shared" si="0"/>
        <v>11.472867489553584</v>
      </c>
      <c r="E12" s="908">
        <v>95.999999999999957</v>
      </c>
      <c r="F12" s="911">
        <f t="shared" si="1"/>
        <v>2.2523420838387405</v>
      </c>
      <c r="G12" s="908">
        <v>18.999999999999996</v>
      </c>
      <c r="H12" s="911">
        <f t="shared" si="2"/>
        <v>0.44577603742641753</v>
      </c>
      <c r="I12" s="908">
        <v>538.00000000000045</v>
      </c>
      <c r="J12" s="911">
        <f t="shared" si="3"/>
        <v>12.622500428179626</v>
      </c>
      <c r="K12" s="908">
        <v>34.999999999999986</v>
      </c>
      <c r="L12" s="911">
        <f t="shared" si="4"/>
        <v>0.82116638473287418</v>
      </c>
      <c r="M12" s="908">
        <v>387.00000000000028</v>
      </c>
      <c r="N12" s="911">
        <f t="shared" si="5"/>
        <v>9.0797540254749336</v>
      </c>
    </row>
    <row r="13" spans="1:15">
      <c r="A13" s="697" t="s">
        <v>20</v>
      </c>
      <c r="B13" s="994">
        <v>478964</v>
      </c>
      <c r="C13" s="994">
        <v>981.00000000000023</v>
      </c>
      <c r="D13" s="995">
        <f t="shared" si="0"/>
        <v>20.481706349537756</v>
      </c>
      <c r="E13" s="994">
        <v>148.00000000000011</v>
      </c>
      <c r="F13" s="995">
        <f t="shared" si="1"/>
        <v>3.0900025889210907</v>
      </c>
      <c r="G13" s="994">
        <v>18.000000000000007</v>
      </c>
      <c r="H13" s="995">
        <f t="shared" si="2"/>
        <v>0.37581112567959191</v>
      </c>
      <c r="I13" s="994">
        <v>517</v>
      </c>
      <c r="J13" s="995">
        <f t="shared" si="3"/>
        <v>10.794130665352718</v>
      </c>
      <c r="K13" s="994">
        <v>22.000000000000007</v>
      </c>
      <c r="L13" s="995">
        <f t="shared" si="4"/>
        <v>0.45932470916394563</v>
      </c>
      <c r="M13" s="994">
        <v>588.0000000000008</v>
      </c>
      <c r="N13" s="995">
        <f t="shared" si="5"/>
        <v>12.276496772200016</v>
      </c>
    </row>
    <row r="14" spans="1:15">
      <c r="A14" s="690" t="s">
        <v>21</v>
      </c>
      <c r="B14" s="908">
        <v>2779370</v>
      </c>
      <c r="C14" s="908">
        <v>7253.9999999999891</v>
      </c>
      <c r="D14" s="911">
        <f t="shared" si="0"/>
        <v>26.099439801105969</v>
      </c>
      <c r="E14" s="908">
        <v>709.00000000000023</v>
      </c>
      <c r="F14" s="911">
        <f t="shared" si="1"/>
        <v>2.5509378024516352</v>
      </c>
      <c r="G14" s="908">
        <v>233.00000000000017</v>
      </c>
      <c r="H14" s="911">
        <f t="shared" si="2"/>
        <v>0.83831947527677197</v>
      </c>
      <c r="I14" s="908">
        <v>4121.0000000000064</v>
      </c>
      <c r="J14" s="911">
        <f t="shared" si="3"/>
        <v>14.827101105646266</v>
      </c>
      <c r="K14" s="908">
        <v>430.00000000000045</v>
      </c>
      <c r="L14" s="911">
        <f t="shared" si="4"/>
        <v>1.5471131947167898</v>
      </c>
      <c r="M14" s="908">
        <v>3681.9999999999959</v>
      </c>
      <c r="N14" s="911">
        <f t="shared" si="5"/>
        <v>13.247606471970252</v>
      </c>
    </row>
    <row r="15" spans="1:15">
      <c r="A15" s="697" t="s">
        <v>22</v>
      </c>
      <c r="B15" s="994">
        <v>537351</v>
      </c>
      <c r="C15" s="994">
        <v>996</v>
      </c>
      <c r="D15" s="995">
        <f t="shared" si="0"/>
        <v>18.535370735329423</v>
      </c>
      <c r="E15" s="994">
        <v>123.00000000000004</v>
      </c>
      <c r="F15" s="995">
        <f t="shared" si="1"/>
        <v>2.2890066269533329</v>
      </c>
      <c r="G15" s="994">
        <v>28</v>
      </c>
      <c r="H15" s="995">
        <f t="shared" si="2"/>
        <v>0.52107467930644957</v>
      </c>
      <c r="I15" s="994">
        <v>493.9999999999996</v>
      </c>
      <c r="J15" s="995">
        <f t="shared" si="3"/>
        <v>9.193246127763782</v>
      </c>
      <c r="K15" s="994">
        <v>56.00000000000005</v>
      </c>
      <c r="L15" s="995">
        <f t="shared" si="4"/>
        <v>1.0421493586129</v>
      </c>
      <c r="M15" s="994">
        <v>491</v>
      </c>
      <c r="N15" s="995">
        <f t="shared" si="5"/>
        <v>9.1374166978380984</v>
      </c>
    </row>
    <row r="16" spans="1:15">
      <c r="A16" s="690" t="s">
        <v>23</v>
      </c>
      <c r="B16" s="908">
        <v>395133</v>
      </c>
      <c r="C16" s="908">
        <v>630</v>
      </c>
      <c r="D16" s="911">
        <f t="shared" si="0"/>
        <v>15.943998603002026</v>
      </c>
      <c r="E16" s="908">
        <v>40.000000000000007</v>
      </c>
      <c r="F16" s="911">
        <f t="shared" si="1"/>
        <v>1.0123173716191765</v>
      </c>
      <c r="G16" s="908">
        <v>11.000000000000011</v>
      </c>
      <c r="H16" s="911">
        <f t="shared" si="2"/>
        <v>0.27838727719527373</v>
      </c>
      <c r="I16" s="908">
        <v>249.99999999999994</v>
      </c>
      <c r="J16" s="911">
        <f t="shared" si="3"/>
        <v>6.3269835726198504</v>
      </c>
      <c r="K16" s="908">
        <v>46.000000000000014</v>
      </c>
      <c r="L16" s="911">
        <f t="shared" si="4"/>
        <v>1.164164977362053</v>
      </c>
      <c r="M16" s="908">
        <v>325.00000000000006</v>
      </c>
      <c r="N16" s="911">
        <f t="shared" si="5"/>
        <v>8.2250786444058104</v>
      </c>
    </row>
    <row r="17" spans="1:14" s="913" customFormat="1">
      <c r="A17" s="694" t="s">
        <v>24</v>
      </c>
      <c r="B17" s="991">
        <f>SUM(B18:B23)</f>
        <v>7733291</v>
      </c>
      <c r="C17" s="991">
        <f>SUM(C18:C23)</f>
        <v>11749.999999999995</v>
      </c>
      <c r="D17" s="992">
        <f t="shared" si="0"/>
        <v>15.19404869155964</v>
      </c>
      <c r="E17" s="993">
        <f>SUM(E18:E23)</f>
        <v>1584</v>
      </c>
      <c r="F17" s="992">
        <f t="shared" si="1"/>
        <v>2.0482870746749349</v>
      </c>
      <c r="G17" s="993">
        <f>SUM(G18:G23)</f>
        <v>252</v>
      </c>
      <c r="H17" s="992">
        <f t="shared" si="2"/>
        <v>0.32586385278919416</v>
      </c>
      <c r="I17" s="993">
        <f>SUM(I18:I23)</f>
        <v>5136</v>
      </c>
      <c r="J17" s="992">
        <f t="shared" si="3"/>
        <v>6.6414156663702419</v>
      </c>
      <c r="K17" s="993">
        <f>SUM(K18:K23)</f>
        <v>1259.0000000000005</v>
      </c>
      <c r="L17" s="992">
        <f t="shared" si="4"/>
        <v>1.6280261534190301</v>
      </c>
      <c r="M17" s="993">
        <f>SUM(M18:M23)</f>
        <v>8983.0000000000018</v>
      </c>
      <c r="N17" s="992">
        <f t="shared" si="5"/>
        <v>11.616011863513222</v>
      </c>
    </row>
    <row r="18" spans="1:14">
      <c r="A18" s="690" t="s">
        <v>25</v>
      </c>
      <c r="B18" s="908">
        <v>644000</v>
      </c>
      <c r="C18" s="908">
        <v>1146</v>
      </c>
      <c r="D18" s="911">
        <f t="shared" si="0"/>
        <v>17.795031055900619</v>
      </c>
      <c r="E18" s="908">
        <v>171.00000000000011</v>
      </c>
      <c r="F18" s="911">
        <f t="shared" si="1"/>
        <v>2.655279503105592</v>
      </c>
      <c r="G18" s="908">
        <v>31.999999999999982</v>
      </c>
      <c r="H18" s="911">
        <f t="shared" si="2"/>
        <v>0.49689440993788792</v>
      </c>
      <c r="I18" s="908">
        <v>391.99999999999994</v>
      </c>
      <c r="J18" s="911">
        <f t="shared" si="3"/>
        <v>6.0869565217391299</v>
      </c>
      <c r="K18" s="908">
        <v>94</v>
      </c>
      <c r="L18" s="911">
        <f t="shared" si="4"/>
        <v>1.4596273291925466</v>
      </c>
      <c r="M18" s="908">
        <v>561.00000000000023</v>
      </c>
      <c r="N18" s="911">
        <f t="shared" si="5"/>
        <v>8.7111801242236062</v>
      </c>
    </row>
    <row r="19" spans="1:14">
      <c r="A19" s="697" t="s">
        <v>26</v>
      </c>
      <c r="B19" s="994">
        <v>571382</v>
      </c>
      <c r="C19" s="994">
        <v>488.00000000000017</v>
      </c>
      <c r="D19" s="995">
        <f t="shared" si="0"/>
        <v>8.540696066729442</v>
      </c>
      <c r="E19" s="994">
        <v>137.99999999999994</v>
      </c>
      <c r="F19" s="995">
        <f t="shared" si="1"/>
        <v>2.4151968385423404</v>
      </c>
      <c r="G19" s="994">
        <v>9</v>
      </c>
      <c r="H19" s="995">
        <f t="shared" si="2"/>
        <v>0.15751283729623966</v>
      </c>
      <c r="I19" s="994">
        <v>332.99999999999972</v>
      </c>
      <c r="J19" s="995">
        <f t="shared" si="3"/>
        <v>5.827974979960862</v>
      </c>
      <c r="K19" s="994">
        <v>139.00000000000003</v>
      </c>
      <c r="L19" s="995">
        <f t="shared" si="4"/>
        <v>2.4326982649085904</v>
      </c>
      <c r="M19" s="994">
        <v>459.00000000000006</v>
      </c>
      <c r="N19" s="995">
        <f t="shared" si="5"/>
        <v>8.0331547021082237</v>
      </c>
    </row>
    <row r="20" spans="1:14">
      <c r="A20" s="690" t="s">
        <v>27</v>
      </c>
      <c r="B20" s="908">
        <v>3901981</v>
      </c>
      <c r="C20" s="908">
        <v>6924.9999999999964</v>
      </c>
      <c r="D20" s="911">
        <f t="shared" si="0"/>
        <v>17.747395489624363</v>
      </c>
      <c r="E20" s="908">
        <v>745.99999999999989</v>
      </c>
      <c r="F20" s="911">
        <f t="shared" si="1"/>
        <v>1.9118493913732535</v>
      </c>
      <c r="G20" s="908">
        <v>165</v>
      </c>
      <c r="H20" s="911">
        <f t="shared" si="2"/>
        <v>0.4228621307997143</v>
      </c>
      <c r="I20" s="908">
        <v>2968.0000000000018</v>
      </c>
      <c r="J20" s="911">
        <f t="shared" si="3"/>
        <v>7.6063927528094109</v>
      </c>
      <c r="K20" s="908">
        <v>562.00000000000034</v>
      </c>
      <c r="L20" s="911">
        <f t="shared" si="4"/>
        <v>1.440294045511755</v>
      </c>
      <c r="M20" s="908">
        <v>5822</v>
      </c>
      <c r="N20" s="911">
        <f t="shared" si="5"/>
        <v>14.920626215248101</v>
      </c>
    </row>
    <row r="21" spans="1:14">
      <c r="A21" s="697" t="s">
        <v>28</v>
      </c>
      <c r="B21" s="994">
        <v>829779</v>
      </c>
      <c r="C21" s="994">
        <v>1048.9999999999998</v>
      </c>
      <c r="D21" s="995">
        <f t="shared" si="0"/>
        <v>12.641920318542645</v>
      </c>
      <c r="E21" s="994">
        <v>193.00000000000009</v>
      </c>
      <c r="F21" s="995">
        <f t="shared" si="1"/>
        <v>2.325920516185636</v>
      </c>
      <c r="G21" s="994">
        <v>19.000000000000007</v>
      </c>
      <c r="H21" s="995">
        <f t="shared" si="2"/>
        <v>0.22897663112708333</v>
      </c>
      <c r="I21" s="994">
        <v>343</v>
      </c>
      <c r="J21" s="995">
        <f t="shared" si="3"/>
        <v>4.1336307619257662</v>
      </c>
      <c r="K21" s="994">
        <v>157.00000000000006</v>
      </c>
      <c r="L21" s="995">
        <f t="shared" si="4"/>
        <v>1.8920700572080043</v>
      </c>
      <c r="M21" s="994">
        <v>632</v>
      </c>
      <c r="N21" s="995">
        <f t="shared" si="5"/>
        <v>7.6164858353850846</v>
      </c>
    </row>
    <row r="22" spans="1:14">
      <c r="A22" s="690" t="s">
        <v>29</v>
      </c>
      <c r="B22" s="908">
        <v>1451873</v>
      </c>
      <c r="C22" s="908">
        <v>1847.9999999999977</v>
      </c>
      <c r="D22" s="911">
        <f t="shared" si="0"/>
        <v>12.728386022744399</v>
      </c>
      <c r="E22" s="908">
        <v>272.00000000000006</v>
      </c>
      <c r="F22" s="911">
        <f t="shared" si="1"/>
        <v>1.8734420985857583</v>
      </c>
      <c r="G22" s="908">
        <v>22.000000000000011</v>
      </c>
      <c r="H22" s="911">
        <f t="shared" si="2"/>
        <v>0.15152840503267165</v>
      </c>
      <c r="I22" s="908">
        <v>1008.9999999999989</v>
      </c>
      <c r="J22" s="911">
        <f t="shared" si="3"/>
        <v>6.949643667180248</v>
      </c>
      <c r="K22" s="908">
        <v>247.99999999999991</v>
      </c>
      <c r="L22" s="911">
        <f t="shared" si="4"/>
        <v>1.7081383840046609</v>
      </c>
      <c r="M22" s="908">
        <v>1321.0000000000011</v>
      </c>
      <c r="N22" s="911">
        <f t="shared" si="5"/>
        <v>9.0985919567345164</v>
      </c>
    </row>
    <row r="23" spans="1:14">
      <c r="A23" s="697" t="s">
        <v>30</v>
      </c>
      <c r="B23" s="994">
        <v>334276</v>
      </c>
      <c r="C23" s="994">
        <v>294.00000000000006</v>
      </c>
      <c r="D23" s="995">
        <f t="shared" si="0"/>
        <v>8.7951273797700118</v>
      </c>
      <c r="E23" s="994">
        <v>63.999999999999986</v>
      </c>
      <c r="F23" s="995">
        <f t="shared" si="1"/>
        <v>1.9145855520587773</v>
      </c>
      <c r="G23" s="994">
        <v>5.0000000000000009</v>
      </c>
      <c r="H23" s="995">
        <f t="shared" si="2"/>
        <v>0.14957699625459203</v>
      </c>
      <c r="I23" s="994">
        <v>90.999999999999986</v>
      </c>
      <c r="J23" s="995">
        <f t="shared" si="3"/>
        <v>2.7223013318335738</v>
      </c>
      <c r="K23" s="994">
        <v>58.999999999999972</v>
      </c>
      <c r="L23" s="995">
        <f t="shared" si="4"/>
        <v>1.7650085558041848</v>
      </c>
      <c r="M23" s="994">
        <v>187.99999999999991</v>
      </c>
      <c r="N23" s="995">
        <f t="shared" si="5"/>
        <v>5.6240950591726566</v>
      </c>
    </row>
    <row r="24" spans="1:14" s="913" customFormat="1">
      <c r="A24" s="689" t="s">
        <v>31</v>
      </c>
      <c r="B24" s="909">
        <f>SUM(B25:B30)</f>
        <v>800285</v>
      </c>
      <c r="C24" s="909">
        <f>SUM(C25:C30)</f>
        <v>762</v>
      </c>
      <c r="D24" s="912">
        <f t="shared" si="0"/>
        <v>9.5216079271759426</v>
      </c>
      <c r="E24" s="910">
        <f>SUM(E25:E30)</f>
        <v>409</v>
      </c>
      <c r="F24" s="912">
        <f t="shared" si="1"/>
        <v>5.1106793204920749</v>
      </c>
      <c r="G24" s="910">
        <f>SUM(G25:G30)</f>
        <v>41.000000000000007</v>
      </c>
      <c r="H24" s="912">
        <f t="shared" si="2"/>
        <v>0.51231748689529366</v>
      </c>
      <c r="I24" s="910">
        <f>SUM(I25:I30)</f>
        <v>865.00000000000011</v>
      </c>
      <c r="J24" s="912">
        <f t="shared" si="3"/>
        <v>10.80864941864461</v>
      </c>
      <c r="K24" s="910">
        <f>SUM(K25:K30)</f>
        <v>113</v>
      </c>
      <c r="L24" s="912">
        <f t="shared" si="4"/>
        <v>1.4119969760772726</v>
      </c>
      <c r="M24" s="910">
        <f>SUM(M25:M30)</f>
        <v>853</v>
      </c>
      <c r="N24" s="912">
        <f t="shared" si="5"/>
        <v>10.658702837114278</v>
      </c>
    </row>
    <row r="25" spans="1:14">
      <c r="A25" s="703" t="s">
        <v>32</v>
      </c>
      <c r="B25" s="994">
        <v>161948</v>
      </c>
      <c r="C25" s="994">
        <v>203.00000000000003</v>
      </c>
      <c r="D25" s="995">
        <f t="shared" si="0"/>
        <v>12.534887741744265</v>
      </c>
      <c r="E25" s="994">
        <v>100.99999999999999</v>
      </c>
      <c r="F25" s="995">
        <f t="shared" si="1"/>
        <v>6.2365697631338444</v>
      </c>
      <c r="G25" s="994">
        <v>7.9999999999999982</v>
      </c>
      <c r="H25" s="995">
        <f t="shared" si="2"/>
        <v>0.49398572381258171</v>
      </c>
      <c r="I25" s="994">
        <v>210.00000000000011</v>
      </c>
      <c r="J25" s="995">
        <f t="shared" si="3"/>
        <v>12.967125250080279</v>
      </c>
      <c r="K25" s="994">
        <v>7.9999999999999982</v>
      </c>
      <c r="L25" s="995">
        <f t="shared" si="4"/>
        <v>0.49398572381258171</v>
      </c>
      <c r="M25" s="994">
        <v>253.00000000000003</v>
      </c>
      <c r="N25" s="995">
        <f t="shared" si="5"/>
        <v>15.622298515572902</v>
      </c>
    </row>
    <row r="26" spans="1:14">
      <c r="A26" s="693" t="s">
        <v>33</v>
      </c>
      <c r="B26" s="908">
        <v>112151</v>
      </c>
      <c r="C26" s="908">
        <v>133.99999999999997</v>
      </c>
      <c r="D26" s="911">
        <f t="shared" si="0"/>
        <v>11.948177011350765</v>
      </c>
      <c r="E26" s="908">
        <v>64.999999999999986</v>
      </c>
      <c r="F26" s="911">
        <f t="shared" si="1"/>
        <v>5.7957575055059687</v>
      </c>
      <c r="G26" s="908">
        <v>5.0000000000000009</v>
      </c>
      <c r="H26" s="911">
        <f t="shared" si="2"/>
        <v>0.44582750042353619</v>
      </c>
      <c r="I26" s="908">
        <v>153.99999999999994</v>
      </c>
      <c r="J26" s="911">
        <f t="shared" si="3"/>
        <v>13.731487013044909</v>
      </c>
      <c r="K26" s="908">
        <v>25.999999999999996</v>
      </c>
      <c r="L26" s="911">
        <f t="shared" si="4"/>
        <v>2.3183030022023874</v>
      </c>
      <c r="M26" s="908">
        <v>131.99999999999994</v>
      </c>
      <c r="N26" s="911">
        <f t="shared" si="5"/>
        <v>11.769846011181349</v>
      </c>
    </row>
    <row r="27" spans="1:14">
      <c r="A27" s="703" t="s">
        <v>34</v>
      </c>
      <c r="B27" s="994">
        <v>91699</v>
      </c>
      <c r="C27" s="994">
        <v>85.000000000000014</v>
      </c>
      <c r="D27" s="995">
        <f t="shared" si="0"/>
        <v>9.2694576821993699</v>
      </c>
      <c r="E27" s="994">
        <v>68.000000000000014</v>
      </c>
      <c r="F27" s="995">
        <f t="shared" si="1"/>
        <v>7.415566145759497</v>
      </c>
      <c r="G27" s="994">
        <v>6.0000000000000027</v>
      </c>
      <c r="H27" s="995">
        <f t="shared" si="2"/>
        <v>0.65431465991995574</v>
      </c>
      <c r="I27" s="994">
        <v>123.99999999999997</v>
      </c>
      <c r="J27" s="995">
        <f t="shared" si="3"/>
        <v>13.522502971679078</v>
      </c>
      <c r="K27" s="994">
        <v>38.000000000000014</v>
      </c>
      <c r="L27" s="995">
        <f t="shared" si="4"/>
        <v>4.14399284615972</v>
      </c>
      <c r="M27" s="994">
        <v>120</v>
      </c>
      <c r="N27" s="995">
        <f t="shared" si="5"/>
        <v>13.08629319839911</v>
      </c>
    </row>
    <row r="28" spans="1:14">
      <c r="A28" s="693" t="s">
        <v>35</v>
      </c>
      <c r="B28" s="908">
        <v>100170</v>
      </c>
      <c r="C28" s="908">
        <v>116.99999999999999</v>
      </c>
      <c r="D28" s="911">
        <f t="shared" si="0"/>
        <v>11.680143755615452</v>
      </c>
      <c r="E28" s="908">
        <v>59.000000000000014</v>
      </c>
      <c r="F28" s="911">
        <f t="shared" si="1"/>
        <v>5.8899870220624946</v>
      </c>
      <c r="G28" s="908">
        <v>3.0000000000000009</v>
      </c>
      <c r="H28" s="911">
        <f t="shared" si="2"/>
        <v>0.29949086552860144</v>
      </c>
      <c r="I28" s="908">
        <v>114.00000000000004</v>
      </c>
      <c r="J28" s="911">
        <f t="shared" si="3"/>
        <v>11.380652890086857</v>
      </c>
      <c r="K28" s="908">
        <v>4.0000000000000009</v>
      </c>
      <c r="L28" s="911">
        <f t="shared" si="4"/>
        <v>0.39932115403813523</v>
      </c>
      <c r="M28" s="908">
        <v>113</v>
      </c>
      <c r="N28" s="911">
        <f t="shared" si="5"/>
        <v>11.280822601577318</v>
      </c>
    </row>
    <row r="29" spans="1:14">
      <c r="A29" s="703" t="s">
        <v>36</v>
      </c>
      <c r="B29" s="994">
        <v>190896</v>
      </c>
      <c r="C29" s="994">
        <v>133.99999999999994</v>
      </c>
      <c r="D29" s="995">
        <f t="shared" si="0"/>
        <v>7.0195289581761768</v>
      </c>
      <c r="E29" s="994">
        <v>51.999999999999993</v>
      </c>
      <c r="F29" s="995">
        <f t="shared" si="1"/>
        <v>2.7239963121280697</v>
      </c>
      <c r="G29" s="994">
        <v>6.0000000000000027</v>
      </c>
      <c r="H29" s="995">
        <f t="shared" si="2"/>
        <v>0.31430726678400817</v>
      </c>
      <c r="I29" s="994">
        <v>122.00000000000007</v>
      </c>
      <c r="J29" s="995">
        <f t="shared" si="3"/>
        <v>6.3909144246081677</v>
      </c>
      <c r="K29" s="994">
        <v>20</v>
      </c>
      <c r="L29" s="995">
        <f t="shared" si="4"/>
        <v>1.0476908892800267</v>
      </c>
      <c r="M29" s="994">
        <v>142.00000000000006</v>
      </c>
      <c r="N29" s="995">
        <f t="shared" si="5"/>
        <v>7.4386053138881936</v>
      </c>
    </row>
    <row r="30" spans="1:14">
      <c r="A30" s="693" t="s">
        <v>37</v>
      </c>
      <c r="B30" s="908">
        <v>143421</v>
      </c>
      <c r="C30" s="908">
        <v>89</v>
      </c>
      <c r="D30" s="911">
        <f t="shared" si="0"/>
        <v>6.2055068644061881</v>
      </c>
      <c r="E30" s="908">
        <v>64.000000000000014</v>
      </c>
      <c r="F30" s="911">
        <f t="shared" si="1"/>
        <v>4.4623869586741147</v>
      </c>
      <c r="G30" s="908">
        <v>13.000000000000002</v>
      </c>
      <c r="H30" s="911">
        <f t="shared" si="2"/>
        <v>0.90642235098067947</v>
      </c>
      <c r="I30" s="908">
        <v>141.00000000000003</v>
      </c>
      <c r="J30" s="911">
        <f t="shared" si="3"/>
        <v>9.831196268328906</v>
      </c>
      <c r="K30" s="908">
        <v>17.000000000000007</v>
      </c>
      <c r="L30" s="911">
        <f t="shared" si="4"/>
        <v>1.185321535897812</v>
      </c>
      <c r="M30" s="908">
        <v>93.000000000000014</v>
      </c>
      <c r="N30" s="911">
        <f t="shared" si="5"/>
        <v>6.4844060493233222</v>
      </c>
    </row>
    <row r="31" spans="1:14" s="913" customFormat="1">
      <c r="A31" s="705" t="s">
        <v>38</v>
      </c>
      <c r="B31" s="991">
        <f>SUM(B32)</f>
        <v>27284</v>
      </c>
      <c r="C31" s="991">
        <f>SUM(C32)</f>
        <v>28</v>
      </c>
      <c r="D31" s="992">
        <f t="shared" si="0"/>
        <v>10.262424864389386</v>
      </c>
      <c r="E31" s="993">
        <f>SUM(E32)</f>
        <v>19</v>
      </c>
      <c r="F31" s="992">
        <f t="shared" si="1"/>
        <v>6.9637883008356543</v>
      </c>
      <c r="G31" s="993">
        <f>SUM(G32)</f>
        <v>1.0000000000000002</v>
      </c>
      <c r="H31" s="992">
        <f t="shared" si="2"/>
        <v>0.36651517372819242</v>
      </c>
      <c r="I31" s="993">
        <f>SUM(I32)</f>
        <v>31</v>
      </c>
      <c r="J31" s="992">
        <f t="shared" si="3"/>
        <v>11.361970385573962</v>
      </c>
      <c r="K31" s="993">
        <f>SUM(K32)</f>
        <v>3</v>
      </c>
      <c r="L31" s="992">
        <f t="shared" si="4"/>
        <v>1.099545521184577</v>
      </c>
      <c r="M31" s="993">
        <f>SUM(M32)</f>
        <v>17</v>
      </c>
      <c r="N31" s="992">
        <f t="shared" si="5"/>
        <v>6.2307579533792694</v>
      </c>
    </row>
    <row r="32" spans="1:14">
      <c r="A32" s="693" t="s">
        <v>40</v>
      </c>
      <c r="B32" s="908">
        <v>27284</v>
      </c>
      <c r="C32" s="908">
        <v>28</v>
      </c>
      <c r="D32" s="911">
        <f t="shared" si="0"/>
        <v>10.262424864389386</v>
      </c>
      <c r="E32" s="908">
        <v>19</v>
      </c>
      <c r="F32" s="911">
        <f t="shared" si="1"/>
        <v>6.9637883008356543</v>
      </c>
      <c r="G32" s="908">
        <v>1.0000000000000002</v>
      </c>
      <c r="H32" s="911">
        <f t="shared" si="2"/>
        <v>0.36651517372819242</v>
      </c>
      <c r="I32" s="908">
        <v>31</v>
      </c>
      <c r="J32" s="911">
        <f t="shared" si="3"/>
        <v>11.361970385573962</v>
      </c>
      <c r="K32" s="908">
        <v>3</v>
      </c>
      <c r="L32" s="911">
        <f t="shared" si="4"/>
        <v>1.099545521184577</v>
      </c>
      <c r="M32" s="908">
        <v>17</v>
      </c>
      <c r="N32" s="911">
        <f t="shared" si="5"/>
        <v>6.2307579533792694</v>
      </c>
    </row>
    <row r="33" spans="1:14" s="913" customFormat="1">
      <c r="A33" s="707" t="s">
        <v>41</v>
      </c>
      <c r="B33" s="993">
        <v>35348</v>
      </c>
      <c r="C33" s="993">
        <v>0</v>
      </c>
      <c r="D33" s="992">
        <f t="shared" si="0"/>
        <v>0</v>
      </c>
      <c r="E33" s="993">
        <v>1</v>
      </c>
      <c r="F33" s="992">
        <f t="shared" si="1"/>
        <v>0.28290143713930066</v>
      </c>
      <c r="G33" s="993">
        <v>0</v>
      </c>
      <c r="H33" s="993">
        <f t="shared" si="2"/>
        <v>0</v>
      </c>
      <c r="I33" s="993">
        <v>1</v>
      </c>
      <c r="J33" s="992">
        <f t="shared" si="3"/>
        <v>0.28290143713930066</v>
      </c>
      <c r="K33" s="993">
        <v>0</v>
      </c>
      <c r="L33" s="993">
        <f t="shared" si="4"/>
        <v>0</v>
      </c>
      <c r="M33" s="993">
        <v>1</v>
      </c>
      <c r="N33" s="992">
        <f t="shared" si="5"/>
        <v>0.28290143713930066</v>
      </c>
    </row>
    <row r="34" spans="1:14" ht="9.75" customHeight="1"/>
    <row r="35" spans="1:14" ht="12.75" customHeight="1">
      <c r="A35" s="859" t="s">
        <v>1073</v>
      </c>
    </row>
    <row r="36" spans="1:14" ht="9" customHeight="1">
      <c r="A36" s="859" t="s">
        <v>1078</v>
      </c>
    </row>
    <row r="37" spans="1:14" ht="12" customHeight="1">
      <c r="A37" s="859" t="s">
        <v>1076</v>
      </c>
    </row>
    <row r="38" spans="1:14">
      <c r="A38" s="859"/>
    </row>
  </sheetData>
  <mergeCells count="8">
    <mergeCell ref="A1:N1"/>
    <mergeCell ref="A2:A3"/>
    <mergeCell ref="C2:D2"/>
    <mergeCell ref="E2:F2"/>
    <mergeCell ref="G2:H2"/>
    <mergeCell ref="I2:J2"/>
    <mergeCell ref="K2:L2"/>
    <mergeCell ref="M2:N2"/>
  </mergeCells>
  <hyperlinks>
    <hyperlink ref="O1" location="INDICE!A1" display="INDICE"/>
  </hyperlinks>
  <printOptions horizontalCentered="1"/>
  <pageMargins left="0.70866141732283472" right="0.70866141732283472" top="0.93333333333333335" bottom="0.74803149606299213" header="0" footer="0.31496062992125984"/>
  <pageSetup paperSize="9" scale="70" orientation="landscape" r:id="rId1"/>
  <headerFooter scaleWithDoc="0" alignWithMargins="0">
    <oddHeader>&amp;C&amp;G</oddHeader>
  </headerFooter>
  <ignoredErrors>
    <ignoredError sqref="D4:D5 D17 D24 D31 F17 F4:F5 F24 F31 H4:H5 H17 J4:J5 J17 L4:L5 L17 L24 L31 J24 J31 H24 H31" formula="1"/>
  </ignoredError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
  <sheetViews>
    <sheetView showGridLines="0" zoomScale="80" zoomScaleNormal="80" zoomScalePageLayoutView="75" workbookViewId="0">
      <selection activeCell="P2" sqref="P2"/>
    </sheetView>
  </sheetViews>
  <sheetFormatPr baseColWidth="10" defaultRowHeight="15"/>
  <sheetData>
    <row r="1" spans="1:16">
      <c r="A1" s="1072" t="s">
        <v>1270</v>
      </c>
    </row>
    <row r="2" spans="1:16">
      <c r="P2" s="471" t="s">
        <v>1037</v>
      </c>
    </row>
  </sheetData>
  <hyperlinks>
    <hyperlink ref="P2" location="INDICE!A1" display="INDICE"/>
  </hyperlinks>
  <printOptions horizontalCentered="1"/>
  <pageMargins left="0.70866141732283472" right="0.70866141732283472" top="1.1417322834645669" bottom="0.74803149606299213" header="0" footer="0.31496062992125984"/>
  <pageSetup paperSize="9" scale="75" firstPageNumber="144" orientation="landscape" useFirstPageNumber="1" r:id="rId1"/>
  <headerFooter scaleWithDoc="0">
    <oddHeader>&amp;C&amp;G</oddHeader>
    <oddFooter>&amp;C&amp;12&amp;P</oddFooter>
  </headerFooter>
  <drawing r:id="rId2"/>
  <legacyDrawingHF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
  <sheetViews>
    <sheetView showGridLines="0" zoomScale="80" zoomScaleNormal="80" zoomScalePageLayoutView="64" workbookViewId="0">
      <selection activeCell="Q2" sqref="Q2"/>
    </sheetView>
  </sheetViews>
  <sheetFormatPr baseColWidth="10" defaultRowHeight="15"/>
  <sheetData>
    <row r="1" spans="1:17">
      <c r="A1" s="1072" t="s">
        <v>1270</v>
      </c>
    </row>
    <row r="2" spans="1:17">
      <c r="Q2" s="471" t="s">
        <v>1037</v>
      </c>
    </row>
  </sheetData>
  <hyperlinks>
    <hyperlink ref="Q2" location="INDICE!A1" display="INDICE"/>
  </hyperlinks>
  <printOptions horizontalCentered="1"/>
  <pageMargins left="0.70866141732283472" right="0.70866141732283472" top="1.1417322834645669" bottom="0.74803149606299213" header="0" footer="0.31496062992125984"/>
  <pageSetup paperSize="9" scale="70" firstPageNumber="145" orientation="landscape" useFirstPageNumber="1" r:id="rId1"/>
  <headerFooter scaleWithDoc="0">
    <oddHeader>&amp;C&amp;G</oddHeader>
    <oddFooter>&amp;C&amp;12&amp;P</oddFooter>
  </headerFooter>
  <drawing r:id="rId2"/>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
  <sheetViews>
    <sheetView showGridLines="0" zoomScale="70" zoomScaleNormal="70" zoomScalePageLayoutView="53" workbookViewId="0">
      <selection activeCell="Q2" sqref="Q2"/>
    </sheetView>
  </sheetViews>
  <sheetFormatPr baseColWidth="10" defaultRowHeight="15"/>
  <sheetData>
    <row r="1" spans="1:17">
      <c r="A1" s="1072" t="s">
        <v>1270</v>
      </c>
    </row>
    <row r="2" spans="1:17">
      <c r="Q2" s="471" t="s">
        <v>1037</v>
      </c>
    </row>
  </sheetData>
  <hyperlinks>
    <hyperlink ref="Q2" location="INDICE!A1" display="INDICE"/>
  </hyperlinks>
  <printOptions horizontalCentered="1"/>
  <pageMargins left="0.70866141732283472" right="0.70866141732283472" top="1.1417322834645669" bottom="0.74803149606299213" header="0" footer="0.31496062992125984"/>
  <pageSetup paperSize="9" scale="70" firstPageNumber="146" orientation="landscape" useFirstPageNumber="1" r:id="rId1"/>
  <headerFooter scaleWithDoc="0">
    <oddHeader>&amp;C&amp;G</oddHeader>
    <oddFooter>&amp;C&amp;12&amp;P</oddFooter>
  </headerFooter>
  <drawing r:id="rId2"/>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
  <sheetViews>
    <sheetView showGridLines="0" zoomScale="70" zoomScaleNormal="70" zoomScalePageLayoutView="60" workbookViewId="0">
      <selection activeCell="Q2" sqref="Q2"/>
    </sheetView>
  </sheetViews>
  <sheetFormatPr baseColWidth="10" defaultRowHeight="15"/>
  <sheetData>
    <row r="1" spans="1:17">
      <c r="A1" s="1072" t="s">
        <v>1270</v>
      </c>
    </row>
    <row r="2" spans="1:17">
      <c r="Q2" s="471" t="s">
        <v>1037</v>
      </c>
    </row>
  </sheetData>
  <hyperlinks>
    <hyperlink ref="Q2" location="INDICE!A1" display="INDICE"/>
  </hyperlinks>
  <printOptions horizontalCentered="1"/>
  <pageMargins left="0.70866141732283472" right="0.70866141732283472" top="0.74803149606299213" bottom="0.74803149606299213" header="0" footer="0.31496062992125984"/>
  <pageSetup paperSize="9" scale="70" firstPageNumber="147" orientation="landscape" useFirstPageNumber="1" r:id="rId1"/>
  <headerFooter scaleWithDoc="0">
    <oddHeader>&amp;C&amp;G</oddHeader>
    <oddFooter>&amp;C&amp;12&amp;P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7"/>
  <sheetViews>
    <sheetView showGridLines="0" zoomScale="90" zoomScaleNormal="90" zoomScalePageLayoutView="90" workbookViewId="0">
      <selection activeCell="N3" sqref="N3"/>
    </sheetView>
  </sheetViews>
  <sheetFormatPr baseColWidth="10" defaultColWidth="11.42578125" defaultRowHeight="12"/>
  <cols>
    <col min="1" max="1" width="7" style="279" customWidth="1"/>
    <col min="2" max="2" width="24.42578125" style="279" customWidth="1"/>
    <col min="3" max="3" width="11" style="279" bestFit="1" customWidth="1"/>
    <col min="4" max="4" width="9.28515625" style="279" customWidth="1"/>
    <col min="5" max="5" width="11.42578125" style="279" customWidth="1"/>
    <col min="6" max="7" width="9.85546875" style="279" bestFit="1" customWidth="1"/>
    <col min="8" max="8" width="8.7109375" style="279" bestFit="1" customWidth="1"/>
    <col min="9" max="9" width="11" style="279" customWidth="1"/>
    <col min="10" max="11" width="8.7109375" style="279" customWidth="1"/>
    <col min="12" max="12" width="26.7109375" style="279" customWidth="1"/>
    <col min="13" max="13" width="39.5703125" style="279" customWidth="1"/>
    <col min="14" max="25" width="11.42578125" style="279"/>
    <col min="26" max="27" width="5.85546875" style="279" customWidth="1"/>
    <col min="28" max="16384" width="11.42578125" style="279"/>
  </cols>
  <sheetData>
    <row r="2" spans="1:14" ht="15" customHeight="1">
      <c r="A2" s="1098" t="s">
        <v>1053</v>
      </c>
      <c r="B2" s="1098"/>
      <c r="C2" s="1098"/>
      <c r="D2" s="1098"/>
      <c r="E2" s="1098"/>
      <c r="F2" s="1098"/>
      <c r="G2" s="1098"/>
      <c r="H2" s="1098"/>
      <c r="I2" s="1098"/>
      <c r="J2" s="1098"/>
      <c r="K2" s="1098"/>
      <c r="L2" s="1098"/>
      <c r="M2" s="1098"/>
    </row>
    <row r="3" spans="1:14" ht="14.25" customHeight="1">
      <c r="A3" s="1098" t="s">
        <v>1176</v>
      </c>
      <c r="B3" s="1098"/>
      <c r="C3" s="1098"/>
      <c r="D3" s="1098"/>
      <c r="E3" s="1098"/>
      <c r="F3" s="1098"/>
      <c r="G3" s="1098"/>
      <c r="H3" s="1098"/>
      <c r="I3" s="1098"/>
      <c r="J3" s="1098"/>
      <c r="K3" s="1098"/>
      <c r="L3" s="1098"/>
      <c r="M3" s="1098"/>
      <c r="N3" s="466" t="s">
        <v>1037</v>
      </c>
    </row>
    <row r="4" spans="1:14" ht="14.25" customHeight="1">
      <c r="A4" s="1098" t="s">
        <v>1177</v>
      </c>
      <c r="B4" s="1098"/>
      <c r="C4" s="1098"/>
      <c r="D4" s="1098"/>
      <c r="E4" s="1098"/>
      <c r="F4" s="1098"/>
      <c r="G4" s="1098"/>
      <c r="H4" s="1098"/>
      <c r="I4" s="1098"/>
      <c r="J4" s="1098"/>
      <c r="K4" s="1098"/>
      <c r="L4" s="1098"/>
      <c r="M4" s="1098"/>
    </row>
    <row r="5" spans="1:14" ht="13.5" customHeight="1">
      <c r="A5" s="1098" t="s">
        <v>1114</v>
      </c>
      <c r="B5" s="1098"/>
      <c r="C5" s="1098"/>
      <c r="D5" s="1098"/>
      <c r="E5" s="1098"/>
      <c r="F5" s="1098"/>
      <c r="G5" s="1098"/>
      <c r="H5" s="1098"/>
      <c r="I5" s="1098"/>
      <c r="J5" s="1098"/>
      <c r="K5" s="1098"/>
      <c r="L5" s="1098"/>
      <c r="M5" s="1098"/>
    </row>
    <row r="6" spans="1:14" ht="20.25" customHeight="1">
      <c r="B6" s="340"/>
      <c r="C6" s="338"/>
      <c r="D6" s="338"/>
      <c r="E6" s="338"/>
      <c r="F6" s="339"/>
      <c r="G6" s="338"/>
      <c r="H6" s="339"/>
      <c r="I6" s="338"/>
      <c r="J6" s="338"/>
      <c r="K6" s="338"/>
      <c r="L6" s="338"/>
      <c r="M6" s="338"/>
    </row>
    <row r="7" spans="1:14" ht="34.5" customHeight="1">
      <c r="B7" s="1103" t="s">
        <v>966</v>
      </c>
      <c r="C7" s="1103" t="s">
        <v>920</v>
      </c>
      <c r="D7" s="1103"/>
      <c r="E7" s="1108" t="s">
        <v>1185</v>
      </c>
      <c r="F7" s="1108" t="s">
        <v>965</v>
      </c>
      <c r="G7" s="1108" t="s">
        <v>964</v>
      </c>
      <c r="H7" s="1108"/>
      <c r="I7" s="1108"/>
      <c r="J7" s="333"/>
      <c r="K7" s="333"/>
    </row>
    <row r="8" spans="1:14" ht="57" customHeight="1">
      <c r="B8" s="1103"/>
      <c r="C8" s="833" t="s">
        <v>851</v>
      </c>
      <c r="D8" s="833" t="s">
        <v>933</v>
      </c>
      <c r="E8" s="1108"/>
      <c r="F8" s="1103"/>
      <c r="G8" s="833" t="s">
        <v>963</v>
      </c>
      <c r="H8" s="833" t="s">
        <v>962</v>
      </c>
      <c r="I8" s="834" t="s">
        <v>961</v>
      </c>
      <c r="J8" s="333"/>
      <c r="K8" s="333"/>
    </row>
    <row r="9" spans="1:14" s="280" customFormat="1" ht="4.5" customHeight="1">
      <c r="B9" s="337"/>
      <c r="C9" s="335"/>
      <c r="D9" s="335"/>
      <c r="E9" s="336"/>
      <c r="F9" s="335"/>
      <c r="G9" s="335"/>
      <c r="H9" s="335"/>
      <c r="I9" s="334"/>
      <c r="J9" s="333"/>
      <c r="K9" s="333"/>
    </row>
    <row r="10" spans="1:14" ht="12.75">
      <c r="B10" s="324" t="s">
        <v>1178</v>
      </c>
      <c r="C10" s="489">
        <f>SUM(E10:F10)</f>
        <v>44821058</v>
      </c>
      <c r="D10" s="319">
        <v>100</v>
      </c>
      <c r="E10" s="320">
        <f>SUM(E12:E16)</f>
        <v>35052138</v>
      </c>
      <c r="F10" s="320">
        <f>SUM(G10:I10)</f>
        <v>9768920</v>
      </c>
      <c r="G10" s="320">
        <f>SUM(G12:G16)</f>
        <v>7943026</v>
      </c>
      <c r="H10" s="320">
        <f>SUM(H12:H16)</f>
        <v>430511</v>
      </c>
      <c r="I10" s="323">
        <f>SUM(I12:I16)</f>
        <v>1395383</v>
      </c>
      <c r="J10" s="322"/>
      <c r="K10" s="322"/>
      <c r="L10" s="281"/>
    </row>
    <row r="11" spans="1:14" ht="12.75">
      <c r="B11" s="589" t="s">
        <v>960</v>
      </c>
      <c r="C11" s="590"/>
      <c r="D11" s="591">
        <f>SUM(E11:F11)</f>
        <v>100</v>
      </c>
      <c r="E11" s="591">
        <f>E10/C10*100</f>
        <v>78.204619801701241</v>
      </c>
      <c r="F11" s="591">
        <f>F10/C10*100</f>
        <v>21.795380198298755</v>
      </c>
      <c r="G11" s="591">
        <f>G10/F10*100</f>
        <v>81.309151881681913</v>
      </c>
      <c r="H11" s="591">
        <f>H10/F10*100</f>
        <v>4.4069457012648279</v>
      </c>
      <c r="I11" s="592">
        <f>I10/F10*100</f>
        <v>14.283902417053268</v>
      </c>
      <c r="J11" s="329"/>
      <c r="K11" s="327"/>
      <c r="L11" s="281"/>
    </row>
    <row r="12" spans="1:14" ht="12.75">
      <c r="B12" s="316" t="s">
        <v>352</v>
      </c>
      <c r="C12" s="332">
        <f>SUM(E12:F12)</f>
        <v>20639503</v>
      </c>
      <c r="D12" s="331">
        <f>(C12/$C$10)*100</f>
        <v>46.048674263780207</v>
      </c>
      <c r="E12" s="332">
        <v>15858922</v>
      </c>
      <c r="F12" s="332">
        <f>SUM(G12:I12)</f>
        <v>4780581</v>
      </c>
      <c r="G12" s="332">
        <v>3888416</v>
      </c>
      <c r="H12" s="1010">
        <v>298115</v>
      </c>
      <c r="I12" s="1009">
        <v>594050</v>
      </c>
      <c r="J12" s="298"/>
      <c r="K12" s="298"/>
      <c r="L12" s="281"/>
    </row>
    <row r="13" spans="1:14" ht="12.75">
      <c r="B13" s="593" t="s">
        <v>351</v>
      </c>
      <c r="C13" s="594">
        <f>SUM(E13:F13)</f>
        <v>21742774</v>
      </c>
      <c r="D13" s="595">
        <f>(C13/$C$10)*100</f>
        <v>48.510175730345324</v>
      </c>
      <c r="E13" s="594">
        <v>17074214</v>
      </c>
      <c r="F13" s="594">
        <f>SUM(G13:I13)</f>
        <v>4668560</v>
      </c>
      <c r="G13" s="594">
        <v>3814870</v>
      </c>
      <c r="H13" s="596">
        <v>131492</v>
      </c>
      <c r="I13" s="1030">
        <v>722198</v>
      </c>
      <c r="J13" s="317"/>
      <c r="K13" s="298"/>
      <c r="L13" s="281"/>
    </row>
    <row r="14" spans="1:14" ht="12.75">
      <c r="B14" s="316" t="s">
        <v>350</v>
      </c>
      <c r="C14" s="332">
        <f>SUM(E14:F14)</f>
        <v>2344539</v>
      </c>
      <c r="D14" s="331">
        <f>(C14/$C$10)*100</f>
        <v>5.2308872316222432</v>
      </c>
      <c r="E14" s="332">
        <v>2045572</v>
      </c>
      <c r="F14" s="332">
        <f>SUM(G14:I14)</f>
        <v>298967</v>
      </c>
      <c r="G14" s="1010">
        <v>219670</v>
      </c>
      <c r="H14" s="1010">
        <v>904</v>
      </c>
      <c r="I14" s="1009">
        <v>78393</v>
      </c>
      <c r="J14" s="317"/>
      <c r="K14" s="298"/>
      <c r="L14" s="281"/>
    </row>
    <row r="15" spans="1:14" ht="12.75">
      <c r="B15" s="593" t="s">
        <v>349</v>
      </c>
      <c r="C15" s="594">
        <f>SUM(E15:F15)</f>
        <v>89381</v>
      </c>
      <c r="D15" s="595">
        <f>(C15/$C$10)*100</f>
        <v>0.19941742562167986</v>
      </c>
      <c r="E15" s="594">
        <v>68569</v>
      </c>
      <c r="F15" s="594">
        <f>SUM(G15:I15)</f>
        <v>20812</v>
      </c>
      <c r="G15" s="596">
        <v>20070</v>
      </c>
      <c r="H15" s="1031" t="s">
        <v>39</v>
      </c>
      <c r="I15" s="1030">
        <v>742</v>
      </c>
      <c r="J15" s="306"/>
      <c r="K15" s="306"/>
      <c r="L15" s="281"/>
    </row>
    <row r="16" spans="1:14" ht="12.75">
      <c r="B16" s="316" t="s">
        <v>949</v>
      </c>
      <c r="C16" s="332">
        <f>SUM(E16:F16)</f>
        <v>4861</v>
      </c>
      <c r="D16" s="331">
        <f>(C16/$C$10)*100</f>
        <v>1.0845348630547721E-2</v>
      </c>
      <c r="E16" s="332">
        <v>4861</v>
      </c>
      <c r="F16" s="330" t="s">
        <v>39</v>
      </c>
      <c r="G16" s="330" t="s">
        <v>39</v>
      </c>
      <c r="H16" s="330" t="s">
        <v>39</v>
      </c>
      <c r="I16" s="1014" t="s">
        <v>39</v>
      </c>
      <c r="J16" s="325"/>
      <c r="K16" s="306"/>
      <c r="L16" s="281"/>
    </row>
    <row r="17" spans="2:12" ht="12.75">
      <c r="B17" s="597" t="s">
        <v>782</v>
      </c>
      <c r="C17" s="598">
        <f>SUM(C19:C23)</f>
        <v>14041610</v>
      </c>
      <c r="D17" s="591">
        <v>100</v>
      </c>
      <c r="E17" s="598">
        <f>SUM(E19:E23)</f>
        <v>13402496</v>
      </c>
      <c r="F17" s="598">
        <f>SUM(G17:I17)</f>
        <v>639114</v>
      </c>
      <c r="G17" s="598">
        <f>SUM(G19:G23)</f>
        <v>389754</v>
      </c>
      <c r="H17" s="598">
        <f>SUM(H19:H23)</f>
        <v>46442</v>
      </c>
      <c r="I17" s="599">
        <f>SUM(I19:I23)</f>
        <v>202918</v>
      </c>
      <c r="J17" s="329"/>
      <c r="K17" s="322"/>
      <c r="L17" s="281"/>
    </row>
    <row r="18" spans="2:12" ht="12.75">
      <c r="B18" s="321" t="s">
        <v>960</v>
      </c>
      <c r="C18" s="314"/>
      <c r="D18" s="319">
        <f>SUM(E18:F18)</f>
        <v>100</v>
      </c>
      <c r="E18" s="319">
        <f>E17/C17*100</f>
        <v>95.448427922439095</v>
      </c>
      <c r="F18" s="319">
        <f>F17/C17*100</f>
        <v>4.5515720775609063</v>
      </c>
      <c r="G18" s="319">
        <f>G17/F17*100</f>
        <v>60.983486514143017</v>
      </c>
      <c r="H18" s="319">
        <f>H17/F17*100</f>
        <v>7.2666222301498635</v>
      </c>
      <c r="I18" s="328">
        <f>I17/F17*100</f>
        <v>31.749891255707119</v>
      </c>
      <c r="J18" s="327"/>
      <c r="K18" s="327"/>
      <c r="L18" s="281"/>
    </row>
    <row r="19" spans="2:12" ht="12.75">
      <c r="B19" s="593" t="s">
        <v>352</v>
      </c>
      <c r="C19" s="590">
        <f>SUM(E19:F19)</f>
        <v>5605675</v>
      </c>
      <c r="D19" s="600">
        <f>C19/C$17*100</f>
        <v>39.921882177328669</v>
      </c>
      <c r="E19" s="594">
        <v>5308114</v>
      </c>
      <c r="F19" s="590">
        <f>SUM(G19:I19)</f>
        <v>297561</v>
      </c>
      <c r="G19" s="1032">
        <v>173391</v>
      </c>
      <c r="H19" s="1032">
        <v>27722</v>
      </c>
      <c r="I19" s="1033">
        <v>96448</v>
      </c>
      <c r="J19" s="298"/>
      <c r="K19" s="298"/>
      <c r="L19" s="281"/>
    </row>
    <row r="20" spans="2:12" ht="12.75">
      <c r="B20" s="316" t="s">
        <v>351</v>
      </c>
      <c r="C20" s="314">
        <f>SUM(E20:F20)</f>
        <v>7547675</v>
      </c>
      <c r="D20" s="315">
        <f>C20/C$17*100</f>
        <v>53.752205053409121</v>
      </c>
      <c r="E20" s="332">
        <v>7231571</v>
      </c>
      <c r="F20" s="314">
        <f>SUM(G20:I20)</f>
        <v>316104</v>
      </c>
      <c r="G20" s="1001">
        <v>201859</v>
      </c>
      <c r="H20" s="1001">
        <v>18720</v>
      </c>
      <c r="I20" s="1012">
        <v>95525</v>
      </c>
      <c r="J20" s="317"/>
      <c r="K20" s="298"/>
      <c r="L20" s="281"/>
    </row>
    <row r="21" spans="2:12" ht="12.75">
      <c r="B21" s="593" t="s">
        <v>350</v>
      </c>
      <c r="C21" s="590">
        <f>SUM(E21:F21)</f>
        <v>860374</v>
      </c>
      <c r="D21" s="600">
        <f>C21/C$17*100</f>
        <v>6.1273173090550159</v>
      </c>
      <c r="E21" s="594">
        <v>837339</v>
      </c>
      <c r="F21" s="590">
        <f>SUM(G21:I21)</f>
        <v>23035</v>
      </c>
      <c r="G21" s="1032">
        <v>12317</v>
      </c>
      <c r="H21" s="601" t="s">
        <v>39</v>
      </c>
      <c r="I21" s="1033">
        <v>10718</v>
      </c>
      <c r="J21" s="298"/>
      <c r="K21" s="298"/>
      <c r="L21" s="281"/>
    </row>
    <row r="22" spans="2:12" ht="12.75">
      <c r="B22" s="316" t="s">
        <v>349</v>
      </c>
      <c r="C22" s="314">
        <f>SUM(E22:F22)</f>
        <v>24293</v>
      </c>
      <c r="D22" s="315">
        <f>C22/C$17*100</f>
        <v>0.17300722637931121</v>
      </c>
      <c r="E22" s="332">
        <v>21879</v>
      </c>
      <c r="F22" s="314">
        <f>SUM(G22:I22)</f>
        <v>2414</v>
      </c>
      <c r="G22" s="1001">
        <v>2187</v>
      </c>
      <c r="H22" s="1008" t="s">
        <v>39</v>
      </c>
      <c r="I22" s="1012">
        <v>227</v>
      </c>
      <c r="J22" s="326"/>
      <c r="K22" s="326"/>
      <c r="L22" s="281"/>
    </row>
    <row r="23" spans="2:12" ht="12.75">
      <c r="B23" s="593" t="s">
        <v>949</v>
      </c>
      <c r="C23" s="590">
        <f>SUM(E23:F23)</f>
        <v>3593</v>
      </c>
      <c r="D23" s="600">
        <f>C23/C$17*100</f>
        <v>2.5588233827887261E-2</v>
      </c>
      <c r="E23" s="594">
        <v>3593</v>
      </c>
      <c r="F23" s="601" t="s">
        <v>39</v>
      </c>
      <c r="G23" s="601" t="s">
        <v>39</v>
      </c>
      <c r="H23" s="601" t="s">
        <v>39</v>
      </c>
      <c r="I23" s="1034" t="s">
        <v>39</v>
      </c>
      <c r="J23" s="325"/>
      <c r="K23" s="306"/>
      <c r="L23" s="281"/>
    </row>
    <row r="24" spans="2:12" ht="12.75">
      <c r="B24" s="324" t="s">
        <v>1184</v>
      </c>
      <c r="C24" s="320">
        <f>SUM(C26:C30)</f>
        <v>9081372.9999999907</v>
      </c>
      <c r="D24" s="319">
        <v>100</v>
      </c>
      <c r="E24" s="320">
        <f>SUM(E26:E30)</f>
        <v>7863014.9999999907</v>
      </c>
      <c r="F24" s="320">
        <f>SUM(G24:I24)</f>
        <v>1218358</v>
      </c>
      <c r="G24" s="320">
        <f>SUM(G26:G30)</f>
        <v>574931</v>
      </c>
      <c r="H24" s="320">
        <f>SUM(H26:H30)</f>
        <v>20023</v>
      </c>
      <c r="I24" s="323">
        <f>SUM(I26:I30)</f>
        <v>623404</v>
      </c>
      <c r="J24" s="322"/>
      <c r="K24" s="322"/>
      <c r="L24" s="281"/>
    </row>
    <row r="25" spans="2:12" ht="12.75">
      <c r="B25" s="589" t="s">
        <v>960</v>
      </c>
      <c r="C25" s="598"/>
      <c r="D25" s="591">
        <f>SUM(E25:F25)</f>
        <v>100</v>
      </c>
      <c r="E25" s="602">
        <f>E24/C24*100</f>
        <v>86.583989006948599</v>
      </c>
      <c r="F25" s="602">
        <f>F24/C24*100</f>
        <v>13.416010993051394</v>
      </c>
      <c r="G25" s="603">
        <f>(G24/F24)*100</f>
        <v>47.189003560529827</v>
      </c>
      <c r="H25" s="603">
        <f>(H24/$F$24)*100</f>
        <v>1.6434414186963109</v>
      </c>
      <c r="I25" s="604">
        <f>(I24/$F$24)*100</f>
        <v>51.167555020773861</v>
      </c>
      <c r="J25" s="318"/>
      <c r="K25" s="318"/>
      <c r="L25" s="281"/>
    </row>
    <row r="26" spans="2:12" ht="12.75">
      <c r="B26" s="316" t="s">
        <v>352</v>
      </c>
      <c r="C26" s="314">
        <f>SUM(E26:F26)</f>
        <v>3941715.9999999977</v>
      </c>
      <c r="D26" s="315">
        <f>C26/C$24*100</f>
        <v>43.404405919677586</v>
      </c>
      <c r="E26" s="332">
        <v>3362215.9999999977</v>
      </c>
      <c r="F26" s="314">
        <f>SUM(G26:I26)</f>
        <v>579500</v>
      </c>
      <c r="G26" s="1016">
        <v>303798</v>
      </c>
      <c r="H26" s="1016">
        <v>19700</v>
      </c>
      <c r="I26" s="1015">
        <v>256002</v>
      </c>
      <c r="J26" s="317"/>
      <c r="K26" s="298"/>
      <c r="L26" s="281"/>
    </row>
    <row r="27" spans="2:12" ht="12.75">
      <c r="B27" s="593" t="s">
        <v>351</v>
      </c>
      <c r="C27" s="590">
        <f>SUM(E27:F27)</f>
        <v>4292880.9999999935</v>
      </c>
      <c r="D27" s="600">
        <f>C27/C$24*100</f>
        <v>47.271277151593679</v>
      </c>
      <c r="E27" s="594">
        <v>3746968.9999999935</v>
      </c>
      <c r="F27" s="590">
        <f>SUM(G27:I27)</f>
        <v>545912</v>
      </c>
      <c r="G27" s="1035">
        <v>231862</v>
      </c>
      <c r="H27" s="1035">
        <v>323</v>
      </c>
      <c r="I27" s="1036">
        <v>313727</v>
      </c>
      <c r="J27" s="298"/>
      <c r="K27" s="298"/>
      <c r="L27" s="281"/>
    </row>
    <row r="28" spans="2:12" ht="12.75">
      <c r="B28" s="316" t="s">
        <v>350</v>
      </c>
      <c r="C28" s="314">
        <f>SUM(E28:F28)</f>
        <v>808678.99999999965</v>
      </c>
      <c r="D28" s="315">
        <f>C28/C$24*100</f>
        <v>8.9048098784181704</v>
      </c>
      <c r="E28" s="332">
        <v>721510.99999999965</v>
      </c>
      <c r="F28" s="314">
        <f>SUM(G28:I28)</f>
        <v>87168</v>
      </c>
      <c r="G28" s="1016">
        <v>34750</v>
      </c>
      <c r="H28" s="1008" t="s">
        <v>39</v>
      </c>
      <c r="I28" s="1015">
        <v>52418</v>
      </c>
      <c r="J28" s="298"/>
      <c r="K28" s="298"/>
      <c r="L28" s="281"/>
    </row>
    <row r="29" spans="2:12" ht="12.75" customHeight="1">
      <c r="B29" s="593" t="s">
        <v>349</v>
      </c>
      <c r="C29" s="590">
        <f>SUM(E29:F29)</f>
        <v>36148</v>
      </c>
      <c r="D29" s="600">
        <f>C29/C$24*100</f>
        <v>0.3980455378278156</v>
      </c>
      <c r="E29" s="594">
        <v>30370</v>
      </c>
      <c r="F29" s="590">
        <f>SUM(G29:I29)</f>
        <v>5778</v>
      </c>
      <c r="G29" s="1035">
        <v>4521</v>
      </c>
      <c r="H29" s="601" t="s">
        <v>39</v>
      </c>
      <c r="I29" s="1034">
        <v>1257</v>
      </c>
      <c r="J29" s="306"/>
      <c r="K29" s="306"/>
    </row>
    <row r="30" spans="2:12" ht="12.75">
      <c r="B30" s="313" t="s">
        <v>949</v>
      </c>
      <c r="C30" s="312">
        <f>SUM(E30:F30)</f>
        <v>1949</v>
      </c>
      <c r="D30" s="311">
        <f>C30/C$24*100</f>
        <v>2.1461512482749051E-2</v>
      </c>
      <c r="E30" s="1011">
        <v>1949</v>
      </c>
      <c r="F30" s="310" t="s">
        <v>39</v>
      </c>
      <c r="G30" s="310" t="s">
        <v>39</v>
      </c>
      <c r="H30" s="310" t="s">
        <v>39</v>
      </c>
      <c r="I30" s="1013" t="s">
        <v>39</v>
      </c>
      <c r="J30" s="309"/>
      <c r="K30" s="306"/>
    </row>
    <row r="31" spans="2:12" ht="3.75" customHeight="1">
      <c r="B31" s="308"/>
      <c r="C31" s="297"/>
      <c r="D31" s="307"/>
      <c r="E31" s="298"/>
      <c r="F31" s="306"/>
      <c r="G31" s="306"/>
      <c r="H31" s="306"/>
      <c r="I31" s="306"/>
      <c r="J31" s="306"/>
      <c r="K31" s="306"/>
    </row>
    <row r="32" spans="2:12" ht="11.25" customHeight="1">
      <c r="B32" s="305" t="s">
        <v>959</v>
      </c>
      <c r="C32" s="297"/>
      <c r="D32" s="300"/>
      <c r="E32" s="297"/>
      <c r="F32" s="297"/>
      <c r="G32" s="297"/>
      <c r="H32" s="297"/>
      <c r="I32" s="297"/>
      <c r="J32" s="297"/>
      <c r="K32" s="297"/>
    </row>
    <row r="33" spans="2:13">
      <c r="B33" s="304" t="s">
        <v>1179</v>
      </c>
      <c r="C33" s="297"/>
      <c r="D33" s="300"/>
      <c r="E33" s="297"/>
      <c r="F33" s="297"/>
      <c r="G33" s="297"/>
      <c r="H33" s="297"/>
      <c r="I33" s="303"/>
      <c r="J33" s="297"/>
      <c r="K33" s="297"/>
    </row>
    <row r="34" spans="2:13" ht="10.5" customHeight="1">
      <c r="B34" s="302" t="s">
        <v>1180</v>
      </c>
    </row>
    <row r="35" spans="2:13" ht="10.5" customHeight="1">
      <c r="B35" s="301" t="s">
        <v>958</v>
      </c>
    </row>
    <row r="36" spans="2:13" ht="12.75" customHeight="1">
      <c r="B36" s="301"/>
    </row>
    <row r="37" spans="2:13" ht="9" customHeight="1">
      <c r="B37" s="301"/>
      <c r="I37" s="847"/>
    </row>
    <row r="38" spans="2:13" ht="19.5" customHeight="1"/>
    <row r="39" spans="2:13" ht="33.75" customHeight="1">
      <c r="B39" s="1107" t="s">
        <v>1181</v>
      </c>
      <c r="C39" s="1107"/>
      <c r="D39" s="1107"/>
      <c r="E39" s="1107"/>
      <c r="F39" s="1107"/>
      <c r="G39" s="1107"/>
      <c r="H39" s="1107"/>
      <c r="I39" s="1107"/>
      <c r="J39" s="1107"/>
      <c r="K39" s="1107"/>
      <c r="L39" s="1107"/>
      <c r="M39" s="1107"/>
    </row>
    <row r="40" spans="2:13" ht="61.5" customHeight="1">
      <c r="B40" s="1107" t="s">
        <v>1182</v>
      </c>
      <c r="C40" s="1107"/>
      <c r="D40" s="1107"/>
      <c r="E40" s="1107"/>
      <c r="F40" s="1107"/>
      <c r="G40" s="1107"/>
      <c r="H40" s="1107"/>
      <c r="I40" s="1107"/>
      <c r="J40" s="1107"/>
      <c r="K40" s="1107"/>
      <c r="L40" s="1107"/>
      <c r="M40" s="1107"/>
    </row>
    <row r="41" spans="2:13" ht="36" customHeight="1">
      <c r="B41" s="1107" t="s">
        <v>1183</v>
      </c>
      <c r="C41" s="1107"/>
      <c r="D41" s="1107"/>
      <c r="E41" s="1107"/>
      <c r="F41" s="1107"/>
      <c r="G41" s="1107"/>
      <c r="H41" s="1107"/>
      <c r="I41" s="1107"/>
      <c r="J41" s="1107"/>
      <c r="K41" s="1107"/>
      <c r="L41" s="1107"/>
      <c r="M41" s="1107"/>
    </row>
    <row r="42" spans="2:13">
      <c r="C42" s="293"/>
    </row>
    <row r="43" spans="2:13">
      <c r="C43" s="299"/>
      <c r="D43" s="293"/>
      <c r="E43" s="300"/>
    </row>
    <row r="44" spans="2:13" ht="13.5" customHeight="1">
      <c r="C44" s="299"/>
      <c r="D44" s="293"/>
      <c r="E44" s="300"/>
    </row>
    <row r="45" spans="2:13">
      <c r="B45" s="296"/>
      <c r="C45" s="299"/>
      <c r="D45" s="293"/>
      <c r="E45" s="300"/>
    </row>
    <row r="46" spans="2:13">
      <c r="C46" s="299"/>
      <c r="D46" s="293"/>
    </row>
    <row r="47" spans="2:13">
      <c r="C47" s="299"/>
      <c r="D47" s="293"/>
    </row>
    <row r="48" spans="2:13" ht="12.75">
      <c r="B48" s="320"/>
      <c r="C48" s="320"/>
      <c r="D48" s="320"/>
      <c r="E48" s="320"/>
      <c r="F48" s="320"/>
    </row>
    <row r="49" spans="2:14" ht="12.75">
      <c r="B49" s="320"/>
      <c r="C49" s="320"/>
      <c r="D49" s="320"/>
      <c r="E49" s="320"/>
      <c r="F49" s="320"/>
    </row>
    <row r="50" spans="2:14" ht="12.75">
      <c r="E50" s="320"/>
      <c r="F50" s="320"/>
    </row>
    <row r="52" spans="2:14">
      <c r="D52" s="297"/>
      <c r="N52" s="296"/>
    </row>
    <row r="53" spans="2:14">
      <c r="F53" s="297"/>
    </row>
    <row r="56" spans="2:14">
      <c r="B56" s="293"/>
    </row>
    <row r="67" spans="2:3">
      <c r="B67" s="296"/>
    </row>
    <row r="75" spans="2:3">
      <c r="B75" s="296"/>
    </row>
    <row r="77" spans="2:3">
      <c r="C77" s="293"/>
    </row>
  </sheetData>
  <mergeCells count="12">
    <mergeCell ref="A2:M2"/>
    <mergeCell ref="A3:M3"/>
    <mergeCell ref="A4:M4"/>
    <mergeCell ref="A5:M5"/>
    <mergeCell ref="B40:M40"/>
    <mergeCell ref="B41:M41"/>
    <mergeCell ref="G7:I7"/>
    <mergeCell ref="B7:B8"/>
    <mergeCell ref="C7:D7"/>
    <mergeCell ref="E7:E8"/>
    <mergeCell ref="F7:F8"/>
    <mergeCell ref="B39:M39"/>
  </mergeCells>
  <hyperlinks>
    <hyperlink ref="N3" location="INDICE!A1" display="INDICE"/>
  </hyperlinks>
  <printOptions horizontalCentered="1"/>
  <pageMargins left="0.70866141732283472" right="0.70866141732283472" top="1.1023622047244095" bottom="0.35433070866141736" header="0" footer="0.31496062992125984"/>
  <pageSetup paperSize="9" scale="70" firstPageNumber="21" orientation="landscape" useFirstPageNumber="1" r:id="rId1"/>
  <headerFooter scaleWithDoc="0" alignWithMargins="0">
    <oddHeader>&amp;C&amp;G</oddHeader>
    <oddFooter>&amp;C&amp;12&amp;P</oddFooter>
  </headerFooter>
  <ignoredErrors>
    <ignoredError sqref="F10:F11 F17:F18 F24:F25"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showGridLines="0" zoomScaleNormal="100" zoomScalePageLayoutView="74" workbookViewId="0">
      <selection activeCell="T3" sqref="T3"/>
    </sheetView>
  </sheetViews>
  <sheetFormatPr baseColWidth="10" defaultRowHeight="12"/>
  <cols>
    <col min="1" max="1" width="19" style="279" customWidth="1"/>
    <col min="2" max="2" width="9.7109375" style="279" bestFit="1" customWidth="1"/>
    <col min="3" max="3" width="9.140625" style="279" customWidth="1"/>
    <col min="4" max="4" width="10.140625" style="279" customWidth="1"/>
    <col min="5" max="5" width="7.5703125" style="279" customWidth="1"/>
    <col min="6" max="6" width="9" style="280" customWidth="1"/>
    <col min="7" max="7" width="7.140625" style="279" customWidth="1"/>
    <col min="8" max="8" width="10.85546875" style="279" customWidth="1"/>
    <col min="9" max="9" width="7.7109375" style="279" customWidth="1"/>
    <col min="10" max="10" width="7.28515625" style="279" customWidth="1"/>
    <col min="11" max="11" width="8" style="279" customWidth="1"/>
    <col min="12" max="12" width="10.140625" style="279" customWidth="1"/>
    <col min="13" max="13" width="7.85546875" style="279" customWidth="1"/>
    <col min="14" max="14" width="7.28515625" style="280" customWidth="1"/>
    <col min="15" max="15" width="9.42578125" style="279" customWidth="1"/>
    <col min="16" max="16" width="7.42578125" style="280" customWidth="1"/>
    <col min="17" max="17" width="8.85546875" style="279" customWidth="1"/>
    <col min="18" max="19" width="8.42578125" style="279" customWidth="1"/>
    <col min="20" max="25" width="11.42578125" style="279"/>
    <col min="26" max="27" width="5.85546875" style="279" customWidth="1"/>
    <col min="28" max="16384" width="11.42578125" style="279"/>
  </cols>
  <sheetData>
    <row r="1" spans="1:20" ht="9.75" customHeight="1"/>
    <row r="2" spans="1:20" s="296" customFormat="1" ht="15" customHeight="1">
      <c r="A2" s="1098" t="s">
        <v>1061</v>
      </c>
      <c r="B2" s="1098"/>
      <c r="C2" s="1098"/>
      <c r="D2" s="1098"/>
      <c r="E2" s="1098"/>
      <c r="F2" s="1098"/>
      <c r="G2" s="1098"/>
      <c r="H2" s="1098"/>
      <c r="I2" s="1098"/>
      <c r="J2" s="1098"/>
      <c r="K2" s="1098"/>
      <c r="L2" s="1098"/>
      <c r="M2" s="1098"/>
      <c r="N2" s="1098"/>
      <c r="O2" s="1098"/>
      <c r="P2" s="1098"/>
      <c r="Q2" s="1098"/>
      <c r="R2" s="1098"/>
      <c r="S2" s="1098"/>
    </row>
    <row r="3" spans="1:20" s="296" customFormat="1" ht="15" customHeight="1">
      <c r="A3" s="1098" t="s">
        <v>1186</v>
      </c>
      <c r="B3" s="1098"/>
      <c r="C3" s="1098"/>
      <c r="D3" s="1098"/>
      <c r="E3" s="1098"/>
      <c r="F3" s="1098"/>
      <c r="G3" s="1098"/>
      <c r="H3" s="1098"/>
      <c r="I3" s="1098"/>
      <c r="J3" s="1098"/>
      <c r="K3" s="1098"/>
      <c r="L3" s="1098"/>
      <c r="M3" s="1098"/>
      <c r="N3" s="1098"/>
      <c r="O3" s="1098"/>
      <c r="P3" s="1098"/>
      <c r="Q3" s="1098"/>
      <c r="R3" s="1098"/>
      <c r="S3" s="1098"/>
      <c r="T3" s="466" t="s">
        <v>1037</v>
      </c>
    </row>
    <row r="4" spans="1:20" s="296" customFormat="1" ht="15" customHeight="1">
      <c r="A4" s="1098" t="s">
        <v>1187</v>
      </c>
      <c r="B4" s="1098"/>
      <c r="C4" s="1098"/>
      <c r="D4" s="1098"/>
      <c r="E4" s="1098"/>
      <c r="F4" s="1098"/>
      <c r="G4" s="1098"/>
      <c r="H4" s="1098"/>
      <c r="I4" s="1098"/>
      <c r="J4" s="1098"/>
      <c r="K4" s="1098"/>
      <c r="L4" s="1098"/>
      <c r="M4" s="1098"/>
      <c r="N4" s="1098"/>
      <c r="O4" s="1098"/>
      <c r="P4" s="1098"/>
      <c r="Q4" s="1098"/>
      <c r="R4" s="1098"/>
      <c r="S4" s="1098"/>
    </row>
    <row r="5" spans="1:20" s="296" customFormat="1" ht="15" customHeight="1">
      <c r="A5" s="1098" t="s">
        <v>1126</v>
      </c>
      <c r="B5" s="1098"/>
      <c r="C5" s="1098"/>
      <c r="D5" s="1098"/>
      <c r="E5" s="1098"/>
      <c r="F5" s="1098"/>
      <c r="G5" s="1098"/>
      <c r="H5" s="1098"/>
      <c r="I5" s="1098"/>
      <c r="J5" s="1098"/>
      <c r="K5" s="1098"/>
      <c r="L5" s="1098"/>
      <c r="M5" s="1098"/>
      <c r="N5" s="1098"/>
      <c r="O5" s="1098"/>
      <c r="P5" s="1098"/>
      <c r="Q5" s="1098"/>
      <c r="R5" s="1098"/>
      <c r="S5" s="1098"/>
    </row>
    <row r="6" spans="1:20" s="296" customFormat="1" ht="11.25" customHeight="1">
      <c r="A6" s="361"/>
      <c r="B6" s="359"/>
      <c r="C6" s="361"/>
      <c r="D6" s="359"/>
      <c r="E6" s="359"/>
      <c r="F6" s="360"/>
      <c r="G6" s="359"/>
      <c r="H6" s="359"/>
      <c r="I6" s="359"/>
      <c r="J6" s="359"/>
      <c r="K6" s="359"/>
      <c r="L6" s="359"/>
      <c r="M6" s="359"/>
      <c r="N6" s="360"/>
      <c r="O6" s="359"/>
      <c r="P6" s="360"/>
      <c r="Q6" s="359"/>
      <c r="R6" s="359"/>
      <c r="S6" s="359"/>
    </row>
    <row r="7" spans="1:20" ht="18" customHeight="1">
      <c r="A7" s="1109" t="s">
        <v>990</v>
      </c>
      <c r="B7" s="1112" t="s">
        <v>621</v>
      </c>
      <c r="C7" s="1110" t="s">
        <v>989</v>
      </c>
      <c r="D7" s="1110"/>
      <c r="E7" s="1110"/>
      <c r="F7" s="1110"/>
      <c r="G7" s="1110" t="s">
        <v>988</v>
      </c>
      <c r="H7" s="1109" t="s">
        <v>987</v>
      </c>
      <c r="I7" s="1109" t="s">
        <v>986</v>
      </c>
      <c r="J7" s="1109" t="s">
        <v>985</v>
      </c>
      <c r="K7" s="1109" t="s">
        <v>984</v>
      </c>
      <c r="L7" s="1110" t="s">
        <v>983</v>
      </c>
      <c r="M7" s="1109" t="s">
        <v>982</v>
      </c>
      <c r="N7" s="1109" t="s">
        <v>981</v>
      </c>
      <c r="O7" s="1109" t="s">
        <v>980</v>
      </c>
      <c r="P7" s="1109" t="s">
        <v>979</v>
      </c>
      <c r="Q7" s="1109" t="s">
        <v>978</v>
      </c>
      <c r="R7" s="1109" t="s">
        <v>977</v>
      </c>
      <c r="S7" s="1109" t="s">
        <v>976</v>
      </c>
    </row>
    <row r="8" spans="1:20" ht="9.9499999999999993" customHeight="1">
      <c r="A8" s="1109"/>
      <c r="B8" s="1112"/>
      <c r="C8" s="1110" t="s">
        <v>975</v>
      </c>
      <c r="D8" s="1110" t="s">
        <v>974</v>
      </c>
      <c r="E8" s="1110" t="s">
        <v>973</v>
      </c>
      <c r="F8" s="1110" t="s">
        <v>972</v>
      </c>
      <c r="G8" s="1110"/>
      <c r="H8" s="1109"/>
      <c r="I8" s="1109"/>
      <c r="J8" s="1109"/>
      <c r="K8" s="1109"/>
      <c r="L8" s="1110"/>
      <c r="M8" s="1109"/>
      <c r="N8" s="1109"/>
      <c r="O8" s="1109"/>
      <c r="P8" s="1109"/>
      <c r="Q8" s="1109"/>
      <c r="R8" s="1109"/>
      <c r="S8" s="1109"/>
    </row>
    <row r="9" spans="1:20" ht="9.9499999999999993" customHeight="1">
      <c r="A9" s="1109"/>
      <c r="B9" s="1112"/>
      <c r="C9" s="1110"/>
      <c r="D9" s="1110"/>
      <c r="E9" s="1110"/>
      <c r="F9" s="1110"/>
      <c r="G9" s="1110"/>
      <c r="H9" s="1109"/>
      <c r="I9" s="1109"/>
      <c r="J9" s="1109"/>
      <c r="K9" s="1109"/>
      <c r="L9" s="1110"/>
      <c r="M9" s="1109"/>
      <c r="N9" s="1109"/>
      <c r="O9" s="1109"/>
      <c r="P9" s="1109"/>
      <c r="Q9" s="1109"/>
      <c r="R9" s="1109"/>
      <c r="S9" s="1109"/>
    </row>
    <row r="10" spans="1:20" ht="27.75" customHeight="1">
      <c r="A10" s="1109"/>
      <c r="B10" s="1112"/>
      <c r="C10" s="1110"/>
      <c r="D10" s="1110"/>
      <c r="E10" s="1110"/>
      <c r="F10" s="1110"/>
      <c r="G10" s="1110"/>
      <c r="H10" s="1109"/>
      <c r="I10" s="1109"/>
      <c r="J10" s="1109"/>
      <c r="K10" s="1109"/>
      <c r="L10" s="1110"/>
      <c r="M10" s="1109"/>
      <c r="N10" s="1109"/>
      <c r="O10" s="1109"/>
      <c r="P10" s="1109"/>
      <c r="Q10" s="1109"/>
      <c r="R10" s="1109"/>
      <c r="S10" s="1109"/>
    </row>
    <row r="11" spans="1:20" s="276" customFormat="1" ht="12.75" customHeight="1">
      <c r="A11" s="355" t="s">
        <v>1114</v>
      </c>
      <c r="B11" s="262"/>
      <c r="C11" s="262"/>
      <c r="D11" s="262"/>
      <c r="E11" s="262"/>
      <c r="F11" s="262"/>
      <c r="G11" s="262"/>
      <c r="H11" s="262"/>
      <c r="I11" s="262"/>
      <c r="J11" s="262"/>
      <c r="K11" s="262"/>
      <c r="L11" s="262"/>
      <c r="M11" s="262"/>
      <c r="N11" s="262"/>
      <c r="O11" s="262"/>
      <c r="P11" s="262"/>
      <c r="Q11" s="262"/>
      <c r="R11" s="262"/>
      <c r="S11" s="262"/>
    </row>
    <row r="12" spans="1:20" s="276" customFormat="1" ht="12.95" customHeight="1">
      <c r="A12" s="608" t="s">
        <v>94</v>
      </c>
      <c r="B12" s="609">
        <f>SUM(C12:S12)</f>
        <v>118636</v>
      </c>
      <c r="C12" s="609">
        <f t="shared" ref="C12:M12" si="0">SUM(C15:C16)</f>
        <v>26538.999999999989</v>
      </c>
      <c r="D12" s="609">
        <f t="shared" si="0"/>
        <v>4220.0000000000273</v>
      </c>
      <c r="E12" s="609">
        <f t="shared" si="0"/>
        <v>2542.0000000000027</v>
      </c>
      <c r="F12" s="609">
        <f t="shared" si="0"/>
        <v>839.99999999999909</v>
      </c>
      <c r="G12" s="609">
        <f t="shared" si="0"/>
        <v>3869.9999999999991</v>
      </c>
      <c r="H12" s="609">
        <f t="shared" si="0"/>
        <v>1076.9999999999986</v>
      </c>
      <c r="I12" s="609">
        <f t="shared" si="0"/>
        <v>2239.0000000000041</v>
      </c>
      <c r="J12" s="609">
        <f t="shared" si="0"/>
        <v>14071.000000000004</v>
      </c>
      <c r="K12" s="609">
        <f t="shared" si="0"/>
        <v>716</v>
      </c>
      <c r="L12" s="609">
        <f t="shared" si="0"/>
        <v>5961.9999999999982</v>
      </c>
      <c r="M12" s="609">
        <f t="shared" si="0"/>
        <v>1466.9999999999957</v>
      </c>
      <c r="N12" s="609" t="s">
        <v>39</v>
      </c>
      <c r="O12" s="609">
        <f>SUM(O15:O16)</f>
        <v>17647.999999999927</v>
      </c>
      <c r="P12" s="609">
        <f>SUM(P15:P16)</f>
        <v>5045.0000000000009</v>
      </c>
      <c r="Q12" s="609">
        <f>SUM(Q15:Q16)</f>
        <v>2484.9999999999936</v>
      </c>
      <c r="R12" s="609">
        <f>SUM(R15:R16)</f>
        <v>11044.000000000011</v>
      </c>
      <c r="S12" s="609">
        <f>SUM(S15:S16)</f>
        <v>18871.00000000004</v>
      </c>
    </row>
    <row r="13" spans="1:20" s="276" customFormat="1" ht="13.5" customHeight="1">
      <c r="A13" s="341" t="s">
        <v>960</v>
      </c>
      <c r="B13" s="605">
        <f>SUM(C13:S13)</f>
        <v>100</v>
      </c>
      <c r="C13" s="605">
        <f>C12/B$12*100</f>
        <v>22.370106881553649</v>
      </c>
      <c r="D13" s="605">
        <f t="shared" ref="D13:M13" si="1">D12/$B12*100</f>
        <v>3.5570990255909063</v>
      </c>
      <c r="E13" s="605">
        <f t="shared" si="1"/>
        <v>2.1426885599649372</v>
      </c>
      <c r="F13" s="605">
        <f t="shared" si="1"/>
        <v>0.70804814727401388</v>
      </c>
      <c r="G13" s="605">
        <f t="shared" si="1"/>
        <v>3.2620789642267098</v>
      </c>
      <c r="H13" s="605">
        <f t="shared" si="1"/>
        <v>0.90781887454061039</v>
      </c>
      <c r="I13" s="605">
        <f t="shared" si="1"/>
        <v>1.8872854782696686</v>
      </c>
      <c r="J13" s="605">
        <f t="shared" si="1"/>
        <v>11.860649381300789</v>
      </c>
      <c r="K13" s="605">
        <f t="shared" si="1"/>
        <v>0.60352675410499346</v>
      </c>
      <c r="L13" s="605">
        <f t="shared" si="1"/>
        <v>5.0254560167234219</v>
      </c>
      <c r="M13" s="605">
        <f t="shared" si="1"/>
        <v>1.2365555143464004</v>
      </c>
      <c r="N13" s="605" t="s">
        <v>39</v>
      </c>
      <c r="O13" s="605">
        <f>O12/$B12*100</f>
        <v>14.875754408442571</v>
      </c>
      <c r="P13" s="605">
        <f>P12/$B12*100</f>
        <v>4.2525034559492916</v>
      </c>
      <c r="Q13" s="605">
        <f>Q12/$B12*100</f>
        <v>2.0946424356856213</v>
      </c>
      <c r="R13" s="605">
        <f>R12/$B12*100</f>
        <v>9.3091473077312212</v>
      </c>
      <c r="S13" s="605">
        <f>S12/$B12*100</f>
        <v>15.906638794295189</v>
      </c>
    </row>
    <row r="14" spans="1:20" s="276" customFormat="1" ht="12" customHeight="1">
      <c r="A14" s="608" t="s">
        <v>971</v>
      </c>
      <c r="B14" s="610"/>
      <c r="C14" s="611"/>
      <c r="D14" s="611"/>
      <c r="E14" s="611"/>
      <c r="F14" s="611"/>
      <c r="G14" s="611"/>
      <c r="H14" s="611"/>
      <c r="I14" s="611"/>
      <c r="J14" s="611"/>
      <c r="K14" s="611"/>
      <c r="L14" s="611"/>
      <c r="M14" s="612"/>
      <c r="N14" s="611"/>
      <c r="O14" s="611"/>
      <c r="P14" s="611"/>
      <c r="Q14" s="611"/>
      <c r="R14" s="611"/>
      <c r="S14" s="611"/>
    </row>
    <row r="15" spans="1:20" s="276" customFormat="1" ht="12.95" customHeight="1">
      <c r="A15" s="352" t="s">
        <v>1188</v>
      </c>
      <c r="B15" s="351">
        <f>SUM(C15:S15)</f>
        <v>80538.999999999985</v>
      </c>
      <c r="C15" s="1002">
        <v>12482.999999999982</v>
      </c>
      <c r="D15" s="1002">
        <v>3074.0000000000282</v>
      </c>
      <c r="E15" s="1002">
        <v>2533.0000000000027</v>
      </c>
      <c r="F15" s="1002">
        <v>561.99999999999909</v>
      </c>
      <c r="G15" s="1002">
        <v>3581.9999999999986</v>
      </c>
      <c r="H15" s="1002">
        <v>708.99999999999864</v>
      </c>
      <c r="I15" s="1002">
        <v>1793.0000000000032</v>
      </c>
      <c r="J15" s="1002">
        <v>11971.000000000004</v>
      </c>
      <c r="K15" s="1002">
        <v>639</v>
      </c>
      <c r="L15" s="1002">
        <v>4485</v>
      </c>
      <c r="M15" s="1002">
        <v>1006.9999999999955</v>
      </c>
      <c r="N15" s="351" t="s">
        <v>39</v>
      </c>
      <c r="O15" s="1002">
        <v>13371.999999999927</v>
      </c>
      <c r="P15" s="1002">
        <v>4302.0000000000018</v>
      </c>
      <c r="Q15" s="1002">
        <v>2203.9999999999936</v>
      </c>
      <c r="R15" s="1002">
        <v>7656.0000000000009</v>
      </c>
      <c r="S15" s="1002">
        <v>10167.000000000045</v>
      </c>
    </row>
    <row r="16" spans="1:20" s="276" customFormat="1" ht="12.95" customHeight="1">
      <c r="A16" s="613" t="s">
        <v>1189</v>
      </c>
      <c r="B16" s="614">
        <f>SUM(C16:S16)</f>
        <v>38097.000000000015</v>
      </c>
      <c r="C16" s="1004">
        <v>14056.000000000007</v>
      </c>
      <c r="D16" s="1004">
        <v>1145.9999999999995</v>
      </c>
      <c r="E16" s="1004">
        <v>9</v>
      </c>
      <c r="F16" s="1004">
        <v>277.99999999999994</v>
      </c>
      <c r="G16" s="1004">
        <v>288.0000000000004</v>
      </c>
      <c r="H16" s="1004">
        <v>368</v>
      </c>
      <c r="I16" s="1004">
        <v>446.00000000000074</v>
      </c>
      <c r="J16" s="1004">
        <v>2099.9999999999995</v>
      </c>
      <c r="K16" s="1004">
        <v>76.999999999999943</v>
      </c>
      <c r="L16" s="1004">
        <v>1476.9999999999986</v>
      </c>
      <c r="M16" s="1004">
        <v>460.00000000000023</v>
      </c>
      <c r="N16" s="614" t="s">
        <v>39</v>
      </c>
      <c r="O16" s="1004">
        <v>4275.9999999999982</v>
      </c>
      <c r="P16" s="1004">
        <v>742.99999999999932</v>
      </c>
      <c r="Q16" s="1004">
        <v>280.99999999999983</v>
      </c>
      <c r="R16" s="1004">
        <v>3388.00000000001</v>
      </c>
      <c r="S16" s="1004">
        <v>8703.9999999999945</v>
      </c>
    </row>
    <row r="17" spans="1:19" s="276" customFormat="1" ht="12.95" customHeight="1">
      <c r="A17" s="355" t="s">
        <v>968</v>
      </c>
      <c r="B17" s="354"/>
      <c r="C17" s="354"/>
      <c r="D17" s="354"/>
      <c r="E17" s="354"/>
      <c r="F17" s="354"/>
      <c r="G17" s="354"/>
      <c r="H17" s="354"/>
      <c r="I17" s="354"/>
      <c r="J17" s="354"/>
      <c r="K17" s="354"/>
      <c r="L17" s="354"/>
      <c r="M17" s="354"/>
      <c r="N17" s="354"/>
      <c r="O17" s="354"/>
      <c r="P17" s="354"/>
      <c r="Q17" s="354"/>
      <c r="R17" s="354"/>
      <c r="S17" s="354"/>
    </row>
    <row r="18" spans="1:19" s="276" customFormat="1" ht="12.95" customHeight="1">
      <c r="A18" s="613" t="s">
        <v>1118</v>
      </c>
      <c r="B18" s="614">
        <f>SUM(C18:S18)</f>
        <v>89303.000000000029</v>
      </c>
      <c r="C18" s="1005">
        <v>20296.000000000007</v>
      </c>
      <c r="D18" s="1005">
        <v>4219.9999999999973</v>
      </c>
      <c r="E18" s="1005">
        <v>486.00000000000034</v>
      </c>
      <c r="F18" s="1005">
        <v>840</v>
      </c>
      <c r="G18" s="1005">
        <v>750.99999999999955</v>
      </c>
      <c r="H18" s="1005">
        <v>836.00000000000193</v>
      </c>
      <c r="I18" s="1005">
        <v>988.00000000000068</v>
      </c>
      <c r="J18" s="1005">
        <v>10776.999999999987</v>
      </c>
      <c r="K18" s="1005">
        <v>491.00000000000006</v>
      </c>
      <c r="L18" s="1005">
        <v>4680.0000000000009</v>
      </c>
      <c r="M18" s="1005">
        <v>929.00000000000045</v>
      </c>
      <c r="N18" s="614" t="s">
        <v>39</v>
      </c>
      <c r="O18" s="1005">
        <v>14178.000000000005</v>
      </c>
      <c r="P18" s="1005">
        <v>2842.0000000000009</v>
      </c>
      <c r="Q18" s="1005">
        <v>1422.9999999999993</v>
      </c>
      <c r="R18" s="1005">
        <v>8705.0000000000164</v>
      </c>
      <c r="S18" s="1005">
        <v>16861.000000000018</v>
      </c>
    </row>
    <row r="19" spans="1:19" s="276" customFormat="1" ht="12.95" customHeight="1">
      <c r="A19" s="352" t="s">
        <v>1119</v>
      </c>
      <c r="B19" s="351">
        <f>SUM(C19:S19)</f>
        <v>29332.999999999996</v>
      </c>
      <c r="C19" s="1003">
        <v>6243.0000000000064</v>
      </c>
      <c r="D19" s="1003">
        <v>0</v>
      </c>
      <c r="E19" s="1003">
        <v>2056.0000000000014</v>
      </c>
      <c r="F19" s="1003">
        <v>0</v>
      </c>
      <c r="G19" s="1003">
        <v>3118.9999999999945</v>
      </c>
      <c r="H19" s="1003">
        <v>240.99999999999972</v>
      </c>
      <c r="I19" s="1003">
        <v>1250.9999999999975</v>
      </c>
      <c r="J19" s="1003">
        <v>3294.0000000000045</v>
      </c>
      <c r="K19" s="1003">
        <v>224.9999999999998</v>
      </c>
      <c r="L19" s="1003">
        <v>1282.0000000000018</v>
      </c>
      <c r="M19" s="1003">
        <v>537.99999999999989</v>
      </c>
      <c r="N19" s="351" t="s">
        <v>39</v>
      </c>
      <c r="O19" s="1003">
        <v>3469.9999999999891</v>
      </c>
      <c r="P19" s="1003">
        <v>2203.0000000000018</v>
      </c>
      <c r="Q19" s="1003">
        <v>1062</v>
      </c>
      <c r="R19" s="1003">
        <v>2338.9999999999968</v>
      </c>
      <c r="S19" s="1003">
        <v>2009.9999999999984</v>
      </c>
    </row>
    <row r="20" spans="1:19" s="276" customFormat="1" ht="12.95" customHeight="1">
      <c r="A20" s="608" t="s">
        <v>966</v>
      </c>
      <c r="B20" s="615"/>
      <c r="C20" s="615"/>
      <c r="D20" s="615"/>
      <c r="E20" s="615"/>
      <c r="F20" s="615"/>
      <c r="G20" s="615"/>
      <c r="H20" s="615"/>
      <c r="I20" s="615"/>
      <c r="J20" s="615"/>
      <c r="K20" s="615"/>
      <c r="L20" s="615"/>
      <c r="M20" s="615"/>
      <c r="N20" s="615"/>
      <c r="O20" s="615"/>
      <c r="P20" s="615"/>
      <c r="Q20" s="615"/>
      <c r="R20" s="615"/>
      <c r="S20" s="615"/>
    </row>
    <row r="21" spans="1:19" s="276" customFormat="1" ht="12.95" customHeight="1">
      <c r="A21" s="352" t="s">
        <v>352</v>
      </c>
      <c r="B21" s="351">
        <f>SUM(C21:S21)</f>
        <v>61642.000000000007</v>
      </c>
      <c r="C21" s="1003">
        <v>13999.000000000009</v>
      </c>
      <c r="D21" s="1003">
        <v>1890.0000000000032</v>
      </c>
      <c r="E21" s="1003">
        <v>1001.0000000000011</v>
      </c>
      <c r="F21" s="1003">
        <v>598.99999999999795</v>
      </c>
      <c r="G21" s="1003">
        <v>1856.9999999999982</v>
      </c>
      <c r="H21" s="1003">
        <v>564.00000000000068</v>
      </c>
      <c r="I21" s="1003">
        <v>864.00000000000034</v>
      </c>
      <c r="J21" s="1003">
        <v>8037.9999999999991</v>
      </c>
      <c r="K21" s="1003">
        <v>341.99999999999869</v>
      </c>
      <c r="L21" s="1003">
        <v>3019.0000000000005</v>
      </c>
      <c r="M21" s="1003">
        <v>799.99999999999864</v>
      </c>
      <c r="N21" s="351">
        <v>0</v>
      </c>
      <c r="O21" s="1003">
        <v>7794.0000000000109</v>
      </c>
      <c r="P21" s="1003">
        <v>2440.0000000000023</v>
      </c>
      <c r="Q21" s="1003">
        <v>1040.9999999999975</v>
      </c>
      <c r="R21" s="1003">
        <v>5300.0000000000091</v>
      </c>
      <c r="S21" s="1003">
        <v>12093.999999999984</v>
      </c>
    </row>
    <row r="22" spans="1:19" s="276" customFormat="1" ht="12.95" customHeight="1">
      <c r="A22" s="613" t="s">
        <v>351</v>
      </c>
      <c r="B22" s="614">
        <f>SUM(C22:S22)</f>
        <v>50992.000000000007</v>
      </c>
      <c r="C22" s="1005">
        <v>11749.999999999989</v>
      </c>
      <c r="D22" s="1005">
        <v>2072.9999999999995</v>
      </c>
      <c r="E22" s="1005">
        <v>1073.999999999998</v>
      </c>
      <c r="F22" s="1005">
        <v>205.00000000000017</v>
      </c>
      <c r="G22" s="1005">
        <v>1583.9999999999998</v>
      </c>
      <c r="H22" s="1005">
        <v>455.0000000000008</v>
      </c>
      <c r="I22" s="1005">
        <v>1258.9999999999995</v>
      </c>
      <c r="J22" s="1005">
        <v>5136.0000000000045</v>
      </c>
      <c r="K22" s="1005">
        <v>339.00000000000028</v>
      </c>
      <c r="L22" s="1005">
        <v>2675.9999999999982</v>
      </c>
      <c r="M22" s="1005">
        <v>572.00000000000216</v>
      </c>
      <c r="N22" s="614">
        <v>0</v>
      </c>
      <c r="O22" s="1005">
        <v>8983.0000000000164</v>
      </c>
      <c r="P22" s="1005">
        <v>2232.9999999999977</v>
      </c>
      <c r="Q22" s="1005">
        <v>1282.0000000000016</v>
      </c>
      <c r="R22" s="1005">
        <v>5219.9999999999836</v>
      </c>
      <c r="S22" s="1005">
        <v>6151.0000000000118</v>
      </c>
    </row>
    <row r="23" spans="1:19" s="276" customFormat="1" ht="12.95" customHeight="1">
      <c r="A23" s="352" t="s">
        <v>350</v>
      </c>
      <c r="B23" s="351">
        <f>SUM(C23:S23)</f>
        <v>5761</v>
      </c>
      <c r="C23" s="1003">
        <v>762</v>
      </c>
      <c r="D23" s="1003">
        <v>245.99999999999966</v>
      </c>
      <c r="E23" s="1003">
        <v>433.99999999999989</v>
      </c>
      <c r="F23" s="1003">
        <v>36.000000000000007</v>
      </c>
      <c r="G23" s="1003">
        <v>408.99999999999943</v>
      </c>
      <c r="H23" s="1003">
        <v>55.999999999999957</v>
      </c>
      <c r="I23" s="1003">
        <v>113.00000000000006</v>
      </c>
      <c r="J23" s="1003">
        <v>865.0000000000008</v>
      </c>
      <c r="K23" s="1003">
        <v>34.999999999999993</v>
      </c>
      <c r="L23" s="1003">
        <v>257</v>
      </c>
      <c r="M23" s="1003">
        <v>93.999999999999986</v>
      </c>
      <c r="N23" s="351">
        <v>0</v>
      </c>
      <c r="O23" s="1003">
        <v>852.99999999999989</v>
      </c>
      <c r="P23" s="1003">
        <v>349.00000000000023</v>
      </c>
      <c r="Q23" s="1003">
        <v>154.00000000000006</v>
      </c>
      <c r="R23" s="1003">
        <v>510.00000000000045</v>
      </c>
      <c r="S23" s="1003">
        <v>587.99999999999989</v>
      </c>
    </row>
    <row r="24" spans="1:19" s="276" customFormat="1" ht="12.95" customHeight="1">
      <c r="A24" s="613" t="s">
        <v>349</v>
      </c>
      <c r="B24" s="614">
        <f>SUM(C24:S24)</f>
        <v>237</v>
      </c>
      <c r="C24" s="1005">
        <v>28</v>
      </c>
      <c r="D24" s="1005">
        <v>11</v>
      </c>
      <c r="E24" s="1005">
        <v>32</v>
      </c>
      <c r="F24" s="1005">
        <v>0</v>
      </c>
      <c r="G24" s="1005">
        <v>19</v>
      </c>
      <c r="H24" s="1005">
        <v>2.0000000000000004</v>
      </c>
      <c r="I24" s="1005">
        <v>3</v>
      </c>
      <c r="J24" s="1005">
        <v>31</v>
      </c>
      <c r="K24" s="1005">
        <v>0</v>
      </c>
      <c r="L24" s="1005">
        <v>10</v>
      </c>
      <c r="M24" s="1005">
        <v>1.0000000000000002</v>
      </c>
      <c r="N24" s="614">
        <v>0</v>
      </c>
      <c r="O24" s="1005">
        <v>17</v>
      </c>
      <c r="P24" s="1005">
        <v>23</v>
      </c>
      <c r="Q24" s="1005">
        <v>8.0000000000000018</v>
      </c>
      <c r="R24" s="1005">
        <v>13.999999999999998</v>
      </c>
      <c r="S24" s="1005">
        <v>37.999999999999993</v>
      </c>
    </row>
    <row r="25" spans="1:19" s="276" customFormat="1" ht="12.95" customHeight="1">
      <c r="A25" s="352" t="s">
        <v>949</v>
      </c>
      <c r="B25" s="351">
        <f>SUM(C25:S25)</f>
        <v>4</v>
      </c>
      <c r="C25" s="1003">
        <v>0</v>
      </c>
      <c r="D25" s="1003">
        <v>0</v>
      </c>
      <c r="E25" s="1003">
        <v>1</v>
      </c>
      <c r="F25" s="1003">
        <v>0</v>
      </c>
      <c r="G25" s="1003">
        <v>1</v>
      </c>
      <c r="H25" s="1003">
        <v>0</v>
      </c>
      <c r="I25" s="1003">
        <v>0</v>
      </c>
      <c r="J25" s="1003">
        <v>1</v>
      </c>
      <c r="K25" s="1003">
        <v>0</v>
      </c>
      <c r="L25" s="1003">
        <v>0</v>
      </c>
      <c r="M25" s="1003">
        <v>0</v>
      </c>
      <c r="N25" s="351">
        <v>0</v>
      </c>
      <c r="O25" s="1003">
        <v>1</v>
      </c>
      <c r="P25" s="1003">
        <v>0</v>
      </c>
      <c r="Q25" s="1003">
        <v>0</v>
      </c>
      <c r="R25" s="1003">
        <v>0</v>
      </c>
      <c r="S25" s="1003">
        <v>0</v>
      </c>
    </row>
    <row r="26" spans="1:19" s="276" customFormat="1" ht="12.95" customHeight="1">
      <c r="A26" s="608" t="s">
        <v>1115</v>
      </c>
      <c r="B26" s="610"/>
      <c r="C26" s="610"/>
      <c r="D26" s="610"/>
      <c r="E26" s="610"/>
      <c r="F26" s="610"/>
      <c r="G26" s="610"/>
      <c r="H26" s="610"/>
      <c r="I26" s="610"/>
      <c r="J26" s="610"/>
      <c r="K26" s="610"/>
      <c r="L26" s="610"/>
      <c r="M26" s="610"/>
      <c r="N26" s="610"/>
      <c r="O26" s="610"/>
      <c r="P26" s="610"/>
      <c r="Q26" s="610"/>
      <c r="R26" s="610"/>
      <c r="S26" s="610"/>
    </row>
    <row r="27" spans="1:19" s="276" customFormat="1" ht="12.95" customHeight="1">
      <c r="A27" s="355" t="s">
        <v>94</v>
      </c>
      <c r="B27" s="606">
        <f>SUM(C27:S27)</f>
        <v>67360</v>
      </c>
      <c r="C27" s="606">
        <f>SUM(C36:C40)</f>
        <v>16667</v>
      </c>
      <c r="D27" s="606">
        <f>SUM(D36:D40)</f>
        <v>2253</v>
      </c>
      <c r="E27" s="606">
        <f>SUM(E36:E40)</f>
        <v>1100</v>
      </c>
      <c r="F27" s="606" t="s">
        <v>39</v>
      </c>
      <c r="G27" s="606">
        <f t="shared" ref="G27:R27" si="2">SUM(G30:G31)</f>
        <v>2213</v>
      </c>
      <c r="H27" s="606">
        <f t="shared" si="2"/>
        <v>497</v>
      </c>
      <c r="I27" s="606">
        <f t="shared" si="2"/>
        <v>1024</v>
      </c>
      <c r="J27" s="606">
        <f t="shared" si="2"/>
        <v>6767</v>
      </c>
      <c r="K27" s="606">
        <f t="shared" si="2"/>
        <v>328</v>
      </c>
      <c r="L27" s="606">
        <f t="shared" si="2"/>
        <v>3232</v>
      </c>
      <c r="M27" s="606">
        <f t="shared" si="2"/>
        <v>667</v>
      </c>
      <c r="N27" s="606">
        <f t="shared" si="2"/>
        <v>1590</v>
      </c>
      <c r="O27" s="606">
        <f t="shared" si="2"/>
        <v>12581</v>
      </c>
      <c r="P27" s="606">
        <f t="shared" si="2"/>
        <v>3639</v>
      </c>
      <c r="Q27" s="606">
        <f t="shared" si="2"/>
        <v>1056</v>
      </c>
      <c r="R27" s="606">
        <f t="shared" si="2"/>
        <v>4468</v>
      </c>
      <c r="S27" s="606">
        <f>SUM(S30:S31)</f>
        <v>9278</v>
      </c>
    </row>
    <row r="28" spans="1:19" s="276" customFormat="1" ht="12.75" customHeight="1">
      <c r="A28" s="616" t="s">
        <v>960</v>
      </c>
      <c r="B28" s="617">
        <f>SUM(C28:S28)</f>
        <v>100</v>
      </c>
      <c r="C28" s="617">
        <f>C27/B$27*100</f>
        <v>24.743171021377673</v>
      </c>
      <c r="D28" s="617">
        <f>D27/B$27*100</f>
        <v>3.3447149643705467</v>
      </c>
      <c r="E28" s="617">
        <f>E27/B$27*100</f>
        <v>1.6330166270783848</v>
      </c>
      <c r="F28" s="617" t="s">
        <v>39</v>
      </c>
      <c r="G28" s="617">
        <f>G27/B$27*100</f>
        <v>3.2853325415676959</v>
      </c>
      <c r="H28" s="617">
        <f>H27/B$27*100</f>
        <v>0.73782660332541572</v>
      </c>
      <c r="I28" s="617">
        <f>I27/B$27*100</f>
        <v>1.5201900237529691</v>
      </c>
      <c r="J28" s="617">
        <f>J27/B$27*100</f>
        <v>10.04602137767221</v>
      </c>
      <c r="K28" s="617">
        <f>K27/B$27*100</f>
        <v>0.48693586698337293</v>
      </c>
      <c r="L28" s="617">
        <f>L27/B$27*100</f>
        <v>4.7980997624703088</v>
      </c>
      <c r="M28" s="617">
        <f>M27/B$27*100</f>
        <v>0.99020190023752974</v>
      </c>
      <c r="N28" s="617">
        <f>N27/B$27*100</f>
        <v>2.3604513064133017</v>
      </c>
      <c r="O28" s="617">
        <f>O27/B$27*100</f>
        <v>18.677256532066508</v>
      </c>
      <c r="P28" s="617">
        <f>P27/B$27*100</f>
        <v>5.4023159144893116</v>
      </c>
      <c r="Q28" s="617">
        <f>Q27/B$27*100</f>
        <v>1.5676959619952493</v>
      </c>
      <c r="R28" s="617">
        <f>R27/B$27*100</f>
        <v>6.6330166270783852</v>
      </c>
      <c r="S28" s="617">
        <f>S27/B$27*100</f>
        <v>13.773752969121139</v>
      </c>
    </row>
    <row r="29" spans="1:19" s="276" customFormat="1" ht="12.95" customHeight="1">
      <c r="A29" s="355" t="s">
        <v>969</v>
      </c>
      <c r="B29" s="353"/>
      <c r="C29" s="353"/>
      <c r="D29" s="353"/>
      <c r="E29" s="353"/>
      <c r="F29" s="353"/>
      <c r="G29" s="353"/>
      <c r="H29" s="353"/>
      <c r="I29" s="353"/>
      <c r="J29" s="353"/>
      <c r="K29" s="353"/>
      <c r="L29" s="353"/>
      <c r="M29" s="353"/>
      <c r="N29" s="353"/>
      <c r="O29" s="353"/>
      <c r="P29" s="353"/>
      <c r="Q29" s="353"/>
      <c r="R29" s="353"/>
      <c r="S29" s="353"/>
    </row>
    <row r="30" spans="1:19" s="276" customFormat="1" ht="12.95" customHeight="1">
      <c r="A30" s="613" t="s">
        <v>1188</v>
      </c>
      <c r="B30" s="614">
        <v>46472</v>
      </c>
      <c r="C30" s="614" t="s">
        <v>39</v>
      </c>
      <c r="D30" s="614" t="s">
        <v>39</v>
      </c>
      <c r="E30" s="614" t="s">
        <v>39</v>
      </c>
      <c r="F30" s="614" t="s">
        <v>39</v>
      </c>
      <c r="G30" s="614">
        <v>2032</v>
      </c>
      <c r="H30" s="1006">
        <v>256</v>
      </c>
      <c r="I30" s="1006">
        <v>829</v>
      </c>
      <c r="J30" s="614">
        <v>5540</v>
      </c>
      <c r="K30" s="614">
        <v>303</v>
      </c>
      <c r="L30" s="614">
        <v>2287</v>
      </c>
      <c r="M30" s="614">
        <v>443</v>
      </c>
      <c r="N30" s="614">
        <v>1096</v>
      </c>
      <c r="O30" s="614">
        <v>10041</v>
      </c>
      <c r="P30" s="614">
        <v>2777</v>
      </c>
      <c r="Q30" s="614">
        <v>876</v>
      </c>
      <c r="R30" s="614">
        <v>2991</v>
      </c>
      <c r="S30" s="614">
        <v>7010</v>
      </c>
    </row>
    <row r="31" spans="1:19" s="276" customFormat="1" ht="12.95" customHeight="1">
      <c r="A31" s="352" t="s">
        <v>1189</v>
      </c>
      <c r="B31" s="351">
        <v>20888</v>
      </c>
      <c r="C31" s="351" t="s">
        <v>39</v>
      </c>
      <c r="D31" s="351" t="s">
        <v>39</v>
      </c>
      <c r="E31" s="351" t="s">
        <v>39</v>
      </c>
      <c r="F31" s="351" t="s">
        <v>39</v>
      </c>
      <c r="G31" s="358">
        <v>181</v>
      </c>
      <c r="H31" s="358">
        <v>241</v>
      </c>
      <c r="I31" s="358">
        <v>195</v>
      </c>
      <c r="J31" s="351">
        <v>1227</v>
      </c>
      <c r="K31" s="351">
        <v>25</v>
      </c>
      <c r="L31" s="351">
        <v>945</v>
      </c>
      <c r="M31" s="351">
        <v>224</v>
      </c>
      <c r="N31" s="351">
        <v>494</v>
      </c>
      <c r="O31" s="351">
        <v>2540</v>
      </c>
      <c r="P31" s="351">
        <v>862</v>
      </c>
      <c r="Q31" s="351">
        <v>180</v>
      </c>
      <c r="R31" s="351">
        <v>1477</v>
      </c>
      <c r="S31" s="351">
        <v>2268</v>
      </c>
    </row>
    <row r="32" spans="1:19" s="276" customFormat="1" ht="12.95" customHeight="1">
      <c r="A32" s="608" t="s">
        <v>968</v>
      </c>
      <c r="B32" s="615"/>
      <c r="C32" s="615"/>
      <c r="D32" s="615"/>
      <c r="E32" s="615"/>
      <c r="F32" s="618"/>
      <c r="G32" s="615"/>
      <c r="H32" s="615"/>
      <c r="I32" s="615"/>
      <c r="J32" s="615"/>
      <c r="K32" s="615"/>
      <c r="L32" s="615"/>
      <c r="M32" s="615"/>
      <c r="N32" s="615"/>
      <c r="O32" s="615"/>
      <c r="P32" s="615"/>
      <c r="Q32" s="615"/>
      <c r="R32" s="615"/>
      <c r="S32" s="615"/>
    </row>
    <row r="33" spans="1:20" s="276" customFormat="1" ht="12.95" customHeight="1">
      <c r="A33" s="352" t="s">
        <v>1118</v>
      </c>
      <c r="B33" s="351">
        <v>50739</v>
      </c>
      <c r="C33" s="357">
        <v>12651</v>
      </c>
      <c r="D33" s="356">
        <v>2249</v>
      </c>
      <c r="E33" s="356">
        <v>129</v>
      </c>
      <c r="F33" s="351" t="s">
        <v>39</v>
      </c>
      <c r="G33" s="351">
        <v>472</v>
      </c>
      <c r="H33" s="272">
        <v>368</v>
      </c>
      <c r="I33" s="351">
        <v>328</v>
      </c>
      <c r="J33" s="351">
        <v>5330</v>
      </c>
      <c r="K33" s="351">
        <v>244</v>
      </c>
      <c r="L33" s="351">
        <v>2662</v>
      </c>
      <c r="M33" s="351">
        <v>460</v>
      </c>
      <c r="N33" s="351">
        <v>1325</v>
      </c>
      <c r="O33" s="351">
        <v>9611</v>
      </c>
      <c r="P33" s="351">
        <v>2243</v>
      </c>
      <c r="Q33" s="351">
        <v>807</v>
      </c>
      <c r="R33" s="351">
        <v>3623</v>
      </c>
      <c r="S33" s="351">
        <v>8237</v>
      </c>
      <c r="T33" s="999"/>
    </row>
    <row r="34" spans="1:20" s="276" customFormat="1" ht="12.95" customHeight="1">
      <c r="A34" s="613" t="s">
        <v>1119</v>
      </c>
      <c r="B34" s="614">
        <v>16621</v>
      </c>
      <c r="C34" s="619">
        <v>4016</v>
      </c>
      <c r="D34" s="620">
        <v>4</v>
      </c>
      <c r="E34" s="620">
        <v>971</v>
      </c>
      <c r="F34" s="614" t="s">
        <v>39</v>
      </c>
      <c r="G34" s="614">
        <v>1741</v>
      </c>
      <c r="H34" s="614">
        <v>129</v>
      </c>
      <c r="I34" s="614">
        <v>696</v>
      </c>
      <c r="J34" s="614">
        <v>1437</v>
      </c>
      <c r="K34" s="614">
        <v>84</v>
      </c>
      <c r="L34" s="614">
        <v>570</v>
      </c>
      <c r="M34" s="614">
        <v>207</v>
      </c>
      <c r="N34" s="614">
        <v>265</v>
      </c>
      <c r="O34" s="614">
        <v>2970</v>
      </c>
      <c r="P34" s="614">
        <v>1396</v>
      </c>
      <c r="Q34" s="614">
        <v>249</v>
      </c>
      <c r="R34" s="614">
        <v>845</v>
      </c>
      <c r="S34" s="614">
        <v>1041</v>
      </c>
      <c r="T34" s="999"/>
    </row>
    <row r="35" spans="1:20" s="276" customFormat="1" ht="12.95" customHeight="1">
      <c r="A35" s="355" t="s">
        <v>966</v>
      </c>
      <c r="B35" s="354"/>
      <c r="C35" s="354"/>
      <c r="D35" s="354"/>
      <c r="E35" s="354"/>
      <c r="F35" s="354"/>
      <c r="G35" s="354"/>
      <c r="H35" s="354"/>
      <c r="I35" s="354"/>
      <c r="J35" s="354"/>
      <c r="K35" s="354"/>
      <c r="L35" s="354"/>
      <c r="M35" s="354"/>
      <c r="N35" s="354"/>
      <c r="O35" s="354"/>
      <c r="P35" s="354"/>
      <c r="Q35" s="354"/>
      <c r="R35" s="354"/>
      <c r="S35" s="354"/>
      <c r="T35" s="999"/>
    </row>
    <row r="36" spans="1:20" s="276" customFormat="1" ht="12.95" customHeight="1">
      <c r="A36" s="613" t="s">
        <v>352</v>
      </c>
      <c r="B36" s="614">
        <v>37354</v>
      </c>
      <c r="C36" s="1007">
        <v>9510</v>
      </c>
      <c r="D36" s="620">
        <v>1186</v>
      </c>
      <c r="E36" s="620">
        <v>617</v>
      </c>
      <c r="F36" s="614" t="s">
        <v>39</v>
      </c>
      <c r="G36" s="614">
        <v>1262</v>
      </c>
      <c r="H36" s="555">
        <v>253</v>
      </c>
      <c r="I36" s="614">
        <v>533</v>
      </c>
      <c r="J36" s="614">
        <v>4319</v>
      </c>
      <c r="K36" s="614">
        <v>179</v>
      </c>
      <c r="L36" s="614">
        <v>1680</v>
      </c>
      <c r="M36" s="614">
        <v>387</v>
      </c>
      <c r="N36" s="614">
        <v>896</v>
      </c>
      <c r="O36" s="614">
        <v>6394</v>
      </c>
      <c r="P36" s="614">
        <v>1987</v>
      </c>
      <c r="Q36" s="614">
        <v>523</v>
      </c>
      <c r="R36" s="614">
        <v>2681</v>
      </c>
      <c r="S36" s="614">
        <v>4947</v>
      </c>
      <c r="T36" s="999"/>
    </row>
    <row r="37" spans="1:20" s="276" customFormat="1" ht="12.95" customHeight="1">
      <c r="A37" s="352" t="s">
        <v>351</v>
      </c>
      <c r="B37" s="351">
        <v>27150</v>
      </c>
      <c r="C37" s="1000">
        <v>6674</v>
      </c>
      <c r="D37" s="356">
        <v>1005</v>
      </c>
      <c r="E37" s="356">
        <v>334</v>
      </c>
      <c r="F37" s="351" t="s">
        <v>39</v>
      </c>
      <c r="G37" s="351">
        <v>751</v>
      </c>
      <c r="H37" s="272">
        <v>230</v>
      </c>
      <c r="I37" s="351">
        <v>435</v>
      </c>
      <c r="J37" s="351">
        <v>2150</v>
      </c>
      <c r="K37" s="351">
        <v>138</v>
      </c>
      <c r="L37" s="351">
        <v>1468</v>
      </c>
      <c r="M37" s="351">
        <v>263</v>
      </c>
      <c r="N37" s="351">
        <v>667</v>
      </c>
      <c r="O37" s="351">
        <v>5567</v>
      </c>
      <c r="P37" s="351">
        <v>1442</v>
      </c>
      <c r="Q37" s="351">
        <v>482</v>
      </c>
      <c r="R37" s="351">
        <v>1597</v>
      </c>
      <c r="S37" s="351">
        <v>3947</v>
      </c>
      <c r="T37" s="999"/>
    </row>
    <row r="38" spans="1:20" s="276" customFormat="1" ht="12.95" customHeight="1">
      <c r="A38" s="613" t="s">
        <v>350</v>
      </c>
      <c r="B38" s="614">
        <v>2732</v>
      </c>
      <c r="C38" s="1007">
        <v>437</v>
      </c>
      <c r="D38" s="620">
        <v>61</v>
      </c>
      <c r="E38" s="620">
        <v>149</v>
      </c>
      <c r="F38" s="614" t="s">
        <v>39</v>
      </c>
      <c r="G38" s="614">
        <v>199</v>
      </c>
      <c r="H38" s="555">
        <v>11</v>
      </c>
      <c r="I38" s="614">
        <v>53</v>
      </c>
      <c r="J38" s="614">
        <v>296</v>
      </c>
      <c r="K38" s="614">
        <v>10</v>
      </c>
      <c r="L38" s="614">
        <v>79</v>
      </c>
      <c r="M38" s="614">
        <v>16</v>
      </c>
      <c r="N38" s="614">
        <v>25</v>
      </c>
      <c r="O38" s="614">
        <v>601</v>
      </c>
      <c r="P38" s="614">
        <v>201</v>
      </c>
      <c r="Q38" s="614">
        <v>50</v>
      </c>
      <c r="R38" s="614">
        <v>180</v>
      </c>
      <c r="S38" s="614">
        <v>364</v>
      </c>
      <c r="T38" s="999"/>
    </row>
    <row r="39" spans="1:20" s="276" customFormat="1" ht="12.95" customHeight="1">
      <c r="A39" s="352" t="s">
        <v>967</v>
      </c>
      <c r="B39" s="351">
        <v>0</v>
      </c>
      <c r="C39" s="1000">
        <v>0</v>
      </c>
      <c r="D39" s="356" t="s">
        <v>39</v>
      </c>
      <c r="E39" s="356">
        <v>0</v>
      </c>
      <c r="F39" s="351" t="s">
        <v>39</v>
      </c>
      <c r="G39" s="351">
        <v>0</v>
      </c>
      <c r="H39" s="272">
        <v>0</v>
      </c>
      <c r="I39" s="351">
        <v>0</v>
      </c>
      <c r="J39" s="351">
        <v>0</v>
      </c>
      <c r="K39" s="351">
        <v>0</v>
      </c>
      <c r="L39" s="351">
        <v>0</v>
      </c>
      <c r="M39" s="351">
        <v>0</v>
      </c>
      <c r="N39" s="351" t="s">
        <v>39</v>
      </c>
      <c r="O39" s="351">
        <v>0</v>
      </c>
      <c r="P39" s="351">
        <v>0</v>
      </c>
      <c r="Q39" s="351">
        <v>0</v>
      </c>
      <c r="R39" s="351">
        <v>0</v>
      </c>
      <c r="S39" s="351">
        <v>0</v>
      </c>
      <c r="T39" s="999"/>
    </row>
    <row r="40" spans="1:20" s="276" customFormat="1" ht="12.95" customHeight="1">
      <c r="A40" s="613" t="s">
        <v>949</v>
      </c>
      <c r="B40" s="614">
        <v>124</v>
      </c>
      <c r="C40" s="1007">
        <v>46</v>
      </c>
      <c r="D40" s="620">
        <v>1</v>
      </c>
      <c r="E40" s="620" t="s">
        <v>39</v>
      </c>
      <c r="F40" s="614" t="s">
        <v>39</v>
      </c>
      <c r="G40" s="614">
        <v>1</v>
      </c>
      <c r="H40" s="555">
        <v>3</v>
      </c>
      <c r="I40" s="614">
        <v>3</v>
      </c>
      <c r="J40" s="614">
        <v>2</v>
      </c>
      <c r="K40" s="614">
        <v>1</v>
      </c>
      <c r="L40" s="614">
        <v>5</v>
      </c>
      <c r="M40" s="614">
        <v>1</v>
      </c>
      <c r="N40" s="614">
        <v>2</v>
      </c>
      <c r="O40" s="614">
        <v>19</v>
      </c>
      <c r="P40" s="614">
        <v>9</v>
      </c>
      <c r="Q40" s="614">
        <v>1</v>
      </c>
      <c r="R40" s="614">
        <v>10</v>
      </c>
      <c r="S40" s="614">
        <v>20</v>
      </c>
      <c r="T40" s="999"/>
    </row>
    <row r="41" spans="1:20" s="294" customFormat="1" ht="3.75" customHeight="1"/>
    <row r="42" spans="1:20" s="276" customFormat="1" ht="12" customHeight="1">
      <c r="A42" s="607" t="s">
        <v>1190</v>
      </c>
      <c r="B42" s="350"/>
      <c r="C42" s="350"/>
      <c r="D42" s="350"/>
      <c r="E42" s="350"/>
      <c r="F42" s="350"/>
      <c r="G42" s="350"/>
      <c r="H42" s="350"/>
      <c r="I42" s="350"/>
      <c r="J42" s="350"/>
      <c r="K42" s="350"/>
      <c r="L42" s="350"/>
      <c r="M42" s="350"/>
      <c r="N42" s="350"/>
      <c r="O42" s="350"/>
      <c r="P42" s="350"/>
      <c r="Q42" s="350"/>
      <c r="R42" s="350"/>
      <c r="S42" s="350"/>
    </row>
    <row r="43" spans="1:20" s="276" customFormat="1" ht="25.5" customHeight="1">
      <c r="A43" s="1111" t="s">
        <v>1191</v>
      </c>
      <c r="B43" s="1111"/>
      <c r="C43" s="1111"/>
      <c r="D43" s="1111"/>
      <c r="E43" s="1111"/>
      <c r="F43" s="1111"/>
      <c r="G43" s="1111"/>
      <c r="H43" s="1111"/>
      <c r="I43" s="1111"/>
      <c r="J43" s="1111"/>
      <c r="K43" s="1111"/>
      <c r="L43" s="1111"/>
      <c r="M43" s="1111"/>
      <c r="N43" s="1111"/>
      <c r="O43" s="1111"/>
      <c r="P43" s="1111"/>
      <c r="Q43" s="1111"/>
      <c r="R43" s="1111"/>
      <c r="S43" s="1111"/>
    </row>
    <row r="44" spans="1:20" s="276" customFormat="1" ht="16.5" customHeight="1">
      <c r="A44" s="349"/>
      <c r="B44" s="349"/>
      <c r="C44" s="349"/>
      <c r="D44" s="349"/>
      <c r="E44" s="349"/>
      <c r="F44" s="349"/>
      <c r="G44" s="349"/>
      <c r="H44" s="349"/>
      <c r="I44" s="349"/>
      <c r="J44" s="349"/>
      <c r="K44" s="349"/>
      <c r="L44" s="349"/>
      <c r="M44" s="349"/>
      <c r="N44" s="349"/>
      <c r="O44" s="349"/>
      <c r="P44" s="349"/>
      <c r="Q44" s="349"/>
      <c r="R44" s="349"/>
      <c r="S44" s="349"/>
    </row>
    <row r="45" spans="1:20" ht="14.25" customHeight="1">
      <c r="A45" s="349"/>
      <c r="B45" s="349"/>
      <c r="C45" s="349"/>
      <c r="D45" s="349"/>
      <c r="E45" s="349"/>
      <c r="F45" s="349"/>
      <c r="G45" s="349"/>
      <c r="H45" s="349"/>
      <c r="I45" s="349"/>
      <c r="J45" s="349"/>
      <c r="K45" s="349"/>
      <c r="L45" s="349"/>
      <c r="M45" s="349"/>
      <c r="N45" s="349"/>
      <c r="O45" s="349"/>
      <c r="P45" s="349"/>
      <c r="Q45" s="349"/>
      <c r="R45" s="349"/>
      <c r="S45" s="349"/>
    </row>
    <row r="46" spans="1:20" ht="15" customHeight="1">
      <c r="A46" s="349"/>
      <c r="B46" s="349"/>
      <c r="C46" s="349"/>
      <c r="D46" s="349"/>
      <c r="E46" s="349"/>
      <c r="F46" s="349"/>
      <c r="G46" s="349"/>
      <c r="H46" s="349"/>
      <c r="I46" s="349"/>
      <c r="J46" s="349"/>
      <c r="K46" s="349"/>
      <c r="L46" s="349"/>
      <c r="M46" s="349"/>
      <c r="N46" s="349"/>
      <c r="O46" s="349"/>
      <c r="P46" s="349"/>
      <c r="Q46" s="349"/>
      <c r="R46" s="349"/>
      <c r="S46" s="349"/>
    </row>
    <row r="47" spans="1:20">
      <c r="A47" s="348"/>
      <c r="B47" s="347"/>
      <c r="C47" s="347"/>
      <c r="D47" s="347"/>
      <c r="E47" s="347"/>
      <c r="F47" s="342"/>
      <c r="G47" s="347"/>
      <c r="H47" s="347"/>
      <c r="I47" s="347"/>
      <c r="J47" s="347"/>
      <c r="K47" s="347"/>
      <c r="L47" s="347"/>
      <c r="M47" s="347"/>
      <c r="N47" s="342"/>
      <c r="O47" s="347"/>
      <c r="P47" s="342"/>
      <c r="Q47" s="347"/>
      <c r="R47" s="347"/>
      <c r="S47" s="347"/>
    </row>
    <row r="48" spans="1:20">
      <c r="A48" s="347"/>
      <c r="B48" s="347"/>
      <c r="C48" s="348"/>
      <c r="D48" s="347"/>
      <c r="E48" s="347"/>
      <c r="F48" s="342"/>
      <c r="G48" s="347"/>
      <c r="H48" s="347"/>
      <c r="I48" s="347"/>
      <c r="J48" s="347"/>
      <c r="K48" s="347"/>
      <c r="L48" s="347"/>
      <c r="M48" s="347"/>
      <c r="N48" s="342"/>
      <c r="O48" s="347"/>
      <c r="P48" s="342"/>
      <c r="Q48" s="347"/>
      <c r="R48" s="347"/>
      <c r="S48" s="347"/>
    </row>
    <row r="49" spans="1:19">
      <c r="A49" s="345"/>
      <c r="B49" s="345"/>
      <c r="C49" s="345"/>
      <c r="D49" s="345"/>
      <c r="E49" s="345"/>
      <c r="F49" s="346"/>
      <c r="G49" s="345"/>
      <c r="H49" s="345"/>
      <c r="I49" s="345"/>
      <c r="J49" s="345"/>
      <c r="K49" s="345"/>
      <c r="L49" s="345"/>
      <c r="M49" s="345"/>
      <c r="N49" s="346"/>
      <c r="O49" s="345"/>
      <c r="P49" s="346"/>
      <c r="Q49" s="345"/>
      <c r="R49" s="345"/>
      <c r="S49" s="345"/>
    </row>
    <row r="50" spans="1:19">
      <c r="A50" s="344"/>
      <c r="B50" s="276"/>
      <c r="C50" s="344"/>
      <c r="D50" s="276"/>
      <c r="E50" s="276"/>
      <c r="F50" s="294"/>
      <c r="G50" s="276"/>
      <c r="H50" s="276"/>
      <c r="I50" s="276"/>
      <c r="J50" s="276"/>
      <c r="K50" s="276"/>
      <c r="L50" s="276"/>
      <c r="M50" s="276"/>
      <c r="N50" s="294"/>
      <c r="O50" s="276"/>
      <c r="P50" s="294"/>
      <c r="Q50" s="276"/>
      <c r="R50" s="276"/>
      <c r="S50" s="276"/>
    </row>
    <row r="51" spans="1:19">
      <c r="A51" s="276"/>
      <c r="B51" s="276"/>
      <c r="C51" s="276"/>
      <c r="D51" s="276"/>
      <c r="E51" s="276"/>
      <c r="F51" s="294"/>
      <c r="R51" s="276"/>
      <c r="S51" s="276"/>
    </row>
    <row r="52" spans="1:19">
      <c r="A52" s="276"/>
      <c r="B52" s="276"/>
      <c r="C52" s="276"/>
      <c r="D52" s="276"/>
      <c r="E52" s="276"/>
      <c r="F52" s="294"/>
      <c r="R52" s="276"/>
      <c r="S52" s="276"/>
    </row>
    <row r="53" spans="1:19">
      <c r="A53" s="276"/>
      <c r="B53" s="276"/>
      <c r="C53" s="276"/>
      <c r="D53" s="276"/>
      <c r="E53" s="276"/>
      <c r="F53" s="294"/>
      <c r="R53" s="276"/>
      <c r="S53" s="276"/>
    </row>
    <row r="54" spans="1:19">
      <c r="A54" s="276"/>
      <c r="B54" s="276"/>
      <c r="C54" s="276"/>
      <c r="D54" s="276"/>
      <c r="E54" s="276"/>
      <c r="F54" s="294"/>
      <c r="R54" s="276"/>
      <c r="S54" s="276"/>
    </row>
    <row r="55" spans="1:19">
      <c r="A55" s="276"/>
      <c r="B55" s="276"/>
      <c r="C55" s="276"/>
      <c r="D55" s="276"/>
      <c r="E55" s="276"/>
      <c r="F55" s="294"/>
      <c r="R55" s="276"/>
      <c r="S55" s="276"/>
    </row>
    <row r="56" spans="1:19">
      <c r="A56" s="276"/>
      <c r="B56" s="276"/>
      <c r="C56" s="276"/>
      <c r="D56" s="276"/>
      <c r="E56" s="276"/>
      <c r="F56" s="294"/>
      <c r="R56" s="276"/>
      <c r="S56" s="276"/>
    </row>
    <row r="57" spans="1:19">
      <c r="A57" s="276"/>
      <c r="B57" s="294"/>
      <c r="C57" s="294"/>
      <c r="D57" s="294"/>
      <c r="E57" s="294"/>
      <c r="F57" s="294"/>
      <c r="G57" s="294"/>
      <c r="H57" s="294"/>
      <c r="I57" s="276"/>
      <c r="J57" s="276"/>
      <c r="K57" s="276"/>
      <c r="L57" s="276"/>
      <c r="M57" s="276"/>
      <c r="N57" s="294"/>
      <c r="O57" s="276"/>
      <c r="P57" s="294"/>
      <c r="Q57" s="276"/>
      <c r="R57" s="276"/>
      <c r="S57" s="276"/>
    </row>
    <row r="58" spans="1:19">
      <c r="A58" s="276"/>
      <c r="B58" s="341"/>
      <c r="C58" s="341"/>
      <c r="D58" s="341"/>
      <c r="E58" s="341"/>
      <c r="F58" s="341"/>
      <c r="G58" s="341"/>
      <c r="H58" s="341"/>
      <c r="I58" s="276"/>
      <c r="J58" s="276"/>
      <c r="K58" s="276"/>
      <c r="L58" s="276"/>
      <c r="M58" s="276"/>
      <c r="N58" s="294"/>
      <c r="O58" s="276"/>
      <c r="P58" s="294"/>
      <c r="Q58" s="276"/>
      <c r="R58" s="276"/>
      <c r="S58" s="276"/>
    </row>
    <row r="59" spans="1:19">
      <c r="A59" s="276"/>
      <c r="B59" s="294"/>
      <c r="C59" s="294"/>
      <c r="D59" s="294"/>
      <c r="E59" s="294"/>
      <c r="F59" s="294"/>
      <c r="G59" s="294"/>
      <c r="H59" s="294"/>
      <c r="I59" s="276"/>
      <c r="J59" s="276"/>
      <c r="K59" s="276"/>
      <c r="L59" s="276"/>
      <c r="M59" s="276"/>
      <c r="N59" s="294"/>
      <c r="O59" s="276"/>
      <c r="P59" s="294"/>
      <c r="Q59" s="276"/>
      <c r="R59" s="276"/>
      <c r="S59" s="276"/>
    </row>
    <row r="60" spans="1:19">
      <c r="A60" s="276"/>
      <c r="B60" s="342"/>
      <c r="C60" s="342"/>
      <c r="D60" s="342"/>
      <c r="E60" s="342"/>
      <c r="F60" s="342"/>
      <c r="G60" s="342"/>
      <c r="H60" s="342"/>
      <c r="I60" s="276"/>
      <c r="J60" s="276"/>
      <c r="K60" s="276"/>
      <c r="L60" s="276"/>
      <c r="M60" s="276"/>
      <c r="N60" s="294"/>
      <c r="O60" s="276"/>
      <c r="P60" s="294"/>
      <c r="Q60" s="276"/>
      <c r="R60" s="276"/>
      <c r="S60" s="276"/>
    </row>
    <row r="61" spans="1:19">
      <c r="A61" s="276"/>
      <c r="B61" s="294"/>
      <c r="C61" s="294"/>
      <c r="D61" s="294"/>
      <c r="E61" s="294"/>
      <c r="F61" s="294"/>
      <c r="G61" s="294"/>
      <c r="H61" s="294"/>
      <c r="I61" s="276"/>
      <c r="J61" s="276"/>
      <c r="K61" s="276"/>
      <c r="L61" s="276"/>
      <c r="M61" s="276"/>
      <c r="N61" s="294"/>
      <c r="O61" s="276"/>
      <c r="P61" s="294"/>
      <c r="Q61" s="276"/>
      <c r="R61" s="276"/>
      <c r="S61" s="276"/>
    </row>
    <row r="62" spans="1:19">
      <c r="A62" s="276"/>
      <c r="B62" s="341"/>
      <c r="C62" s="341"/>
      <c r="D62" s="341"/>
      <c r="E62" s="341"/>
      <c r="F62" s="341"/>
      <c r="G62" s="341"/>
      <c r="H62" s="341"/>
      <c r="I62" s="276"/>
      <c r="J62" s="276"/>
      <c r="K62" s="276"/>
      <c r="L62" s="276"/>
      <c r="M62" s="276"/>
      <c r="N62" s="294"/>
      <c r="O62" s="276"/>
      <c r="P62" s="294"/>
      <c r="Q62" s="276"/>
      <c r="R62" s="276"/>
      <c r="S62" s="276"/>
    </row>
    <row r="63" spans="1:19">
      <c r="A63" s="276"/>
      <c r="B63" s="294"/>
      <c r="C63" s="294"/>
      <c r="D63" s="294"/>
      <c r="E63" s="294"/>
      <c r="F63" s="294"/>
      <c r="G63" s="294"/>
      <c r="H63" s="294"/>
      <c r="I63" s="276"/>
      <c r="J63" s="276"/>
      <c r="K63" s="276"/>
      <c r="L63" s="276"/>
      <c r="M63" s="276"/>
      <c r="N63" s="294"/>
      <c r="O63" s="276"/>
      <c r="P63" s="294"/>
      <c r="Q63" s="276"/>
      <c r="R63" s="276"/>
      <c r="S63" s="276"/>
    </row>
    <row r="64" spans="1:19">
      <c r="A64" s="276"/>
      <c r="B64" s="294"/>
      <c r="C64" s="294"/>
      <c r="D64" s="294"/>
      <c r="E64" s="294"/>
      <c r="F64" s="294"/>
      <c r="G64" s="294"/>
      <c r="H64" s="294"/>
      <c r="I64" s="276"/>
      <c r="J64" s="276"/>
      <c r="K64" s="276"/>
      <c r="L64" s="276"/>
      <c r="M64" s="276"/>
      <c r="N64" s="294"/>
      <c r="O64" s="276"/>
      <c r="P64" s="294"/>
      <c r="Q64" s="276"/>
      <c r="R64" s="276"/>
      <c r="S64" s="276"/>
    </row>
    <row r="65" spans="1:19">
      <c r="A65" s="276"/>
      <c r="B65" s="294"/>
      <c r="C65" s="294"/>
      <c r="D65" s="294"/>
      <c r="E65" s="294"/>
      <c r="F65" s="294"/>
      <c r="G65" s="294"/>
      <c r="H65" s="294"/>
      <c r="I65" s="276"/>
      <c r="J65" s="276"/>
      <c r="K65" s="276"/>
      <c r="L65" s="276"/>
      <c r="M65" s="276"/>
      <c r="N65" s="294"/>
      <c r="O65" s="276"/>
      <c r="P65" s="294"/>
      <c r="Q65" s="276"/>
      <c r="R65" s="276"/>
      <c r="S65" s="276"/>
    </row>
    <row r="66" spans="1:19">
      <c r="A66" s="276"/>
      <c r="B66" s="294"/>
      <c r="C66" s="294"/>
      <c r="D66" s="294"/>
      <c r="E66" s="294"/>
      <c r="F66" s="294"/>
      <c r="G66" s="294"/>
      <c r="H66" s="294"/>
      <c r="I66" s="276"/>
      <c r="J66" s="276"/>
      <c r="K66" s="276"/>
      <c r="L66" s="276"/>
      <c r="M66" s="276"/>
      <c r="N66" s="294"/>
      <c r="O66" s="276"/>
      <c r="P66" s="294"/>
      <c r="Q66" s="276"/>
      <c r="R66" s="276"/>
      <c r="S66" s="276"/>
    </row>
    <row r="67" spans="1:19">
      <c r="A67" s="276"/>
      <c r="B67" s="294"/>
      <c r="C67" s="294"/>
      <c r="D67" s="294"/>
      <c r="E67" s="294"/>
      <c r="F67" s="294"/>
      <c r="G67" s="294"/>
      <c r="H67" s="294"/>
      <c r="I67" s="276"/>
      <c r="J67" s="276"/>
      <c r="K67" s="276"/>
      <c r="L67" s="276"/>
      <c r="M67" s="276"/>
      <c r="N67" s="294"/>
      <c r="O67" s="276"/>
      <c r="P67" s="294"/>
      <c r="Q67" s="276"/>
      <c r="R67" s="276"/>
      <c r="S67" s="276"/>
    </row>
    <row r="68" spans="1:19">
      <c r="A68" s="276"/>
      <c r="B68" s="294"/>
      <c r="C68" s="343"/>
      <c r="D68" s="343"/>
      <c r="E68" s="343"/>
      <c r="F68" s="343"/>
      <c r="G68" s="343"/>
      <c r="H68" s="343"/>
      <c r="I68" s="276"/>
      <c r="J68" s="276"/>
      <c r="K68" s="276"/>
      <c r="L68" s="276"/>
      <c r="M68" s="276"/>
      <c r="N68" s="294"/>
      <c r="O68" s="276"/>
      <c r="P68" s="294"/>
      <c r="Q68" s="276"/>
      <c r="R68" s="276"/>
      <c r="S68" s="276"/>
    </row>
    <row r="69" spans="1:19">
      <c r="A69" s="276"/>
      <c r="B69" s="294"/>
      <c r="C69" s="343"/>
      <c r="D69" s="343"/>
      <c r="E69" s="343"/>
      <c r="F69" s="343"/>
      <c r="G69" s="343"/>
      <c r="H69" s="343"/>
      <c r="I69" s="276"/>
      <c r="J69" s="276"/>
      <c r="K69" s="276"/>
      <c r="L69" s="276"/>
      <c r="M69" s="276"/>
      <c r="N69" s="294"/>
      <c r="O69" s="276"/>
      <c r="P69" s="294"/>
      <c r="Q69" s="276"/>
      <c r="R69" s="276"/>
      <c r="S69" s="276"/>
    </row>
    <row r="70" spans="1:19">
      <c r="A70" s="276"/>
      <c r="B70" s="342"/>
      <c r="C70" s="342"/>
      <c r="D70" s="342"/>
      <c r="E70" s="342"/>
      <c r="F70" s="342"/>
      <c r="G70" s="342"/>
      <c r="H70" s="342"/>
      <c r="I70" s="276"/>
      <c r="J70" s="276"/>
      <c r="K70" s="276"/>
      <c r="L70" s="276"/>
      <c r="M70" s="276"/>
      <c r="N70" s="294"/>
      <c r="O70" s="276"/>
      <c r="P70" s="294"/>
      <c r="Q70" s="276"/>
      <c r="R70" s="276"/>
      <c r="S70" s="276"/>
    </row>
    <row r="71" spans="1:19">
      <c r="A71" s="276"/>
      <c r="B71" s="294"/>
      <c r="C71" s="294"/>
      <c r="D71" s="294"/>
      <c r="E71" s="294"/>
      <c r="F71" s="294"/>
      <c r="G71" s="294"/>
      <c r="H71" s="294"/>
      <c r="I71" s="276"/>
      <c r="J71" s="276"/>
      <c r="K71" s="276"/>
      <c r="L71" s="276"/>
      <c r="M71" s="276"/>
      <c r="N71" s="294"/>
      <c r="O71" s="276"/>
      <c r="P71" s="294"/>
      <c r="Q71" s="276"/>
      <c r="R71" s="276"/>
      <c r="S71" s="276"/>
    </row>
    <row r="72" spans="1:19">
      <c r="A72" s="276"/>
      <c r="B72" s="341"/>
      <c r="C72" s="341"/>
      <c r="D72" s="341"/>
      <c r="E72" s="341"/>
      <c r="F72" s="341"/>
      <c r="G72" s="341"/>
      <c r="H72" s="341"/>
      <c r="I72" s="276"/>
      <c r="J72" s="276"/>
      <c r="K72" s="276"/>
      <c r="L72" s="276"/>
      <c r="M72" s="276"/>
      <c r="N72" s="294"/>
      <c r="O72" s="276"/>
      <c r="P72" s="294"/>
      <c r="Q72" s="276"/>
      <c r="R72" s="276"/>
      <c r="S72" s="276"/>
    </row>
    <row r="73" spans="1:19">
      <c r="A73" s="276"/>
      <c r="B73" s="294"/>
      <c r="C73" s="294"/>
      <c r="D73" s="294"/>
      <c r="E73" s="294"/>
      <c r="F73" s="294"/>
      <c r="G73" s="294"/>
      <c r="H73" s="294"/>
      <c r="I73" s="276"/>
      <c r="J73" s="276"/>
      <c r="K73" s="276"/>
      <c r="L73" s="276"/>
      <c r="M73" s="276"/>
      <c r="N73" s="294"/>
      <c r="O73" s="276"/>
      <c r="P73" s="294"/>
      <c r="Q73" s="276"/>
      <c r="R73" s="276"/>
      <c r="S73" s="276"/>
    </row>
    <row r="74" spans="1:19">
      <c r="A74" s="276"/>
      <c r="B74" s="294"/>
      <c r="C74" s="294"/>
      <c r="D74" s="294"/>
      <c r="E74" s="294"/>
      <c r="F74" s="294"/>
      <c r="G74" s="294"/>
      <c r="H74" s="294"/>
      <c r="I74" s="276"/>
      <c r="J74" s="276"/>
      <c r="K74" s="276"/>
      <c r="L74" s="276"/>
      <c r="M74" s="276"/>
      <c r="N74" s="294"/>
      <c r="O74" s="276"/>
      <c r="P74" s="294"/>
      <c r="Q74" s="276"/>
      <c r="R74" s="276"/>
      <c r="S74" s="276"/>
    </row>
    <row r="75" spans="1:19">
      <c r="A75" s="276"/>
      <c r="B75" s="294"/>
      <c r="C75" s="294"/>
      <c r="D75" s="294"/>
      <c r="E75" s="294"/>
      <c r="F75" s="294"/>
      <c r="G75" s="294"/>
      <c r="H75" s="294"/>
      <c r="I75" s="276"/>
      <c r="J75" s="276"/>
      <c r="K75" s="276"/>
      <c r="L75" s="276"/>
      <c r="M75" s="276"/>
      <c r="N75" s="294"/>
      <c r="O75" s="276"/>
      <c r="P75" s="294"/>
      <c r="Q75" s="276"/>
      <c r="R75" s="276"/>
      <c r="S75" s="276"/>
    </row>
    <row r="76" spans="1:19">
      <c r="A76" s="276"/>
      <c r="B76" s="294"/>
      <c r="C76" s="294"/>
      <c r="D76" s="294"/>
      <c r="E76" s="294"/>
      <c r="F76" s="294"/>
      <c r="G76" s="294"/>
      <c r="H76" s="294"/>
      <c r="I76" s="276"/>
      <c r="J76" s="276"/>
      <c r="K76" s="276"/>
      <c r="L76" s="276"/>
      <c r="M76" s="276"/>
      <c r="N76" s="294"/>
      <c r="O76" s="276"/>
      <c r="P76" s="294"/>
      <c r="Q76" s="276"/>
      <c r="R76" s="276"/>
      <c r="S76" s="276"/>
    </row>
    <row r="77" spans="1:19">
      <c r="A77" s="276"/>
      <c r="B77" s="294"/>
      <c r="C77" s="294"/>
      <c r="D77" s="294"/>
      <c r="E77" s="294"/>
      <c r="F77" s="294"/>
      <c r="G77" s="294"/>
      <c r="H77" s="294"/>
      <c r="I77" s="276"/>
      <c r="J77" s="276"/>
      <c r="K77" s="276"/>
      <c r="L77" s="276"/>
      <c r="M77" s="276"/>
      <c r="N77" s="294"/>
      <c r="O77" s="276"/>
      <c r="P77" s="294"/>
      <c r="Q77" s="276"/>
      <c r="R77" s="276"/>
      <c r="S77" s="276"/>
    </row>
    <row r="78" spans="1:19">
      <c r="A78" s="276"/>
      <c r="B78" s="294"/>
      <c r="C78" s="294"/>
      <c r="D78" s="294"/>
      <c r="E78" s="294"/>
      <c r="F78" s="294"/>
      <c r="G78" s="294"/>
      <c r="H78" s="294"/>
      <c r="I78" s="276"/>
      <c r="J78" s="276"/>
      <c r="K78" s="276"/>
      <c r="L78" s="276"/>
      <c r="M78" s="276"/>
      <c r="N78" s="294"/>
      <c r="O78" s="276"/>
      <c r="P78" s="294"/>
      <c r="Q78" s="276"/>
      <c r="R78" s="276"/>
      <c r="S78" s="276"/>
    </row>
    <row r="79" spans="1:19">
      <c r="A79" s="276"/>
      <c r="B79" s="294"/>
      <c r="C79" s="294"/>
      <c r="D79" s="294"/>
      <c r="E79" s="294"/>
      <c r="F79" s="294"/>
      <c r="G79" s="294"/>
      <c r="H79" s="294"/>
      <c r="I79" s="276"/>
      <c r="J79" s="276"/>
      <c r="K79" s="276"/>
      <c r="L79" s="276"/>
      <c r="M79" s="276"/>
      <c r="N79" s="294"/>
      <c r="O79" s="276"/>
      <c r="P79" s="294"/>
      <c r="Q79" s="276"/>
      <c r="R79" s="276"/>
      <c r="S79" s="276"/>
    </row>
    <row r="80" spans="1:19">
      <c r="A80" s="276"/>
      <c r="B80" s="276"/>
      <c r="C80" s="276"/>
      <c r="D80" s="276"/>
      <c r="E80" s="276"/>
      <c r="F80" s="294"/>
      <c r="G80" s="276"/>
      <c r="H80" s="276"/>
      <c r="I80" s="276"/>
      <c r="J80" s="276"/>
      <c r="K80" s="276"/>
      <c r="L80" s="276"/>
      <c r="M80" s="276"/>
      <c r="N80" s="294"/>
      <c r="O80" s="276"/>
      <c r="P80" s="294"/>
      <c r="Q80" s="276"/>
      <c r="R80" s="276"/>
      <c r="S80" s="276"/>
    </row>
    <row r="81" spans="1:19">
      <c r="A81" s="276"/>
      <c r="B81" s="276"/>
      <c r="C81" s="276"/>
      <c r="D81" s="276"/>
      <c r="E81" s="276"/>
      <c r="F81" s="294"/>
      <c r="G81" s="276"/>
      <c r="H81" s="276"/>
      <c r="I81" s="276"/>
      <c r="J81" s="276"/>
      <c r="K81" s="276"/>
      <c r="L81" s="276"/>
      <c r="M81" s="276"/>
      <c r="N81" s="294"/>
      <c r="O81" s="276"/>
      <c r="P81" s="294"/>
      <c r="Q81" s="276"/>
      <c r="R81" s="276"/>
      <c r="S81" s="276"/>
    </row>
    <row r="82" spans="1:19">
      <c r="A82" s="276"/>
      <c r="B82" s="276"/>
      <c r="C82" s="276"/>
      <c r="D82" s="276"/>
      <c r="E82" s="276"/>
      <c r="F82" s="294"/>
      <c r="G82" s="276"/>
      <c r="H82" s="276"/>
      <c r="I82" s="276"/>
      <c r="J82" s="276"/>
      <c r="K82" s="276"/>
      <c r="L82" s="276"/>
      <c r="M82" s="276"/>
      <c r="N82" s="294"/>
      <c r="O82" s="276"/>
      <c r="P82" s="294"/>
      <c r="Q82" s="276"/>
      <c r="R82" s="276"/>
      <c r="S82" s="276"/>
    </row>
    <row r="85" spans="1:19" ht="16.5" customHeight="1"/>
    <row r="87" spans="1:19" ht="14.25" customHeight="1"/>
    <row r="92" spans="1:19" ht="12" hidden="1" customHeight="1"/>
    <row r="93" spans="1:19" ht="12" hidden="1" customHeight="1"/>
    <row r="94" spans="1:19" ht="15.75" customHeight="1"/>
  </sheetData>
  <mergeCells count="25">
    <mergeCell ref="A43:S43"/>
    <mergeCell ref="R7:R10"/>
    <mergeCell ref="B7:B10"/>
    <mergeCell ref="G7:G10"/>
    <mergeCell ref="S7:S10"/>
    <mergeCell ref="I7:I10"/>
    <mergeCell ref="J7:J10"/>
    <mergeCell ref="C8:C10"/>
    <mergeCell ref="C7:F7"/>
    <mergeCell ref="K7:K10"/>
    <mergeCell ref="N7:N10"/>
    <mergeCell ref="P7:P10"/>
    <mergeCell ref="M7:M10"/>
    <mergeCell ref="F8:F10"/>
    <mergeCell ref="O7:O10"/>
    <mergeCell ref="D8:D10"/>
    <mergeCell ref="A2:S2"/>
    <mergeCell ref="A3:S3"/>
    <mergeCell ref="A4:S4"/>
    <mergeCell ref="A5:S5"/>
    <mergeCell ref="Q7:Q10"/>
    <mergeCell ref="H7:H10"/>
    <mergeCell ref="A7:A10"/>
    <mergeCell ref="L7:L10"/>
    <mergeCell ref="E8:E10"/>
  </mergeCells>
  <hyperlinks>
    <hyperlink ref="T3" location="INDICE!A1" display="INDICE"/>
  </hyperlinks>
  <printOptions horizontalCentered="1"/>
  <pageMargins left="1.0236220472440944" right="0.78740157480314965" top="1.1417322834645669" bottom="0.51181102362204722" header="0" footer="0.43307086614173229"/>
  <pageSetup paperSize="9" scale="70" firstPageNumber="22" orientation="landscape" useFirstPageNumber="1" r:id="rId1"/>
  <headerFooter scaleWithDoc="0" alignWithMargins="0">
    <oddHeader>&amp;C&amp;G</oddHeader>
    <oddFooter>&amp;C&amp;12&amp;P</oddFooter>
  </headerFooter>
  <rowBreaks count="1" manualBreakCount="1">
    <brk id="43"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8"/>
  <sheetViews>
    <sheetView showGridLines="0" zoomScale="90" zoomScaleNormal="90" zoomScalePageLayoutView="80" workbookViewId="0">
      <selection activeCell="Q2" sqref="Q2"/>
    </sheetView>
  </sheetViews>
  <sheetFormatPr baseColWidth="10" defaultRowHeight="12.75"/>
  <cols>
    <col min="1" max="17" width="11.42578125" style="238"/>
    <col min="18" max="18" width="11.42578125" style="238" customWidth="1"/>
    <col min="19" max="25" width="11.42578125" style="238"/>
    <col min="26" max="27" width="5.85546875" style="238" customWidth="1"/>
    <col min="28" max="16384" width="11.42578125" style="238"/>
  </cols>
  <sheetData>
    <row r="1" spans="1:17" ht="24" customHeight="1"/>
    <row r="2" spans="1:17" ht="18.75" customHeight="1">
      <c r="A2" s="1095" t="s">
        <v>991</v>
      </c>
      <c r="B2" s="1095"/>
      <c r="C2" s="1095"/>
      <c r="D2" s="1095"/>
      <c r="E2" s="1095"/>
      <c r="F2" s="1095"/>
      <c r="G2" s="1095"/>
      <c r="H2" s="1095"/>
      <c r="I2" s="1095"/>
      <c r="J2" s="1095"/>
      <c r="K2" s="1095"/>
      <c r="L2" s="1095"/>
      <c r="M2" s="1095"/>
      <c r="N2" s="1095"/>
      <c r="O2" s="1095"/>
      <c r="P2" s="1095"/>
      <c r="Q2" s="466" t="s">
        <v>1037</v>
      </c>
    </row>
    <row r="3" spans="1:17" ht="18.75" customHeight="1">
      <c r="A3" s="1095" t="s">
        <v>1192</v>
      </c>
      <c r="B3" s="1095"/>
      <c r="C3" s="1095"/>
      <c r="D3" s="1095"/>
      <c r="E3" s="1095"/>
      <c r="F3" s="1095"/>
      <c r="G3" s="1095"/>
      <c r="H3" s="1095"/>
      <c r="I3" s="1095"/>
      <c r="J3" s="1095"/>
      <c r="K3" s="1095"/>
      <c r="L3" s="1095"/>
      <c r="M3" s="1095"/>
      <c r="N3" s="1095"/>
      <c r="O3" s="1095"/>
      <c r="P3" s="1095"/>
    </row>
    <row r="4" spans="1:17" ht="18.75" customHeight="1">
      <c r="A4" s="1095" t="s">
        <v>1125</v>
      </c>
      <c r="B4" s="1095"/>
      <c r="C4" s="1095"/>
      <c r="D4" s="1095"/>
      <c r="E4" s="1095"/>
      <c r="F4" s="1095"/>
      <c r="G4" s="1095"/>
      <c r="H4" s="1095"/>
      <c r="I4" s="1095"/>
      <c r="J4" s="1095"/>
      <c r="K4" s="1095"/>
      <c r="L4" s="1095"/>
      <c r="M4" s="1095"/>
      <c r="N4" s="1095"/>
      <c r="O4" s="1095"/>
      <c r="P4" s="1095"/>
    </row>
    <row r="5" spans="1:17">
      <c r="A5" s="362"/>
      <c r="B5" s="362"/>
      <c r="C5" s="362"/>
      <c r="D5" s="362"/>
      <c r="E5" s="362"/>
      <c r="F5" s="362"/>
      <c r="G5" s="362"/>
      <c r="H5" s="362"/>
      <c r="I5" s="362"/>
      <c r="J5" s="362"/>
      <c r="K5" s="362"/>
      <c r="L5" s="362"/>
      <c r="M5" s="362"/>
      <c r="N5" s="362"/>
      <c r="O5" s="362"/>
      <c r="P5" s="362"/>
    </row>
    <row r="6" spans="1:17">
      <c r="A6" s="362"/>
      <c r="B6" s="362"/>
      <c r="C6" s="362"/>
      <c r="D6" s="362"/>
      <c r="E6" s="362"/>
      <c r="F6" s="362"/>
      <c r="G6" s="362"/>
      <c r="H6" s="362"/>
      <c r="I6" s="362"/>
      <c r="J6" s="362"/>
      <c r="K6" s="362"/>
      <c r="L6" s="362"/>
      <c r="M6" s="362"/>
      <c r="N6" s="362"/>
      <c r="O6" s="362"/>
      <c r="P6" s="362"/>
    </row>
    <row r="46" spans="1:16" s="240" customFormat="1" ht="29.25" customHeight="1">
      <c r="A46" s="1107" t="s">
        <v>1193</v>
      </c>
      <c r="B46" s="1107"/>
      <c r="C46" s="1107"/>
      <c r="D46" s="1107"/>
      <c r="E46" s="1107"/>
      <c r="F46" s="1107"/>
      <c r="G46" s="1107"/>
      <c r="H46" s="1107"/>
      <c r="I46" s="1107"/>
      <c r="J46" s="1107"/>
      <c r="K46" s="1107"/>
      <c r="L46" s="1107"/>
      <c r="M46" s="1107"/>
      <c r="N46" s="1107"/>
      <c r="O46" s="1107"/>
      <c r="P46" s="1107"/>
    </row>
    <row r="47" spans="1:16" s="240" customFormat="1" ht="26.25" customHeight="1">
      <c r="A47" s="1107" t="s">
        <v>1194</v>
      </c>
      <c r="B47" s="1107"/>
      <c r="C47" s="1107"/>
      <c r="D47" s="1107"/>
      <c r="E47" s="1107"/>
      <c r="F47" s="1107"/>
      <c r="G47" s="1107"/>
      <c r="H47" s="1107"/>
      <c r="I47" s="1107"/>
      <c r="J47" s="1107"/>
      <c r="K47" s="1107"/>
      <c r="L47" s="1107"/>
      <c r="M47" s="1107"/>
      <c r="N47" s="1107"/>
      <c r="O47" s="1107"/>
      <c r="P47" s="1107"/>
    </row>
    <row r="48" spans="1:16" s="240" customFormat="1" ht="30.75" customHeight="1">
      <c r="A48" s="1107" t="s">
        <v>1195</v>
      </c>
      <c r="B48" s="1107"/>
      <c r="C48" s="1107"/>
      <c r="D48" s="1107"/>
      <c r="E48" s="1107"/>
      <c r="F48" s="1107"/>
      <c r="G48" s="1107"/>
      <c r="H48" s="1107"/>
      <c r="I48" s="1107"/>
      <c r="J48" s="1107"/>
      <c r="K48" s="1107"/>
      <c r="L48" s="1107"/>
      <c r="M48" s="1107"/>
      <c r="N48" s="1107"/>
      <c r="O48" s="1107"/>
      <c r="P48" s="1107"/>
    </row>
    <row r="49" spans="1:16" s="240" customFormat="1">
      <c r="A49" s="998"/>
      <c r="B49" s="998"/>
      <c r="C49" s="998"/>
      <c r="D49" s="998"/>
      <c r="E49" s="998"/>
      <c r="F49" s="998"/>
      <c r="G49" s="998"/>
      <c r="H49" s="998"/>
      <c r="I49" s="998"/>
      <c r="J49" s="998"/>
      <c r="K49" s="998"/>
      <c r="L49" s="998"/>
      <c r="M49" s="998"/>
      <c r="N49" s="998"/>
      <c r="O49" s="998"/>
      <c r="P49" s="998"/>
    </row>
    <row r="50" spans="1:16" s="240" customFormat="1">
      <c r="A50" s="998"/>
      <c r="B50" s="998"/>
      <c r="C50" s="998"/>
      <c r="D50" s="998"/>
      <c r="E50" s="998"/>
      <c r="F50" s="998"/>
      <c r="G50" s="998"/>
      <c r="H50" s="998"/>
      <c r="I50" s="998"/>
      <c r="J50" s="998"/>
      <c r="K50" s="998"/>
      <c r="L50" s="998"/>
      <c r="M50" s="998"/>
      <c r="N50" s="998"/>
      <c r="O50" s="998"/>
      <c r="P50" s="998"/>
    </row>
    <row r="51" spans="1:16" s="240" customFormat="1">
      <c r="A51" s="998"/>
      <c r="B51" s="998"/>
      <c r="C51" s="998"/>
      <c r="D51" s="998"/>
      <c r="E51" s="998"/>
      <c r="F51" s="998"/>
      <c r="G51" s="998"/>
      <c r="H51" s="998"/>
      <c r="I51" s="998"/>
      <c r="J51" s="998"/>
      <c r="K51" s="998"/>
      <c r="L51" s="998"/>
      <c r="M51" s="998"/>
      <c r="N51" s="998"/>
      <c r="O51" s="998"/>
      <c r="P51" s="998"/>
    </row>
    <row r="52" spans="1:16" s="240" customFormat="1">
      <c r="A52" s="998"/>
      <c r="B52" s="998"/>
      <c r="C52" s="998"/>
      <c r="D52" s="998"/>
      <c r="E52" s="998"/>
      <c r="F52" s="998"/>
      <c r="G52" s="998"/>
      <c r="H52" s="998"/>
      <c r="I52" s="998"/>
      <c r="J52" s="998"/>
      <c r="K52" s="998"/>
      <c r="L52" s="998"/>
      <c r="M52" s="998"/>
      <c r="N52" s="998"/>
      <c r="O52" s="998"/>
      <c r="P52" s="998"/>
    </row>
    <row r="53" spans="1:16" s="240" customFormat="1">
      <c r="A53" s="998"/>
      <c r="B53" s="998"/>
      <c r="C53" s="998"/>
      <c r="D53" s="998"/>
      <c r="E53" s="998"/>
      <c r="F53" s="998"/>
      <c r="G53" s="998"/>
      <c r="H53" s="998"/>
      <c r="I53" s="998"/>
      <c r="J53" s="998"/>
      <c r="K53" s="998"/>
      <c r="L53" s="998"/>
      <c r="M53" s="998"/>
      <c r="N53" s="998"/>
      <c r="O53" s="998"/>
      <c r="P53" s="998"/>
    </row>
    <row r="54" spans="1:16" s="240" customFormat="1">
      <c r="A54" s="998"/>
      <c r="B54" s="998"/>
      <c r="C54" s="998"/>
      <c r="D54" s="998"/>
      <c r="E54" s="998"/>
      <c r="F54" s="998"/>
      <c r="G54" s="998"/>
      <c r="H54" s="998"/>
      <c r="I54" s="998"/>
      <c r="J54" s="998"/>
      <c r="K54" s="998"/>
      <c r="L54" s="998"/>
      <c r="M54" s="998"/>
      <c r="N54" s="998"/>
      <c r="O54" s="998"/>
      <c r="P54" s="998"/>
    </row>
    <row r="55" spans="1:16" s="240" customFormat="1">
      <c r="A55" s="998"/>
      <c r="B55" s="998"/>
      <c r="C55" s="998"/>
      <c r="D55" s="998"/>
      <c r="E55" s="998"/>
      <c r="F55" s="998"/>
      <c r="G55" s="998"/>
      <c r="H55" s="998"/>
      <c r="I55" s="998"/>
      <c r="J55" s="998"/>
      <c r="K55" s="998"/>
      <c r="L55" s="998"/>
      <c r="M55" s="998"/>
      <c r="N55" s="998"/>
      <c r="O55" s="998"/>
      <c r="P55" s="998"/>
    </row>
    <row r="56" spans="1:16" s="240" customFormat="1">
      <c r="A56" s="998"/>
      <c r="B56" s="998"/>
      <c r="C56" s="998"/>
      <c r="D56" s="998"/>
      <c r="E56" s="998"/>
      <c r="F56" s="998"/>
      <c r="G56" s="998"/>
      <c r="H56" s="998"/>
      <c r="I56" s="998"/>
      <c r="J56" s="998"/>
      <c r="K56" s="998"/>
      <c r="L56" s="998"/>
      <c r="M56" s="998"/>
      <c r="N56" s="998"/>
      <c r="O56" s="998"/>
      <c r="P56" s="998"/>
    </row>
    <row r="57" spans="1:16" s="240" customFormat="1">
      <c r="A57" s="998"/>
      <c r="B57" s="998"/>
      <c r="C57" s="998"/>
      <c r="D57" s="998"/>
      <c r="E57" s="998"/>
      <c r="F57" s="998"/>
      <c r="G57" s="998"/>
      <c r="H57" s="998"/>
      <c r="I57" s="998"/>
      <c r="J57" s="998"/>
      <c r="K57" s="998"/>
      <c r="L57" s="998"/>
      <c r="M57" s="998"/>
      <c r="N57" s="998"/>
      <c r="O57" s="998"/>
      <c r="P57" s="998"/>
    </row>
    <row r="58" spans="1:16" s="240" customFormat="1">
      <c r="A58" s="998"/>
      <c r="B58" s="998"/>
      <c r="C58" s="998"/>
      <c r="D58" s="998"/>
      <c r="E58" s="998"/>
      <c r="F58" s="998"/>
      <c r="G58" s="998"/>
      <c r="H58" s="998"/>
      <c r="I58" s="998"/>
      <c r="J58" s="998"/>
      <c r="K58" s="998"/>
      <c r="L58" s="998"/>
      <c r="M58" s="998"/>
      <c r="N58" s="998"/>
      <c r="O58" s="998"/>
      <c r="P58" s="998"/>
    </row>
    <row r="59" spans="1:16" s="240" customFormat="1">
      <c r="A59" s="998"/>
      <c r="B59" s="998"/>
      <c r="C59" s="998"/>
      <c r="D59" s="998"/>
      <c r="E59" s="998"/>
      <c r="F59" s="998"/>
      <c r="G59" s="998"/>
      <c r="H59" s="998"/>
      <c r="I59" s="998"/>
      <c r="J59" s="998"/>
      <c r="K59" s="998"/>
      <c r="L59" s="998"/>
      <c r="M59" s="998"/>
      <c r="N59" s="998"/>
      <c r="O59" s="998"/>
      <c r="P59" s="998"/>
    </row>
    <row r="60" spans="1:16" s="240" customFormat="1">
      <c r="A60" s="998"/>
      <c r="B60" s="998"/>
      <c r="C60" s="998"/>
      <c r="D60" s="998"/>
      <c r="E60" s="998"/>
      <c r="F60" s="998"/>
      <c r="G60" s="998"/>
      <c r="H60" s="998"/>
      <c r="I60" s="998"/>
      <c r="J60" s="998"/>
      <c r="K60" s="998"/>
      <c r="L60" s="998"/>
      <c r="M60" s="998"/>
      <c r="N60" s="998"/>
      <c r="O60" s="998"/>
      <c r="P60" s="998"/>
    </row>
    <row r="61" spans="1:16" s="240" customFormat="1">
      <c r="A61" s="998"/>
      <c r="B61" s="998"/>
      <c r="C61" s="998"/>
      <c r="D61" s="998"/>
      <c r="E61" s="998"/>
      <c r="F61" s="998"/>
      <c r="G61" s="998"/>
      <c r="H61" s="998"/>
      <c r="I61" s="998"/>
      <c r="J61" s="998"/>
      <c r="K61" s="998"/>
      <c r="L61" s="998"/>
      <c r="M61" s="998"/>
      <c r="N61" s="998"/>
      <c r="O61" s="998"/>
      <c r="P61" s="998"/>
    </row>
    <row r="62" spans="1:16" s="240" customFormat="1">
      <c r="A62" s="998"/>
      <c r="B62" s="998"/>
      <c r="C62" s="998"/>
      <c r="D62" s="998"/>
      <c r="E62" s="998"/>
      <c r="F62" s="998"/>
      <c r="G62" s="998"/>
      <c r="H62" s="998"/>
      <c r="I62" s="998"/>
      <c r="J62" s="998"/>
      <c r="K62" s="998"/>
      <c r="L62" s="998"/>
      <c r="M62" s="998"/>
      <c r="N62" s="998"/>
      <c r="O62" s="998"/>
      <c r="P62" s="998"/>
    </row>
    <row r="63" spans="1:16" s="240" customFormat="1">
      <c r="A63" s="998"/>
      <c r="B63" s="998"/>
      <c r="C63" s="998"/>
      <c r="D63" s="998"/>
      <c r="E63" s="998"/>
      <c r="F63" s="998"/>
      <c r="G63" s="998"/>
      <c r="H63" s="998"/>
      <c r="I63" s="998"/>
      <c r="J63" s="998"/>
      <c r="K63" s="998"/>
      <c r="L63" s="998"/>
      <c r="M63" s="998"/>
      <c r="N63" s="998"/>
      <c r="O63" s="998"/>
      <c r="P63" s="998"/>
    </row>
    <row r="64" spans="1:16" s="240" customFormat="1">
      <c r="A64" s="998"/>
      <c r="B64" s="998"/>
      <c r="C64" s="998"/>
      <c r="D64" s="998"/>
      <c r="E64" s="998"/>
      <c r="F64" s="998"/>
      <c r="G64" s="998"/>
      <c r="H64" s="998"/>
      <c r="I64" s="998"/>
      <c r="J64" s="998"/>
      <c r="K64" s="998"/>
      <c r="L64" s="998"/>
      <c r="M64" s="998"/>
      <c r="N64" s="998"/>
      <c r="O64" s="998"/>
      <c r="P64" s="998"/>
    </row>
    <row r="65" spans="1:16" s="240" customFormat="1">
      <c r="A65" s="998"/>
      <c r="B65" s="998"/>
      <c r="C65" s="998"/>
      <c r="D65" s="998"/>
      <c r="E65" s="998"/>
      <c r="F65" s="998"/>
      <c r="G65" s="998"/>
      <c r="H65" s="998"/>
      <c r="I65" s="998"/>
      <c r="J65" s="998"/>
      <c r="K65" s="998"/>
      <c r="L65" s="998"/>
      <c r="M65" s="998"/>
      <c r="N65" s="998"/>
      <c r="O65" s="998"/>
      <c r="P65" s="998"/>
    </row>
    <row r="66" spans="1:16" s="240" customFormat="1">
      <c r="A66" s="998"/>
      <c r="B66" s="998"/>
      <c r="C66" s="998"/>
      <c r="D66" s="998"/>
      <c r="E66" s="998"/>
      <c r="F66" s="998"/>
      <c r="G66" s="998"/>
      <c r="H66" s="998"/>
      <c r="I66" s="998"/>
      <c r="J66" s="998"/>
      <c r="K66" s="998"/>
      <c r="L66" s="998"/>
      <c r="M66" s="998"/>
      <c r="N66" s="998"/>
      <c r="O66" s="998"/>
      <c r="P66" s="998"/>
    </row>
    <row r="67" spans="1:16" s="240" customFormat="1">
      <c r="A67" s="998"/>
      <c r="B67" s="998"/>
      <c r="C67" s="998"/>
      <c r="D67" s="998"/>
      <c r="E67" s="998"/>
      <c r="F67" s="998"/>
      <c r="G67" s="998"/>
      <c r="H67" s="998"/>
      <c r="I67" s="998"/>
      <c r="J67" s="998"/>
      <c r="K67" s="998"/>
      <c r="L67" s="998"/>
      <c r="M67" s="998"/>
      <c r="N67" s="998"/>
      <c r="O67" s="998"/>
      <c r="P67" s="998"/>
    </row>
    <row r="68" spans="1:16" s="240" customFormat="1">
      <c r="A68" s="998"/>
      <c r="B68" s="998"/>
      <c r="C68" s="998"/>
      <c r="D68" s="998"/>
      <c r="E68" s="998"/>
      <c r="F68" s="998"/>
      <c r="G68" s="998"/>
      <c r="H68" s="998"/>
      <c r="I68" s="998"/>
      <c r="J68" s="998"/>
      <c r="K68" s="998"/>
      <c r="L68" s="998"/>
      <c r="M68" s="998"/>
      <c r="N68" s="998"/>
      <c r="O68" s="998"/>
      <c r="P68" s="998"/>
    </row>
    <row r="69" spans="1:16" s="240" customFormat="1">
      <c r="A69" s="998"/>
      <c r="B69" s="998"/>
      <c r="C69" s="998"/>
      <c r="D69" s="998"/>
      <c r="E69" s="998"/>
      <c r="F69" s="998"/>
      <c r="G69" s="998"/>
      <c r="H69" s="998"/>
      <c r="I69" s="998"/>
      <c r="J69" s="998"/>
      <c r="K69" s="998"/>
      <c r="L69" s="998"/>
      <c r="M69" s="998"/>
      <c r="N69" s="998"/>
      <c r="O69" s="998"/>
      <c r="P69" s="998"/>
    </row>
    <row r="70" spans="1:16" s="240" customFormat="1">
      <c r="A70" s="998"/>
      <c r="B70" s="998"/>
      <c r="C70" s="998"/>
      <c r="D70" s="998"/>
      <c r="E70" s="998"/>
      <c r="F70" s="998"/>
      <c r="G70" s="998"/>
      <c r="H70" s="998"/>
      <c r="I70" s="998"/>
      <c r="J70" s="998"/>
      <c r="K70" s="998"/>
      <c r="L70" s="998"/>
      <c r="M70" s="998"/>
      <c r="N70" s="998"/>
      <c r="O70" s="998"/>
      <c r="P70" s="998"/>
    </row>
    <row r="71" spans="1:16" s="240" customFormat="1">
      <c r="A71" s="998"/>
      <c r="B71" s="998"/>
      <c r="C71" s="998"/>
      <c r="D71" s="998"/>
      <c r="E71" s="998"/>
      <c r="F71" s="998"/>
      <c r="G71" s="998"/>
      <c r="H71" s="998"/>
      <c r="I71" s="998"/>
      <c r="J71" s="998"/>
      <c r="K71" s="998"/>
      <c r="L71" s="998"/>
      <c r="M71" s="998"/>
      <c r="N71" s="998"/>
      <c r="O71" s="998"/>
      <c r="P71" s="998"/>
    </row>
    <row r="72" spans="1:16" s="240" customFormat="1">
      <c r="A72" s="998"/>
      <c r="B72" s="998"/>
      <c r="C72" s="998"/>
      <c r="D72" s="998"/>
      <c r="E72" s="998"/>
      <c r="F72" s="998"/>
      <c r="G72" s="998"/>
      <c r="H72" s="998"/>
      <c r="I72" s="998"/>
      <c r="J72" s="998"/>
      <c r="K72" s="998"/>
      <c r="L72" s="998"/>
      <c r="M72" s="998"/>
      <c r="N72" s="998"/>
      <c r="O72" s="998"/>
      <c r="P72" s="998"/>
    </row>
    <row r="73" spans="1:16" s="240" customFormat="1">
      <c r="A73" s="998"/>
      <c r="B73" s="998"/>
      <c r="C73" s="998"/>
      <c r="D73" s="998"/>
      <c r="E73" s="998"/>
      <c r="F73" s="998"/>
      <c r="G73" s="998"/>
      <c r="H73" s="998"/>
      <c r="I73" s="998"/>
      <c r="J73" s="998"/>
      <c r="K73" s="998"/>
      <c r="L73" s="998"/>
      <c r="M73" s="998"/>
      <c r="N73" s="998"/>
      <c r="O73" s="998"/>
      <c r="P73" s="998"/>
    </row>
    <row r="74" spans="1:16" s="240" customFormat="1">
      <c r="A74" s="998"/>
      <c r="B74" s="998"/>
      <c r="C74" s="998"/>
      <c r="D74" s="998"/>
      <c r="E74" s="998"/>
      <c r="F74" s="998"/>
      <c r="G74" s="998"/>
      <c r="H74" s="998"/>
      <c r="I74" s="998"/>
      <c r="J74" s="998"/>
      <c r="K74" s="998"/>
      <c r="L74" s="998"/>
      <c r="M74" s="998"/>
      <c r="N74" s="998"/>
      <c r="O74" s="998"/>
      <c r="P74" s="998"/>
    </row>
    <row r="75" spans="1:16" s="240" customFormat="1">
      <c r="A75" s="998"/>
      <c r="B75" s="998"/>
      <c r="C75" s="998"/>
      <c r="D75" s="998"/>
      <c r="E75" s="998"/>
      <c r="F75" s="998"/>
      <c r="G75" s="998"/>
      <c r="H75" s="998"/>
      <c r="I75" s="998"/>
      <c r="J75" s="998"/>
      <c r="K75" s="998"/>
      <c r="L75" s="998"/>
      <c r="M75" s="998"/>
      <c r="N75" s="998"/>
      <c r="O75" s="998"/>
      <c r="P75" s="998"/>
    </row>
    <row r="76" spans="1:16" s="240" customFormat="1">
      <c r="A76" s="998"/>
      <c r="B76" s="998"/>
      <c r="C76" s="998"/>
      <c r="D76" s="998"/>
      <c r="E76" s="998"/>
      <c r="F76" s="998"/>
      <c r="G76" s="998"/>
      <c r="H76" s="998"/>
      <c r="I76" s="998"/>
      <c r="J76" s="998"/>
      <c r="K76" s="998"/>
      <c r="L76" s="998"/>
      <c r="M76" s="998"/>
      <c r="N76" s="998"/>
      <c r="O76" s="998"/>
      <c r="P76" s="998"/>
    </row>
    <row r="77" spans="1:16" s="240" customFormat="1">
      <c r="A77" s="998"/>
      <c r="B77" s="998"/>
      <c r="C77" s="998"/>
      <c r="D77" s="998"/>
      <c r="E77" s="998"/>
      <c r="F77" s="998"/>
      <c r="G77" s="998"/>
      <c r="H77" s="998"/>
      <c r="I77" s="998"/>
      <c r="J77" s="998"/>
      <c r="K77" s="998"/>
      <c r="L77" s="998"/>
      <c r="M77" s="998"/>
      <c r="N77" s="998"/>
      <c r="O77" s="998"/>
      <c r="P77" s="998"/>
    </row>
    <row r="78" spans="1:16" s="240" customFormat="1">
      <c r="A78" s="998"/>
      <c r="B78" s="998"/>
      <c r="C78" s="998"/>
      <c r="D78" s="998"/>
      <c r="E78" s="998"/>
      <c r="F78" s="998"/>
      <c r="G78" s="998"/>
      <c r="H78" s="998"/>
      <c r="I78" s="998"/>
      <c r="J78" s="998"/>
      <c r="K78" s="998"/>
      <c r="L78" s="998"/>
      <c r="M78" s="998"/>
      <c r="N78" s="998"/>
      <c r="O78" s="998"/>
      <c r="P78" s="998"/>
    </row>
    <row r="79" spans="1:16" s="240" customFormat="1">
      <c r="A79" s="998"/>
      <c r="B79" s="998"/>
      <c r="C79" s="998"/>
      <c r="D79" s="998"/>
      <c r="E79" s="998"/>
      <c r="F79" s="998"/>
      <c r="G79" s="998"/>
      <c r="H79" s="998"/>
      <c r="I79" s="998"/>
      <c r="J79" s="998"/>
      <c r="K79" s="998"/>
      <c r="L79" s="998"/>
      <c r="M79" s="998"/>
      <c r="N79" s="998"/>
      <c r="O79" s="998"/>
      <c r="P79" s="998"/>
    </row>
    <row r="80" spans="1:16" s="240" customFormat="1">
      <c r="A80" s="998"/>
      <c r="B80" s="998"/>
      <c r="C80" s="998"/>
      <c r="D80" s="998"/>
      <c r="E80" s="998"/>
      <c r="F80" s="998"/>
      <c r="G80" s="998"/>
      <c r="H80" s="998"/>
      <c r="I80" s="998"/>
      <c r="J80" s="998"/>
      <c r="K80" s="998"/>
      <c r="L80" s="998"/>
      <c r="M80" s="998"/>
      <c r="N80" s="998"/>
      <c r="O80" s="998"/>
      <c r="P80" s="998"/>
    </row>
    <row r="81" spans="1:16" s="240" customFormat="1">
      <c r="A81" s="998"/>
      <c r="B81" s="998"/>
      <c r="C81" s="998"/>
      <c r="D81" s="998"/>
      <c r="E81" s="998"/>
      <c r="F81" s="998"/>
      <c r="G81" s="998"/>
      <c r="H81" s="998"/>
      <c r="I81" s="998"/>
      <c r="J81" s="998"/>
      <c r="K81" s="998"/>
      <c r="L81" s="998"/>
      <c r="M81" s="998"/>
      <c r="N81" s="998"/>
      <c r="O81" s="998"/>
      <c r="P81" s="998"/>
    </row>
    <row r="82" spans="1:16" s="240" customFormat="1">
      <c r="A82" s="998"/>
      <c r="B82" s="998"/>
      <c r="C82" s="998"/>
      <c r="D82" s="998"/>
      <c r="E82" s="998"/>
      <c r="F82" s="998"/>
      <c r="G82" s="998"/>
      <c r="H82" s="998"/>
      <c r="I82" s="998"/>
      <c r="J82" s="998"/>
      <c r="K82" s="998"/>
      <c r="L82" s="998"/>
      <c r="M82" s="998"/>
      <c r="N82" s="998"/>
      <c r="O82" s="998"/>
      <c r="P82" s="998"/>
    </row>
    <row r="83" spans="1:16" s="240" customFormat="1">
      <c r="A83" s="998"/>
      <c r="B83" s="998"/>
      <c r="C83" s="998"/>
      <c r="D83" s="998"/>
      <c r="E83" s="998"/>
      <c r="F83" s="998"/>
      <c r="G83" s="998"/>
      <c r="H83" s="998"/>
      <c r="I83" s="998"/>
      <c r="J83" s="998"/>
      <c r="K83" s="998"/>
      <c r="L83" s="998"/>
      <c r="M83" s="998"/>
      <c r="N83" s="998"/>
      <c r="O83" s="998"/>
      <c r="P83" s="998"/>
    </row>
    <row r="84" spans="1:16" s="240" customFormat="1">
      <c r="A84" s="998"/>
      <c r="B84" s="998"/>
      <c r="C84" s="998"/>
      <c r="D84" s="998"/>
      <c r="E84" s="998"/>
      <c r="F84" s="998"/>
      <c r="G84" s="998"/>
      <c r="H84" s="998"/>
      <c r="I84" s="998"/>
      <c r="J84" s="998"/>
      <c r="K84" s="998"/>
      <c r="L84" s="998"/>
      <c r="M84" s="998"/>
      <c r="N84" s="998"/>
      <c r="O84" s="998"/>
      <c r="P84" s="998"/>
    </row>
    <row r="85" spans="1:16" s="240" customFormat="1">
      <c r="A85" s="998"/>
      <c r="B85" s="998"/>
      <c r="C85" s="998"/>
      <c r="D85" s="998"/>
      <c r="E85" s="998"/>
      <c r="F85" s="998"/>
      <c r="G85" s="998"/>
      <c r="H85" s="998"/>
      <c r="I85" s="998"/>
      <c r="J85" s="998"/>
      <c r="K85" s="998"/>
      <c r="L85" s="998"/>
      <c r="M85" s="998"/>
      <c r="N85" s="998"/>
      <c r="O85" s="998"/>
      <c r="P85" s="998"/>
    </row>
    <row r="86" spans="1:16" s="240" customFormat="1">
      <c r="A86" s="998"/>
      <c r="B86" s="998"/>
      <c r="C86" s="998"/>
      <c r="D86" s="998"/>
      <c r="E86" s="998"/>
      <c r="F86" s="998"/>
      <c r="G86" s="998"/>
      <c r="H86" s="998"/>
      <c r="I86" s="998"/>
      <c r="J86" s="998"/>
      <c r="K86" s="998"/>
      <c r="L86" s="998"/>
      <c r="M86" s="998"/>
      <c r="N86" s="998"/>
      <c r="O86" s="998"/>
      <c r="P86" s="998"/>
    </row>
    <row r="87" spans="1:16" s="240" customFormat="1">
      <c r="A87" s="998"/>
      <c r="B87" s="998"/>
      <c r="C87" s="998"/>
      <c r="D87" s="998"/>
      <c r="E87" s="998"/>
      <c r="F87" s="998"/>
      <c r="G87" s="998"/>
      <c r="H87" s="998"/>
      <c r="I87" s="998"/>
      <c r="J87" s="998"/>
      <c r="K87" s="998"/>
      <c r="L87" s="998"/>
      <c r="M87" s="998"/>
      <c r="N87" s="998"/>
      <c r="O87" s="998"/>
      <c r="P87" s="998"/>
    </row>
    <row r="88" spans="1:16" s="240" customFormat="1">
      <c r="A88" s="998"/>
      <c r="B88" s="998"/>
      <c r="C88" s="998"/>
      <c r="D88" s="998"/>
      <c r="E88" s="998"/>
      <c r="F88" s="998"/>
      <c r="G88" s="998"/>
      <c r="H88" s="998"/>
      <c r="I88" s="998"/>
      <c r="J88" s="998"/>
      <c r="K88" s="998"/>
      <c r="L88" s="998"/>
      <c r="M88" s="998"/>
      <c r="N88" s="998"/>
      <c r="O88" s="998"/>
      <c r="P88" s="998"/>
    </row>
    <row r="89" spans="1:16" s="240" customFormat="1">
      <c r="A89" s="998"/>
      <c r="B89" s="998"/>
      <c r="C89" s="998"/>
      <c r="D89" s="998"/>
      <c r="E89" s="998"/>
      <c r="F89" s="998"/>
      <c r="G89" s="998"/>
      <c r="H89" s="998"/>
      <c r="I89" s="998"/>
      <c r="J89" s="998"/>
      <c r="K89" s="998"/>
      <c r="L89" s="998"/>
      <c r="M89" s="998"/>
      <c r="N89" s="998"/>
      <c r="O89" s="998"/>
      <c r="P89" s="998"/>
    </row>
    <row r="90" spans="1:16" s="240" customFormat="1">
      <c r="A90" s="998"/>
      <c r="B90" s="998"/>
      <c r="C90" s="998"/>
      <c r="D90" s="998"/>
      <c r="E90" s="998"/>
      <c r="F90" s="998"/>
      <c r="G90" s="998"/>
      <c r="H90" s="998"/>
      <c r="I90" s="998"/>
      <c r="J90" s="998"/>
      <c r="K90" s="998"/>
      <c r="L90" s="998"/>
      <c r="M90" s="998"/>
      <c r="N90" s="998"/>
      <c r="O90" s="998"/>
      <c r="P90" s="998"/>
    </row>
    <row r="91" spans="1:16" s="240" customFormat="1">
      <c r="A91" s="998"/>
      <c r="B91" s="998"/>
      <c r="C91" s="998"/>
      <c r="D91" s="998"/>
      <c r="E91" s="998"/>
      <c r="F91" s="998"/>
      <c r="G91" s="998"/>
      <c r="H91" s="998"/>
      <c r="I91" s="998"/>
      <c r="J91" s="998"/>
      <c r="K91" s="998"/>
      <c r="L91" s="998"/>
      <c r="M91" s="998"/>
      <c r="N91" s="998"/>
      <c r="O91" s="998"/>
      <c r="P91" s="998"/>
    </row>
    <row r="92" spans="1:16" s="240" customFormat="1">
      <c r="A92" s="998"/>
      <c r="B92" s="998"/>
      <c r="C92" s="998"/>
      <c r="D92" s="998"/>
      <c r="E92" s="998"/>
      <c r="F92" s="998"/>
      <c r="G92" s="998"/>
      <c r="H92" s="998"/>
      <c r="I92" s="998"/>
      <c r="J92" s="998"/>
      <c r="K92" s="998"/>
      <c r="L92" s="998"/>
      <c r="M92" s="998"/>
      <c r="N92" s="998"/>
      <c r="O92" s="998"/>
      <c r="P92" s="998"/>
    </row>
    <row r="93" spans="1:16" s="240" customFormat="1">
      <c r="A93" s="998"/>
      <c r="B93" s="998"/>
      <c r="C93" s="998"/>
      <c r="D93" s="998"/>
      <c r="E93" s="998"/>
      <c r="F93" s="998"/>
      <c r="G93" s="998"/>
      <c r="H93" s="998"/>
      <c r="I93" s="998"/>
      <c r="J93" s="998"/>
      <c r="K93" s="998"/>
      <c r="L93" s="998"/>
      <c r="M93" s="998"/>
      <c r="N93" s="998"/>
      <c r="O93" s="998"/>
      <c r="P93" s="998"/>
    </row>
    <row r="94" spans="1:16" s="240" customFormat="1">
      <c r="A94" s="998"/>
      <c r="B94" s="998"/>
      <c r="C94" s="998"/>
      <c r="D94" s="998"/>
      <c r="E94" s="998"/>
      <c r="F94" s="998"/>
      <c r="G94" s="998"/>
      <c r="H94" s="998"/>
      <c r="I94" s="998"/>
      <c r="J94" s="998"/>
      <c r="K94" s="998"/>
      <c r="L94" s="998"/>
      <c r="M94" s="998"/>
      <c r="N94" s="998"/>
      <c r="O94" s="998"/>
      <c r="P94" s="998"/>
    </row>
    <row r="95" spans="1:16" s="240" customFormat="1">
      <c r="A95" s="998"/>
      <c r="B95" s="998"/>
      <c r="C95" s="998"/>
      <c r="D95" s="998"/>
      <c r="E95" s="998"/>
      <c r="F95" s="998"/>
      <c r="G95" s="998"/>
      <c r="H95" s="998"/>
      <c r="I95" s="998"/>
      <c r="J95" s="998"/>
      <c r="K95" s="998"/>
      <c r="L95" s="998"/>
      <c r="M95" s="998"/>
      <c r="N95" s="998"/>
      <c r="O95" s="998"/>
      <c r="P95" s="998"/>
    </row>
    <row r="96" spans="1:16" s="240" customFormat="1">
      <c r="A96" s="998"/>
      <c r="B96" s="998"/>
      <c r="C96" s="998"/>
      <c r="D96" s="998"/>
      <c r="E96" s="998"/>
      <c r="F96" s="998"/>
      <c r="G96" s="998"/>
      <c r="H96" s="998"/>
      <c r="I96" s="998"/>
      <c r="J96" s="998"/>
      <c r="K96" s="998"/>
      <c r="L96" s="998"/>
      <c r="M96" s="998"/>
      <c r="N96" s="998"/>
      <c r="O96" s="998"/>
      <c r="P96" s="998"/>
    </row>
    <row r="97" spans="1:16" s="240" customFormat="1">
      <c r="A97" s="998"/>
      <c r="B97" s="998"/>
      <c r="C97" s="998"/>
      <c r="D97" s="998"/>
      <c r="E97" s="998"/>
      <c r="F97" s="998"/>
      <c r="G97" s="998"/>
      <c r="H97" s="998"/>
      <c r="I97" s="998"/>
      <c r="J97" s="998"/>
      <c r="K97" s="998"/>
      <c r="L97" s="998"/>
      <c r="M97" s="998"/>
      <c r="N97" s="998"/>
      <c r="O97" s="998"/>
      <c r="P97" s="998"/>
    </row>
    <row r="98" spans="1:16" s="240" customFormat="1">
      <c r="A98" s="998"/>
      <c r="B98" s="998"/>
      <c r="C98" s="998"/>
      <c r="D98" s="998"/>
      <c r="E98" s="998"/>
      <c r="F98" s="998"/>
      <c r="G98" s="998"/>
      <c r="H98" s="998"/>
      <c r="I98" s="998"/>
      <c r="J98" s="998"/>
      <c r="K98" s="998"/>
      <c r="L98" s="998"/>
      <c r="M98" s="998"/>
      <c r="N98" s="998"/>
      <c r="O98" s="998"/>
      <c r="P98" s="998"/>
    </row>
    <row r="99" spans="1:16" s="240" customFormat="1">
      <c r="A99" s="998"/>
      <c r="B99" s="998"/>
      <c r="C99" s="998"/>
      <c r="D99" s="998"/>
      <c r="E99" s="998"/>
      <c r="F99" s="998"/>
      <c r="G99" s="998"/>
      <c r="H99" s="998"/>
      <c r="I99" s="998"/>
      <c r="J99" s="998"/>
      <c r="K99" s="998"/>
      <c r="L99" s="998"/>
      <c r="M99" s="998"/>
      <c r="N99" s="998"/>
      <c r="O99" s="998"/>
      <c r="P99" s="998"/>
    </row>
    <row r="100" spans="1:16" s="240" customFormat="1">
      <c r="A100" s="998"/>
      <c r="B100" s="998"/>
      <c r="C100" s="998"/>
      <c r="D100" s="998"/>
      <c r="E100" s="998"/>
      <c r="F100" s="998"/>
      <c r="G100" s="998"/>
      <c r="H100" s="998"/>
      <c r="I100" s="998"/>
      <c r="J100" s="998"/>
      <c r="K100" s="998"/>
      <c r="L100" s="998"/>
      <c r="M100" s="998"/>
      <c r="N100" s="998"/>
      <c r="O100" s="998"/>
      <c r="P100" s="998"/>
    </row>
    <row r="101" spans="1:16" s="240" customFormat="1">
      <c r="A101" s="998"/>
      <c r="B101" s="998"/>
      <c r="C101" s="998"/>
      <c r="D101" s="998"/>
      <c r="E101" s="998"/>
      <c r="F101" s="998"/>
      <c r="G101" s="998"/>
      <c r="H101" s="998"/>
      <c r="I101" s="998"/>
      <c r="J101" s="998"/>
      <c r="K101" s="998"/>
      <c r="L101" s="998"/>
      <c r="M101" s="998"/>
      <c r="N101" s="998"/>
      <c r="O101" s="998"/>
      <c r="P101" s="998"/>
    </row>
    <row r="102" spans="1:16" s="240" customFormat="1">
      <c r="A102" s="998"/>
      <c r="B102" s="998"/>
      <c r="C102" s="998"/>
      <c r="D102" s="998"/>
      <c r="E102" s="998"/>
      <c r="F102" s="998"/>
      <c r="G102" s="998"/>
      <c r="H102" s="998"/>
      <c r="I102" s="998"/>
      <c r="J102" s="998"/>
      <c r="K102" s="998"/>
      <c r="L102" s="998"/>
      <c r="M102" s="998"/>
      <c r="N102" s="998"/>
      <c r="O102" s="998"/>
      <c r="P102" s="998"/>
    </row>
    <row r="103" spans="1:16" s="240" customFormat="1">
      <c r="A103" s="998"/>
      <c r="B103" s="998"/>
      <c r="C103" s="998"/>
      <c r="D103" s="998"/>
      <c r="E103" s="998"/>
      <c r="F103" s="998"/>
      <c r="G103" s="998"/>
      <c r="H103" s="998"/>
      <c r="I103" s="998"/>
      <c r="J103" s="998"/>
      <c r="K103" s="998"/>
      <c r="L103" s="998"/>
      <c r="M103" s="998"/>
      <c r="N103" s="998"/>
      <c r="O103" s="998"/>
      <c r="P103" s="998"/>
    </row>
    <row r="104" spans="1:16" s="240" customFormat="1">
      <c r="A104" s="998"/>
      <c r="B104" s="998"/>
      <c r="C104" s="998"/>
      <c r="D104" s="998"/>
      <c r="E104" s="998"/>
      <c r="F104" s="998"/>
      <c r="G104" s="998"/>
      <c r="H104" s="998"/>
      <c r="I104" s="998"/>
      <c r="J104" s="998"/>
      <c r="K104" s="998"/>
      <c r="L104" s="998"/>
      <c r="M104" s="998"/>
      <c r="N104" s="998"/>
      <c r="O104" s="998"/>
      <c r="P104" s="998"/>
    </row>
    <row r="105" spans="1:16" s="240" customFormat="1">
      <c r="A105" s="998"/>
      <c r="B105" s="998"/>
      <c r="C105" s="998"/>
      <c r="D105" s="998"/>
      <c r="E105" s="998"/>
      <c r="F105" s="998"/>
      <c r="G105" s="998"/>
      <c r="H105" s="998"/>
      <c r="I105" s="998"/>
      <c r="J105" s="998"/>
      <c r="K105" s="998"/>
      <c r="L105" s="998"/>
      <c r="M105" s="998"/>
      <c r="N105" s="998"/>
      <c r="O105" s="998"/>
      <c r="P105" s="998"/>
    </row>
    <row r="106" spans="1:16" s="240" customFormat="1">
      <c r="A106" s="998"/>
      <c r="B106" s="998"/>
      <c r="C106" s="998"/>
      <c r="D106" s="998"/>
      <c r="E106" s="998"/>
      <c r="F106" s="998"/>
      <c r="G106" s="998"/>
      <c r="H106" s="998"/>
      <c r="I106" s="998"/>
      <c r="J106" s="998"/>
      <c r="K106" s="998"/>
      <c r="L106" s="998"/>
      <c r="M106" s="998"/>
      <c r="N106" s="998"/>
      <c r="O106" s="998"/>
      <c r="P106" s="998"/>
    </row>
    <row r="107" spans="1:16" s="240" customFormat="1">
      <c r="A107" s="998"/>
      <c r="B107" s="998"/>
      <c r="C107" s="998"/>
      <c r="D107" s="998"/>
      <c r="E107" s="998"/>
      <c r="F107" s="998"/>
      <c r="G107" s="998"/>
      <c r="H107" s="998"/>
      <c r="I107" s="998"/>
      <c r="J107" s="998"/>
      <c r="K107" s="998"/>
      <c r="L107" s="998"/>
      <c r="M107" s="998"/>
      <c r="N107" s="998"/>
      <c r="O107" s="998"/>
      <c r="P107" s="998"/>
    </row>
    <row r="108" spans="1:16" s="240" customFormat="1">
      <c r="A108" s="998"/>
      <c r="B108" s="998"/>
      <c r="C108" s="998"/>
      <c r="D108" s="998"/>
      <c r="E108" s="998"/>
      <c r="F108" s="998"/>
      <c r="G108" s="998"/>
      <c r="H108" s="998"/>
      <c r="I108" s="998"/>
      <c r="J108" s="998"/>
      <c r="K108" s="998"/>
      <c r="L108" s="998"/>
      <c r="M108" s="998"/>
      <c r="N108" s="998"/>
      <c r="O108" s="998"/>
      <c r="P108" s="998"/>
    </row>
    <row r="109" spans="1:16" s="240" customFormat="1">
      <c r="A109" s="998"/>
      <c r="B109" s="998"/>
      <c r="C109" s="998"/>
      <c r="D109" s="998"/>
      <c r="E109" s="998"/>
      <c r="F109" s="998"/>
      <c r="G109" s="998"/>
      <c r="H109" s="998"/>
      <c r="I109" s="998"/>
      <c r="J109" s="998"/>
      <c r="K109" s="998"/>
      <c r="L109" s="998"/>
      <c r="M109" s="998"/>
      <c r="N109" s="998"/>
      <c r="O109" s="998"/>
      <c r="P109" s="998"/>
    </row>
    <row r="110" spans="1:16" s="240" customFormat="1">
      <c r="A110" s="998"/>
      <c r="B110" s="998"/>
      <c r="C110" s="998"/>
      <c r="D110" s="998"/>
      <c r="E110" s="998"/>
      <c r="F110" s="998"/>
      <c r="G110" s="998"/>
      <c r="H110" s="998"/>
      <c r="I110" s="998"/>
      <c r="J110" s="998"/>
      <c r="K110" s="998"/>
      <c r="L110" s="998"/>
      <c r="M110" s="998"/>
      <c r="N110" s="998"/>
      <c r="O110" s="998"/>
      <c r="P110" s="998"/>
    </row>
    <row r="111" spans="1:16" s="240" customFormat="1">
      <c r="A111" s="998"/>
      <c r="B111" s="998"/>
      <c r="C111" s="998"/>
      <c r="D111" s="998"/>
      <c r="E111" s="998"/>
      <c r="F111" s="998"/>
      <c r="G111" s="998"/>
      <c r="H111" s="998"/>
      <c r="I111" s="998"/>
      <c r="J111" s="998"/>
      <c r="K111" s="998"/>
      <c r="L111" s="998"/>
      <c r="M111" s="998"/>
      <c r="N111" s="998"/>
      <c r="O111" s="998"/>
      <c r="P111" s="998"/>
    </row>
    <row r="112" spans="1:16" s="240" customFormat="1">
      <c r="A112" s="998"/>
      <c r="B112" s="998"/>
      <c r="C112" s="998"/>
      <c r="D112" s="998"/>
      <c r="E112" s="998"/>
      <c r="F112" s="998"/>
      <c r="G112" s="998"/>
      <c r="H112" s="998"/>
      <c r="I112" s="998"/>
      <c r="J112" s="998"/>
      <c r="K112" s="998"/>
      <c r="L112" s="998"/>
      <c r="M112" s="998"/>
      <c r="N112" s="998"/>
      <c r="O112" s="998"/>
      <c r="P112" s="998"/>
    </row>
    <row r="113" spans="1:16" s="240" customFormat="1">
      <c r="A113" s="998"/>
      <c r="B113" s="998"/>
      <c r="C113" s="998"/>
      <c r="D113" s="998"/>
      <c r="E113" s="998"/>
      <c r="F113" s="998"/>
      <c r="G113" s="998"/>
      <c r="H113" s="998"/>
      <c r="I113" s="998"/>
      <c r="J113" s="998"/>
      <c r="K113" s="998"/>
      <c r="L113" s="998"/>
      <c r="M113" s="998"/>
      <c r="N113" s="998"/>
      <c r="O113" s="998"/>
      <c r="P113" s="998"/>
    </row>
    <row r="114" spans="1:16" s="240" customFormat="1">
      <c r="A114" s="998"/>
      <c r="B114" s="998"/>
      <c r="C114" s="998"/>
      <c r="D114" s="998"/>
      <c r="E114" s="998"/>
      <c r="F114" s="998"/>
      <c r="G114" s="998"/>
      <c r="H114" s="998"/>
      <c r="I114" s="998"/>
      <c r="J114" s="998"/>
      <c r="K114" s="998"/>
      <c r="L114" s="998"/>
      <c r="M114" s="998"/>
      <c r="N114" s="998"/>
      <c r="O114" s="998"/>
      <c r="P114" s="998"/>
    </row>
    <row r="115" spans="1:16" s="240" customFormat="1">
      <c r="A115" s="998"/>
      <c r="B115" s="998"/>
      <c r="C115" s="998"/>
      <c r="D115" s="998"/>
      <c r="E115" s="998"/>
      <c r="F115" s="998"/>
      <c r="G115" s="998"/>
      <c r="H115" s="998"/>
      <c r="I115" s="998"/>
      <c r="J115" s="998"/>
      <c r="K115" s="998"/>
      <c r="L115" s="998"/>
      <c r="M115" s="998"/>
      <c r="N115" s="998"/>
      <c r="O115" s="998"/>
      <c r="P115" s="998"/>
    </row>
    <row r="116" spans="1:16" s="240" customFormat="1">
      <c r="A116" s="998"/>
      <c r="B116" s="998"/>
      <c r="C116" s="998"/>
      <c r="D116" s="998"/>
      <c r="E116" s="998"/>
      <c r="F116" s="998"/>
      <c r="G116" s="998"/>
      <c r="H116" s="998"/>
      <c r="I116" s="998"/>
      <c r="J116" s="998"/>
      <c r="K116" s="998"/>
      <c r="L116" s="998"/>
      <c r="M116" s="998"/>
      <c r="N116" s="998"/>
      <c r="O116" s="998"/>
      <c r="P116" s="998"/>
    </row>
    <row r="117" spans="1:16" s="240" customFormat="1">
      <c r="A117" s="998"/>
      <c r="B117" s="998"/>
      <c r="C117" s="998"/>
      <c r="D117" s="998"/>
      <c r="E117" s="998"/>
      <c r="F117" s="998"/>
      <c r="G117" s="998"/>
      <c r="H117" s="998"/>
      <c r="I117" s="998"/>
      <c r="J117" s="998"/>
      <c r="K117" s="998"/>
      <c r="L117" s="998"/>
      <c r="M117" s="998"/>
      <c r="N117" s="998"/>
      <c r="O117" s="998"/>
      <c r="P117" s="998"/>
    </row>
    <row r="118" spans="1:16" s="240" customFormat="1">
      <c r="A118" s="998"/>
      <c r="B118" s="998"/>
      <c r="C118" s="998"/>
      <c r="D118" s="998"/>
      <c r="E118" s="998"/>
      <c r="F118" s="998"/>
      <c r="G118" s="998"/>
      <c r="H118" s="998"/>
      <c r="I118" s="998"/>
      <c r="J118" s="998"/>
      <c r="K118" s="998"/>
      <c r="L118" s="998"/>
      <c r="M118" s="998"/>
      <c r="N118" s="998"/>
      <c r="O118" s="998"/>
      <c r="P118" s="998"/>
    </row>
    <row r="119" spans="1:16" s="240" customFormat="1">
      <c r="A119" s="998"/>
      <c r="B119" s="998"/>
      <c r="C119" s="998"/>
      <c r="D119" s="998"/>
      <c r="E119" s="998"/>
      <c r="F119" s="998"/>
      <c r="G119" s="998"/>
      <c r="H119" s="998"/>
      <c r="I119" s="998"/>
      <c r="J119" s="998"/>
      <c r="K119" s="998"/>
      <c r="L119" s="998"/>
      <c r="M119" s="998"/>
      <c r="N119" s="998"/>
      <c r="O119" s="998"/>
      <c r="P119" s="998"/>
    </row>
    <row r="120" spans="1:16" s="240" customFormat="1">
      <c r="A120" s="998"/>
      <c r="B120" s="998"/>
      <c r="C120" s="998"/>
      <c r="D120" s="998"/>
      <c r="E120" s="998"/>
      <c r="F120" s="998"/>
      <c r="G120" s="998"/>
      <c r="H120" s="998"/>
      <c r="I120" s="998"/>
      <c r="J120" s="998"/>
      <c r="K120" s="998"/>
      <c r="L120" s="998"/>
      <c r="M120" s="998"/>
      <c r="N120" s="998"/>
      <c r="O120" s="998"/>
      <c r="P120" s="998"/>
    </row>
    <row r="121" spans="1:16" s="240" customFormat="1">
      <c r="A121" s="998"/>
      <c r="B121" s="998"/>
      <c r="C121" s="998"/>
      <c r="D121" s="998"/>
      <c r="E121" s="998"/>
      <c r="F121" s="998"/>
      <c r="G121" s="998"/>
      <c r="H121" s="998"/>
      <c r="I121" s="998"/>
      <c r="J121" s="998"/>
      <c r="K121" s="998"/>
      <c r="L121" s="998"/>
      <c r="M121" s="998"/>
      <c r="N121" s="998"/>
      <c r="O121" s="998"/>
      <c r="P121" s="998"/>
    </row>
    <row r="122" spans="1:16" s="240" customFormat="1">
      <c r="A122" s="998"/>
      <c r="B122" s="998"/>
      <c r="C122" s="998"/>
      <c r="D122" s="998"/>
      <c r="E122" s="998"/>
      <c r="F122" s="998"/>
      <c r="G122" s="998"/>
      <c r="H122" s="998"/>
      <c r="I122" s="998"/>
      <c r="J122" s="998"/>
      <c r="K122" s="998"/>
      <c r="L122" s="998"/>
      <c r="M122" s="998"/>
      <c r="N122" s="998"/>
      <c r="O122" s="998"/>
      <c r="P122" s="998"/>
    </row>
    <row r="123" spans="1:16" s="240" customFormat="1">
      <c r="A123" s="998"/>
      <c r="B123" s="998"/>
      <c r="C123" s="998"/>
      <c r="D123" s="998"/>
      <c r="E123" s="998"/>
      <c r="F123" s="998"/>
      <c r="G123" s="998"/>
      <c r="H123" s="998"/>
      <c r="I123" s="998"/>
      <c r="J123" s="998"/>
      <c r="K123" s="998"/>
      <c r="L123" s="998"/>
      <c r="M123" s="998"/>
      <c r="N123" s="998"/>
      <c r="O123" s="998"/>
      <c r="P123" s="998"/>
    </row>
    <row r="124" spans="1:16" s="240" customFormat="1">
      <c r="A124" s="998"/>
      <c r="B124" s="998"/>
      <c r="C124" s="998"/>
      <c r="D124" s="998"/>
      <c r="E124" s="998"/>
      <c r="F124" s="998"/>
      <c r="G124" s="998"/>
      <c r="H124" s="998"/>
      <c r="I124" s="998"/>
      <c r="J124" s="998"/>
      <c r="K124" s="998"/>
      <c r="L124" s="998"/>
      <c r="M124" s="998"/>
      <c r="N124" s="998"/>
      <c r="O124" s="998"/>
      <c r="P124" s="998"/>
    </row>
    <row r="125" spans="1:16" s="240" customFormat="1">
      <c r="A125" s="998"/>
      <c r="B125" s="998"/>
      <c r="C125" s="998"/>
      <c r="D125" s="998"/>
      <c r="E125" s="998"/>
      <c r="F125" s="998"/>
      <c r="G125" s="998"/>
      <c r="H125" s="998"/>
      <c r="I125" s="998"/>
      <c r="J125" s="998"/>
      <c r="K125" s="998"/>
      <c r="L125" s="998"/>
      <c r="M125" s="998"/>
      <c r="N125" s="998"/>
      <c r="O125" s="998"/>
      <c r="P125" s="998"/>
    </row>
    <row r="126" spans="1:16" s="240" customFormat="1">
      <c r="A126" s="998"/>
      <c r="B126" s="998"/>
      <c r="C126" s="998"/>
      <c r="D126" s="998"/>
      <c r="E126" s="998"/>
      <c r="F126" s="998"/>
      <c r="G126" s="998"/>
      <c r="H126" s="998"/>
      <c r="I126" s="998"/>
      <c r="J126" s="998"/>
      <c r="K126" s="998"/>
      <c r="L126" s="998"/>
      <c r="M126" s="998"/>
      <c r="N126" s="998"/>
      <c r="O126" s="998"/>
      <c r="P126" s="998"/>
    </row>
    <row r="127" spans="1:16" s="240" customFormat="1">
      <c r="A127" s="998"/>
      <c r="B127" s="998"/>
      <c r="C127" s="998"/>
      <c r="D127" s="998"/>
      <c r="E127" s="998"/>
      <c r="F127" s="998"/>
      <c r="G127" s="998"/>
      <c r="H127" s="998"/>
      <c r="I127" s="998"/>
      <c r="J127" s="998"/>
      <c r="K127" s="998"/>
      <c r="L127" s="998"/>
      <c r="M127" s="998"/>
      <c r="N127" s="998"/>
      <c r="O127" s="998"/>
      <c r="P127" s="998"/>
    </row>
    <row r="128" spans="1:16" s="240" customFormat="1">
      <c r="A128" s="998"/>
      <c r="B128" s="998"/>
      <c r="C128" s="998"/>
      <c r="D128" s="998"/>
      <c r="E128" s="998"/>
      <c r="F128" s="998"/>
      <c r="G128" s="998"/>
      <c r="H128" s="998"/>
      <c r="I128" s="998"/>
      <c r="J128" s="998"/>
      <c r="K128" s="998"/>
      <c r="L128" s="998"/>
      <c r="M128" s="998"/>
      <c r="N128" s="998"/>
      <c r="O128" s="998"/>
      <c r="P128" s="998"/>
    </row>
    <row r="129" spans="1:16" s="240" customFormat="1">
      <c r="A129" s="998"/>
      <c r="B129" s="998"/>
      <c r="C129" s="998"/>
      <c r="D129" s="998"/>
      <c r="E129" s="998"/>
      <c r="F129" s="998"/>
      <c r="G129" s="998"/>
      <c r="H129" s="998"/>
      <c r="I129" s="998"/>
      <c r="J129" s="998"/>
      <c r="K129" s="998"/>
      <c r="L129" s="998"/>
      <c r="M129" s="998"/>
      <c r="N129" s="998"/>
      <c r="O129" s="998"/>
      <c r="P129" s="998"/>
    </row>
    <row r="130" spans="1:16" s="240" customFormat="1">
      <c r="A130" s="998"/>
      <c r="B130" s="998"/>
      <c r="C130" s="998"/>
      <c r="D130" s="998"/>
      <c r="E130" s="998"/>
      <c r="F130" s="998"/>
      <c r="G130" s="998"/>
      <c r="H130" s="998"/>
      <c r="I130" s="998"/>
      <c r="J130" s="998"/>
      <c r="K130" s="998"/>
      <c r="L130" s="998"/>
      <c r="M130" s="998"/>
      <c r="N130" s="998"/>
      <c r="O130" s="998"/>
      <c r="P130" s="998"/>
    </row>
    <row r="131" spans="1:16" s="240" customFormat="1">
      <c r="A131" s="998"/>
      <c r="B131" s="998"/>
      <c r="C131" s="998"/>
      <c r="D131" s="998"/>
      <c r="E131" s="998"/>
      <c r="F131" s="998"/>
      <c r="G131" s="998"/>
      <c r="H131" s="998"/>
      <c r="I131" s="998"/>
      <c r="J131" s="998"/>
      <c r="K131" s="998"/>
      <c r="L131" s="998"/>
      <c r="M131" s="998"/>
      <c r="N131" s="998"/>
      <c r="O131" s="998"/>
      <c r="P131" s="998"/>
    </row>
    <row r="132" spans="1:16" s="240" customFormat="1">
      <c r="A132" s="998"/>
      <c r="B132" s="998"/>
      <c r="C132" s="998"/>
      <c r="D132" s="998"/>
      <c r="E132" s="998"/>
      <c r="F132" s="998"/>
      <c r="G132" s="998"/>
      <c r="H132" s="998"/>
      <c r="I132" s="998"/>
      <c r="J132" s="998"/>
      <c r="K132" s="998"/>
      <c r="L132" s="998"/>
      <c r="M132" s="998"/>
      <c r="N132" s="998"/>
      <c r="O132" s="998"/>
      <c r="P132" s="998"/>
    </row>
    <row r="133" spans="1:16" s="240" customFormat="1">
      <c r="A133" s="998"/>
      <c r="B133" s="998"/>
      <c r="C133" s="998"/>
      <c r="D133" s="998"/>
      <c r="E133" s="998"/>
      <c r="F133" s="998"/>
      <c r="G133" s="998"/>
      <c r="H133" s="998"/>
      <c r="I133" s="998"/>
      <c r="J133" s="998"/>
      <c r="K133" s="998"/>
      <c r="L133" s="998"/>
      <c r="M133" s="998"/>
      <c r="N133" s="998"/>
      <c r="O133" s="998"/>
      <c r="P133" s="998"/>
    </row>
    <row r="134" spans="1:16" s="240" customFormat="1">
      <c r="A134" s="998"/>
      <c r="B134" s="998"/>
      <c r="C134" s="998"/>
      <c r="D134" s="998"/>
      <c r="E134" s="998"/>
      <c r="F134" s="998"/>
      <c r="G134" s="998"/>
      <c r="H134" s="998"/>
      <c r="I134" s="998"/>
      <c r="J134" s="998"/>
      <c r="K134" s="998"/>
      <c r="L134" s="998"/>
      <c r="M134" s="998"/>
      <c r="N134" s="998"/>
      <c r="O134" s="998"/>
      <c r="P134" s="998"/>
    </row>
    <row r="135" spans="1:16" s="240" customFormat="1">
      <c r="A135" s="998"/>
      <c r="B135" s="998"/>
      <c r="C135" s="998"/>
      <c r="D135" s="998"/>
      <c r="E135" s="998"/>
      <c r="F135" s="998"/>
      <c r="G135" s="998"/>
      <c r="H135" s="998"/>
      <c r="I135" s="998"/>
      <c r="J135" s="998"/>
      <c r="K135" s="998"/>
      <c r="L135" s="998"/>
      <c r="M135" s="998"/>
      <c r="N135" s="998"/>
      <c r="O135" s="998"/>
      <c r="P135" s="998"/>
    </row>
    <row r="136" spans="1:16" s="240" customFormat="1">
      <c r="A136" s="998"/>
      <c r="B136" s="998"/>
      <c r="C136" s="998"/>
      <c r="D136" s="998"/>
      <c r="E136" s="998"/>
      <c r="F136" s="998"/>
      <c r="G136" s="998"/>
      <c r="H136" s="998"/>
      <c r="I136" s="998"/>
      <c r="J136" s="998"/>
      <c r="K136" s="998"/>
      <c r="L136" s="998"/>
      <c r="M136" s="998"/>
      <c r="N136" s="998"/>
      <c r="O136" s="998"/>
      <c r="P136" s="998"/>
    </row>
    <row r="137" spans="1:16" s="240" customFormat="1">
      <c r="A137" s="998"/>
      <c r="B137" s="998"/>
      <c r="C137" s="998"/>
      <c r="D137" s="998"/>
      <c r="E137" s="998"/>
      <c r="F137" s="998"/>
      <c r="G137" s="998"/>
      <c r="H137" s="998"/>
      <c r="I137" s="998"/>
      <c r="J137" s="998"/>
      <c r="K137" s="998"/>
      <c r="L137" s="998"/>
      <c r="M137" s="998"/>
      <c r="N137" s="998"/>
      <c r="O137" s="998"/>
      <c r="P137" s="998"/>
    </row>
    <row r="138" spans="1:16" s="240" customFormat="1">
      <c r="A138" s="998"/>
      <c r="B138" s="998"/>
      <c r="C138" s="998"/>
      <c r="D138" s="998"/>
      <c r="E138" s="998"/>
      <c r="F138" s="998"/>
      <c r="G138" s="998"/>
      <c r="H138" s="998"/>
      <c r="I138" s="998"/>
      <c r="J138" s="998"/>
      <c r="K138" s="998"/>
      <c r="L138" s="998"/>
      <c r="M138" s="998"/>
      <c r="N138" s="998"/>
      <c r="O138" s="998"/>
      <c r="P138" s="998"/>
    </row>
    <row r="139" spans="1:16" s="240" customFormat="1">
      <c r="A139" s="998"/>
      <c r="B139" s="998"/>
      <c r="C139" s="998"/>
      <c r="D139" s="998"/>
      <c r="E139" s="998"/>
      <c r="F139" s="998"/>
      <c r="G139" s="998"/>
      <c r="H139" s="998"/>
      <c r="I139" s="998"/>
      <c r="J139" s="998"/>
      <c r="K139" s="998"/>
      <c r="L139" s="998"/>
      <c r="M139" s="998"/>
      <c r="N139" s="998"/>
      <c r="O139" s="998"/>
      <c r="P139" s="998"/>
    </row>
    <row r="140" spans="1:16" s="240" customFormat="1">
      <c r="A140" s="998"/>
      <c r="B140" s="998"/>
      <c r="C140" s="998"/>
      <c r="D140" s="998"/>
      <c r="E140" s="998"/>
      <c r="F140" s="998"/>
      <c r="G140" s="998"/>
      <c r="H140" s="998"/>
      <c r="I140" s="998"/>
      <c r="J140" s="998"/>
      <c r="K140" s="998"/>
      <c r="L140" s="998"/>
      <c r="M140" s="998"/>
      <c r="N140" s="998"/>
      <c r="O140" s="998"/>
      <c r="P140" s="998"/>
    </row>
    <row r="141" spans="1:16" s="240" customFormat="1">
      <c r="A141" s="998"/>
      <c r="B141" s="998"/>
      <c r="C141" s="998"/>
      <c r="D141" s="998"/>
      <c r="E141" s="998"/>
      <c r="F141" s="998"/>
      <c r="G141" s="998"/>
      <c r="H141" s="998"/>
      <c r="I141" s="998"/>
      <c r="J141" s="998"/>
      <c r="K141" s="998"/>
      <c r="L141" s="998"/>
      <c r="M141" s="998"/>
      <c r="N141" s="998"/>
      <c r="O141" s="998"/>
      <c r="P141" s="998"/>
    </row>
    <row r="142" spans="1:16" s="240" customFormat="1">
      <c r="A142" s="998"/>
      <c r="B142" s="998"/>
      <c r="C142" s="998"/>
      <c r="D142" s="998"/>
      <c r="E142" s="998"/>
      <c r="F142" s="998"/>
      <c r="G142" s="998"/>
      <c r="H142" s="998"/>
      <c r="I142" s="998"/>
      <c r="J142" s="998"/>
      <c r="K142" s="998"/>
      <c r="L142" s="998"/>
      <c r="M142" s="998"/>
      <c r="N142" s="998"/>
      <c r="O142" s="998"/>
      <c r="P142" s="998"/>
    </row>
    <row r="143" spans="1:16" s="240" customFormat="1">
      <c r="A143" s="998"/>
      <c r="B143" s="998"/>
      <c r="C143" s="998"/>
      <c r="D143" s="998"/>
      <c r="E143" s="998"/>
      <c r="F143" s="998"/>
      <c r="G143" s="998"/>
      <c r="H143" s="998"/>
      <c r="I143" s="998"/>
      <c r="J143" s="998"/>
      <c r="K143" s="998"/>
      <c r="L143" s="998"/>
      <c r="M143" s="998"/>
      <c r="N143" s="998"/>
      <c r="O143" s="998"/>
      <c r="P143" s="998"/>
    </row>
    <row r="144" spans="1:16" s="240" customFormat="1">
      <c r="A144" s="998"/>
      <c r="B144" s="998"/>
      <c r="C144" s="998"/>
      <c r="D144" s="998"/>
      <c r="E144" s="998"/>
      <c r="F144" s="998"/>
      <c r="G144" s="998"/>
      <c r="H144" s="998"/>
      <c r="I144" s="998"/>
      <c r="J144" s="998"/>
      <c r="K144" s="998"/>
      <c r="L144" s="998"/>
      <c r="M144" s="998"/>
      <c r="N144" s="998"/>
      <c r="O144" s="998"/>
      <c r="P144" s="998"/>
    </row>
    <row r="145" spans="1:16" s="240" customFormat="1">
      <c r="A145" s="998"/>
      <c r="B145" s="998"/>
      <c r="C145" s="998"/>
      <c r="D145" s="998"/>
      <c r="E145" s="998"/>
      <c r="F145" s="998"/>
      <c r="G145" s="998"/>
      <c r="H145" s="998"/>
      <c r="I145" s="998"/>
      <c r="J145" s="998"/>
      <c r="K145" s="998"/>
      <c r="L145" s="998"/>
      <c r="M145" s="998"/>
      <c r="N145" s="998"/>
      <c r="O145" s="998"/>
      <c r="P145" s="998"/>
    </row>
    <row r="146" spans="1:16" s="240" customFormat="1">
      <c r="A146" s="998"/>
      <c r="B146" s="998"/>
      <c r="C146" s="998"/>
      <c r="D146" s="998"/>
      <c r="E146" s="998"/>
      <c r="F146" s="998"/>
      <c r="G146" s="998"/>
      <c r="H146" s="998"/>
      <c r="I146" s="998"/>
      <c r="J146" s="998"/>
      <c r="K146" s="998"/>
      <c r="L146" s="998"/>
      <c r="M146" s="998"/>
      <c r="N146" s="998"/>
      <c r="O146" s="998"/>
      <c r="P146" s="998"/>
    </row>
    <row r="147" spans="1:16" s="240" customFormat="1">
      <c r="A147" s="998"/>
      <c r="B147" s="998"/>
      <c r="C147" s="998"/>
      <c r="D147" s="998"/>
      <c r="E147" s="998"/>
      <c r="F147" s="998"/>
      <c r="G147" s="998"/>
      <c r="H147" s="998"/>
      <c r="I147" s="998"/>
      <c r="J147" s="998"/>
      <c r="K147" s="998"/>
      <c r="L147" s="998"/>
      <c r="M147" s="998"/>
      <c r="N147" s="998"/>
      <c r="O147" s="998"/>
      <c r="P147" s="998"/>
    </row>
    <row r="148" spans="1:16" s="240" customFormat="1">
      <c r="A148" s="998"/>
      <c r="B148" s="998"/>
      <c r="C148" s="998"/>
      <c r="D148" s="998"/>
      <c r="E148" s="998"/>
      <c r="F148" s="998"/>
      <c r="G148" s="998"/>
      <c r="H148" s="998"/>
      <c r="I148" s="998"/>
      <c r="J148" s="998"/>
      <c r="K148" s="998"/>
      <c r="L148" s="998"/>
      <c r="M148" s="998"/>
      <c r="N148" s="998"/>
      <c r="O148" s="998"/>
      <c r="P148" s="998"/>
    </row>
    <row r="149" spans="1:16" s="240" customFormat="1">
      <c r="A149" s="998"/>
      <c r="B149" s="998"/>
      <c r="C149" s="998"/>
      <c r="D149" s="998"/>
      <c r="E149" s="998"/>
      <c r="F149" s="998"/>
      <c r="G149" s="998"/>
      <c r="H149" s="998"/>
      <c r="I149" s="998"/>
      <c r="J149" s="998"/>
      <c r="K149" s="998"/>
      <c r="L149" s="998"/>
      <c r="M149" s="998"/>
      <c r="N149" s="998"/>
      <c r="O149" s="998"/>
      <c r="P149" s="998"/>
    </row>
    <row r="150" spans="1:16" s="240" customFormat="1">
      <c r="A150" s="998"/>
      <c r="B150" s="998"/>
      <c r="C150" s="998"/>
      <c r="D150" s="998"/>
      <c r="E150" s="998"/>
      <c r="F150" s="998"/>
      <c r="G150" s="998"/>
      <c r="H150" s="998"/>
      <c r="I150" s="998"/>
      <c r="J150" s="998"/>
      <c r="K150" s="998"/>
      <c r="L150" s="998"/>
      <c r="M150" s="998"/>
      <c r="N150" s="998"/>
      <c r="O150" s="998"/>
      <c r="P150" s="998"/>
    </row>
    <row r="151" spans="1:16" s="240" customFormat="1">
      <c r="A151" s="998"/>
      <c r="B151" s="998"/>
      <c r="C151" s="998"/>
      <c r="D151" s="998"/>
      <c r="E151" s="998"/>
      <c r="F151" s="998"/>
      <c r="G151" s="998"/>
      <c r="H151" s="998"/>
      <c r="I151" s="998"/>
      <c r="J151" s="998"/>
      <c r="K151" s="998"/>
      <c r="L151" s="998"/>
      <c r="M151" s="998"/>
      <c r="N151" s="998"/>
      <c r="O151" s="998"/>
      <c r="P151" s="998"/>
    </row>
    <row r="152" spans="1:16" s="240" customFormat="1">
      <c r="A152" s="998"/>
      <c r="B152" s="998"/>
      <c r="C152" s="998"/>
      <c r="D152" s="998"/>
      <c r="E152" s="998"/>
      <c r="F152" s="998"/>
      <c r="G152" s="998"/>
      <c r="H152" s="998"/>
      <c r="I152" s="998"/>
      <c r="J152" s="998"/>
      <c r="K152" s="998"/>
      <c r="L152" s="998"/>
      <c r="M152" s="998"/>
      <c r="N152" s="998"/>
      <c r="O152" s="998"/>
      <c r="P152" s="998"/>
    </row>
    <row r="153" spans="1:16" s="240" customFormat="1">
      <c r="A153" s="998"/>
      <c r="B153" s="998"/>
      <c r="C153" s="998"/>
      <c r="D153" s="998"/>
      <c r="E153" s="998"/>
      <c r="F153" s="998"/>
      <c r="G153" s="998"/>
      <c r="H153" s="998"/>
      <c r="I153" s="998"/>
      <c r="J153" s="998"/>
      <c r="K153" s="998"/>
      <c r="L153" s="998"/>
      <c r="M153" s="998"/>
      <c r="N153" s="998"/>
      <c r="O153" s="998"/>
      <c r="P153" s="998"/>
    </row>
    <row r="154" spans="1:16" s="240" customFormat="1">
      <c r="A154" s="998"/>
      <c r="B154" s="998"/>
      <c r="C154" s="998"/>
      <c r="D154" s="998"/>
      <c r="E154" s="998"/>
      <c r="F154" s="998"/>
      <c r="G154" s="998"/>
      <c r="H154" s="998"/>
      <c r="I154" s="998"/>
      <c r="J154" s="998"/>
      <c r="K154" s="998"/>
      <c r="L154" s="998"/>
      <c r="M154" s="998"/>
      <c r="N154" s="998"/>
      <c r="O154" s="998"/>
      <c r="P154" s="998"/>
    </row>
    <row r="155" spans="1:16" s="240" customFormat="1">
      <c r="A155" s="998"/>
      <c r="B155" s="998"/>
      <c r="C155" s="998"/>
      <c r="D155" s="998"/>
      <c r="E155" s="998"/>
      <c r="F155" s="998"/>
      <c r="G155" s="998"/>
      <c r="H155" s="998"/>
      <c r="I155" s="998"/>
      <c r="J155" s="998"/>
      <c r="K155" s="998"/>
      <c r="L155" s="998"/>
      <c r="M155" s="998"/>
      <c r="N155" s="998"/>
      <c r="O155" s="998"/>
      <c r="P155" s="998"/>
    </row>
    <row r="156" spans="1:16" s="240" customFormat="1">
      <c r="A156" s="998"/>
      <c r="B156" s="998"/>
      <c r="C156" s="998"/>
      <c r="D156" s="998"/>
      <c r="E156" s="998"/>
      <c r="F156" s="998"/>
      <c r="G156" s="998"/>
      <c r="H156" s="998"/>
      <c r="I156" s="998"/>
      <c r="J156" s="998"/>
      <c r="K156" s="998"/>
      <c r="L156" s="998"/>
      <c r="M156" s="998"/>
      <c r="N156" s="998"/>
      <c r="O156" s="998"/>
      <c r="P156" s="998"/>
    </row>
    <row r="157" spans="1:16" s="240" customFormat="1">
      <c r="A157" s="998"/>
      <c r="B157" s="998"/>
      <c r="C157" s="998"/>
      <c r="D157" s="998"/>
      <c r="E157" s="998"/>
      <c r="F157" s="998"/>
      <c r="G157" s="998"/>
      <c r="H157" s="998"/>
      <c r="I157" s="998"/>
      <c r="J157" s="998"/>
      <c r="K157" s="998"/>
      <c r="L157" s="998"/>
      <c r="M157" s="998"/>
      <c r="N157" s="998"/>
      <c r="O157" s="998"/>
      <c r="P157" s="998"/>
    </row>
    <row r="158" spans="1:16" s="240" customFormat="1">
      <c r="A158" s="998"/>
      <c r="B158" s="998"/>
      <c r="C158" s="998"/>
      <c r="D158" s="998"/>
      <c r="E158" s="998"/>
      <c r="F158" s="998"/>
      <c r="G158" s="998"/>
      <c r="H158" s="998"/>
      <c r="I158" s="998"/>
      <c r="J158" s="998"/>
      <c r="K158" s="998"/>
      <c r="L158" s="998"/>
      <c r="M158" s="998"/>
      <c r="N158" s="998"/>
      <c r="O158" s="998"/>
      <c r="P158" s="998"/>
    </row>
    <row r="159" spans="1:16" s="240" customFormat="1">
      <c r="A159" s="998"/>
      <c r="B159" s="998"/>
      <c r="C159" s="998"/>
      <c r="D159" s="998"/>
      <c r="E159" s="998"/>
      <c r="F159" s="998"/>
      <c r="G159" s="998"/>
      <c r="H159" s="998"/>
      <c r="I159" s="998"/>
      <c r="J159" s="998"/>
      <c r="K159" s="998"/>
      <c r="L159" s="998"/>
      <c r="M159" s="998"/>
      <c r="N159" s="998"/>
      <c r="O159" s="998"/>
      <c r="P159" s="998"/>
    </row>
    <row r="160" spans="1:16" s="240" customFormat="1">
      <c r="A160" s="998"/>
      <c r="B160" s="998"/>
      <c r="C160" s="998"/>
      <c r="D160" s="998"/>
      <c r="E160" s="998"/>
      <c r="F160" s="998"/>
      <c r="G160" s="998"/>
      <c r="H160" s="998"/>
      <c r="I160" s="998"/>
      <c r="J160" s="998"/>
      <c r="K160" s="998"/>
      <c r="L160" s="998"/>
      <c r="M160" s="998"/>
      <c r="N160" s="998"/>
      <c r="O160" s="998"/>
      <c r="P160" s="998"/>
    </row>
    <row r="161" spans="1:16" s="240" customFormat="1">
      <c r="A161" s="998"/>
      <c r="B161" s="998"/>
      <c r="C161" s="998"/>
      <c r="D161" s="998"/>
      <c r="E161" s="998"/>
      <c r="F161" s="998"/>
      <c r="G161" s="998"/>
      <c r="H161" s="998"/>
      <c r="I161" s="998"/>
      <c r="J161" s="998"/>
      <c r="K161" s="998"/>
      <c r="L161" s="998"/>
      <c r="M161" s="998"/>
      <c r="N161" s="998"/>
      <c r="O161" s="998"/>
      <c r="P161" s="998"/>
    </row>
    <row r="162" spans="1:16" s="240" customFormat="1">
      <c r="A162" s="998"/>
      <c r="B162" s="998"/>
      <c r="C162" s="998"/>
      <c r="D162" s="998"/>
      <c r="E162" s="998"/>
      <c r="F162" s="998"/>
      <c r="G162" s="998"/>
      <c r="H162" s="998"/>
      <c r="I162" s="998"/>
      <c r="J162" s="998"/>
      <c r="K162" s="998"/>
      <c r="L162" s="998"/>
      <c r="M162" s="998"/>
      <c r="N162" s="998"/>
      <c r="O162" s="998"/>
      <c r="P162" s="998"/>
    </row>
    <row r="163" spans="1:16" s="240" customFormat="1">
      <c r="A163" s="998"/>
      <c r="B163" s="998"/>
      <c r="C163" s="998"/>
      <c r="D163" s="998"/>
      <c r="E163" s="998"/>
      <c r="F163" s="998"/>
      <c r="G163" s="998"/>
      <c r="H163" s="998"/>
      <c r="I163" s="998"/>
      <c r="J163" s="998"/>
      <c r="K163" s="998"/>
      <c r="L163" s="998"/>
      <c r="M163" s="998"/>
      <c r="N163" s="998"/>
      <c r="O163" s="998"/>
      <c r="P163" s="998"/>
    </row>
    <row r="164" spans="1:16" s="240" customFormat="1">
      <c r="A164" s="998"/>
      <c r="B164" s="998"/>
      <c r="C164" s="998"/>
      <c r="D164" s="998"/>
      <c r="E164" s="998"/>
      <c r="F164" s="998"/>
      <c r="G164" s="998"/>
      <c r="H164" s="998"/>
      <c r="I164" s="998"/>
      <c r="J164" s="998"/>
      <c r="K164" s="998"/>
      <c r="L164" s="998"/>
      <c r="M164" s="998"/>
      <c r="N164" s="998"/>
      <c r="O164" s="998"/>
      <c r="P164" s="998"/>
    </row>
    <row r="165" spans="1:16" s="240" customFormat="1">
      <c r="A165" s="998"/>
      <c r="B165" s="998"/>
      <c r="C165" s="998"/>
      <c r="D165" s="998"/>
      <c r="E165" s="998"/>
      <c r="F165" s="998"/>
      <c r="G165" s="998"/>
      <c r="H165" s="998"/>
      <c r="I165" s="998"/>
      <c r="J165" s="998"/>
      <c r="K165" s="998"/>
      <c r="L165" s="998"/>
      <c r="M165" s="998"/>
      <c r="N165" s="998"/>
      <c r="O165" s="998"/>
      <c r="P165" s="998"/>
    </row>
    <row r="166" spans="1:16" s="240" customFormat="1">
      <c r="A166" s="998"/>
      <c r="B166" s="998"/>
      <c r="C166" s="998"/>
      <c r="D166" s="998"/>
      <c r="E166" s="998"/>
      <c r="F166" s="998"/>
      <c r="G166" s="998"/>
      <c r="H166" s="998"/>
      <c r="I166" s="998"/>
      <c r="J166" s="998"/>
      <c r="K166" s="998"/>
      <c r="L166" s="998"/>
      <c r="M166" s="998"/>
      <c r="N166" s="998"/>
      <c r="O166" s="998"/>
      <c r="P166" s="998"/>
    </row>
    <row r="167" spans="1:16" s="240" customFormat="1">
      <c r="A167" s="998"/>
      <c r="B167" s="998"/>
      <c r="C167" s="998"/>
      <c r="D167" s="998"/>
      <c r="E167" s="998"/>
      <c r="F167" s="998"/>
      <c r="G167" s="998"/>
      <c r="H167" s="998"/>
      <c r="I167" s="998"/>
      <c r="J167" s="998"/>
      <c r="K167" s="998"/>
      <c r="L167" s="998"/>
      <c r="M167" s="998"/>
      <c r="N167" s="998"/>
      <c r="O167" s="998"/>
      <c r="P167" s="998"/>
    </row>
    <row r="168" spans="1:16" s="240" customFormat="1">
      <c r="A168" s="998"/>
      <c r="B168" s="998"/>
      <c r="C168" s="998"/>
      <c r="D168" s="998"/>
      <c r="E168" s="998"/>
      <c r="F168" s="998"/>
      <c r="G168" s="998"/>
      <c r="H168" s="998"/>
      <c r="I168" s="998"/>
      <c r="J168" s="998"/>
      <c r="K168" s="998"/>
      <c r="L168" s="998"/>
      <c r="M168" s="998"/>
      <c r="N168" s="998"/>
      <c r="O168" s="998"/>
      <c r="P168" s="998"/>
    </row>
    <row r="169" spans="1:16" s="240" customFormat="1">
      <c r="A169" s="998"/>
      <c r="B169" s="998"/>
      <c r="C169" s="998"/>
      <c r="D169" s="998"/>
      <c r="E169" s="998"/>
      <c r="F169" s="998"/>
      <c r="G169" s="998"/>
      <c r="H169" s="998"/>
      <c r="I169" s="998"/>
      <c r="J169" s="998"/>
      <c r="K169" s="998"/>
      <c r="L169" s="998"/>
      <c r="M169" s="998"/>
      <c r="N169" s="998"/>
      <c r="O169" s="998"/>
      <c r="P169" s="998"/>
    </row>
    <row r="170" spans="1:16" s="240" customFormat="1">
      <c r="A170" s="998"/>
      <c r="B170" s="998"/>
      <c r="C170" s="998"/>
      <c r="D170" s="998"/>
      <c r="E170" s="998"/>
      <c r="F170" s="998"/>
      <c r="G170" s="998"/>
      <c r="H170" s="998"/>
      <c r="I170" s="998"/>
      <c r="J170" s="998"/>
      <c r="K170" s="998"/>
      <c r="L170" s="998"/>
      <c r="M170" s="998"/>
      <c r="N170" s="998"/>
      <c r="O170" s="998"/>
      <c r="P170" s="998"/>
    </row>
    <row r="171" spans="1:16" s="240" customFormat="1">
      <c r="A171" s="998"/>
      <c r="B171" s="998"/>
      <c r="C171" s="998"/>
      <c r="D171" s="998"/>
      <c r="E171" s="998"/>
      <c r="F171" s="998"/>
      <c r="G171" s="998"/>
      <c r="H171" s="998"/>
      <c r="I171" s="998"/>
      <c r="J171" s="998"/>
      <c r="K171" s="998"/>
      <c r="L171" s="998"/>
      <c r="M171" s="998"/>
      <c r="N171" s="998"/>
      <c r="O171" s="998"/>
      <c r="P171" s="998"/>
    </row>
    <row r="172" spans="1:16" s="240" customFormat="1">
      <c r="A172" s="998"/>
      <c r="B172" s="998"/>
      <c r="C172" s="998"/>
      <c r="D172" s="998"/>
      <c r="E172" s="998"/>
      <c r="F172" s="998"/>
      <c r="G172" s="998"/>
      <c r="H172" s="998"/>
      <c r="I172" s="998"/>
      <c r="J172" s="998"/>
      <c r="K172" s="998"/>
      <c r="L172" s="998"/>
      <c r="M172" s="998"/>
      <c r="N172" s="998"/>
      <c r="O172" s="998"/>
      <c r="P172" s="998"/>
    </row>
    <row r="173" spans="1:16" s="240" customFormat="1">
      <c r="A173" s="998"/>
      <c r="B173" s="998"/>
      <c r="C173" s="998"/>
      <c r="D173" s="998"/>
      <c r="E173" s="998"/>
      <c r="F173" s="998"/>
      <c r="G173" s="998"/>
      <c r="H173" s="998"/>
      <c r="I173" s="998"/>
      <c r="J173" s="998"/>
      <c r="K173" s="998"/>
      <c r="L173" s="998"/>
      <c r="M173" s="998"/>
      <c r="N173" s="998"/>
      <c r="O173" s="998"/>
      <c r="P173" s="998"/>
    </row>
    <row r="174" spans="1:16" s="240" customFormat="1">
      <c r="A174" s="998"/>
      <c r="B174" s="998"/>
      <c r="C174" s="998"/>
      <c r="D174" s="998"/>
      <c r="E174" s="998"/>
      <c r="F174" s="998"/>
      <c r="G174" s="998"/>
      <c r="H174" s="998"/>
      <c r="I174" s="998"/>
      <c r="J174" s="998"/>
      <c r="K174" s="998"/>
      <c r="L174" s="998"/>
      <c r="M174" s="998"/>
      <c r="N174" s="998"/>
      <c r="O174" s="998"/>
      <c r="P174" s="998"/>
    </row>
    <row r="175" spans="1:16" s="240" customFormat="1">
      <c r="A175" s="998"/>
      <c r="B175" s="998"/>
      <c r="C175" s="998"/>
      <c r="D175" s="998"/>
      <c r="E175" s="998"/>
      <c r="F175" s="998"/>
      <c r="G175" s="998"/>
      <c r="H175" s="998"/>
      <c r="I175" s="998"/>
      <c r="J175" s="998"/>
      <c r="K175" s="998"/>
      <c r="L175" s="998"/>
      <c r="M175" s="998"/>
      <c r="N175" s="998"/>
      <c r="O175" s="998"/>
      <c r="P175" s="998"/>
    </row>
    <row r="176" spans="1:16" s="240" customFormat="1">
      <c r="A176" s="998"/>
      <c r="B176" s="998"/>
      <c r="C176" s="998"/>
      <c r="D176" s="998"/>
      <c r="E176" s="998"/>
      <c r="F176" s="998"/>
      <c r="G176" s="998"/>
      <c r="H176" s="998"/>
      <c r="I176" s="998"/>
      <c r="J176" s="998"/>
      <c r="K176" s="998"/>
      <c r="L176" s="998"/>
      <c r="M176" s="998"/>
      <c r="N176" s="998"/>
      <c r="O176" s="998"/>
      <c r="P176" s="998"/>
    </row>
    <row r="177" spans="1:16" s="240" customFormat="1">
      <c r="A177" s="998"/>
      <c r="B177" s="998"/>
      <c r="C177" s="998"/>
      <c r="D177" s="998"/>
      <c r="E177" s="998"/>
      <c r="F177" s="998"/>
      <c r="G177" s="998"/>
      <c r="H177" s="998"/>
      <c r="I177" s="998"/>
      <c r="J177" s="998"/>
      <c r="K177" s="998"/>
      <c r="L177" s="998"/>
      <c r="M177" s="998"/>
      <c r="N177" s="998"/>
      <c r="O177" s="998"/>
      <c r="P177" s="998"/>
    </row>
    <row r="178" spans="1:16" s="240" customFormat="1">
      <c r="A178" s="998"/>
      <c r="B178" s="998"/>
      <c r="C178" s="998"/>
      <c r="D178" s="998"/>
      <c r="E178" s="998"/>
      <c r="F178" s="998"/>
      <c r="G178" s="998"/>
      <c r="H178" s="998"/>
      <c r="I178" s="998"/>
      <c r="J178" s="998"/>
      <c r="K178" s="998"/>
      <c r="L178" s="998"/>
      <c r="M178" s="998"/>
      <c r="N178" s="998"/>
      <c r="O178" s="998"/>
      <c r="P178" s="998"/>
    </row>
    <row r="179" spans="1:16" s="240" customFormat="1">
      <c r="A179" s="998"/>
      <c r="B179" s="998"/>
      <c r="C179" s="998"/>
      <c r="D179" s="998"/>
      <c r="E179" s="998"/>
      <c r="F179" s="998"/>
      <c r="G179" s="998"/>
      <c r="H179" s="998"/>
      <c r="I179" s="998"/>
      <c r="J179" s="998"/>
      <c r="K179" s="998"/>
      <c r="L179" s="998"/>
      <c r="M179" s="998"/>
      <c r="N179" s="998"/>
      <c r="O179" s="998"/>
      <c r="P179" s="998"/>
    </row>
    <row r="180" spans="1:16" s="240" customFormat="1">
      <c r="A180" s="998"/>
      <c r="B180" s="998"/>
      <c r="C180" s="998"/>
      <c r="D180" s="998"/>
      <c r="E180" s="998"/>
      <c r="F180" s="998"/>
      <c r="G180" s="998"/>
      <c r="H180" s="998"/>
      <c r="I180" s="998"/>
      <c r="J180" s="998"/>
      <c r="K180" s="998"/>
      <c r="L180" s="998"/>
      <c r="M180" s="998"/>
      <c r="N180" s="998"/>
      <c r="O180" s="998"/>
      <c r="P180" s="998"/>
    </row>
    <row r="181" spans="1:16" s="240" customFormat="1">
      <c r="A181" s="998"/>
      <c r="B181" s="998"/>
      <c r="C181" s="998"/>
      <c r="D181" s="998"/>
      <c r="E181" s="998"/>
      <c r="F181" s="998"/>
      <c r="G181" s="998"/>
      <c r="H181" s="998"/>
      <c r="I181" s="998"/>
      <c r="J181" s="998"/>
      <c r="K181" s="998"/>
      <c r="L181" s="998"/>
      <c r="M181" s="998"/>
      <c r="N181" s="998"/>
      <c r="O181" s="998"/>
      <c r="P181" s="998"/>
    </row>
    <row r="182" spans="1:16" s="240" customFormat="1">
      <c r="A182" s="998"/>
      <c r="B182" s="998"/>
      <c r="C182" s="998"/>
      <c r="D182" s="998"/>
      <c r="E182" s="998"/>
      <c r="F182" s="998"/>
      <c r="G182" s="998"/>
      <c r="H182" s="998"/>
      <c r="I182" s="998"/>
      <c r="J182" s="998"/>
      <c r="K182" s="998"/>
      <c r="L182" s="998"/>
      <c r="M182" s="998"/>
      <c r="N182" s="998"/>
      <c r="O182" s="998"/>
      <c r="P182" s="998"/>
    </row>
    <row r="183" spans="1:16" s="240" customFormat="1">
      <c r="A183" s="998"/>
      <c r="B183" s="998"/>
      <c r="C183" s="998"/>
      <c r="D183" s="998"/>
      <c r="E183" s="998"/>
      <c r="F183" s="998"/>
      <c r="G183" s="998"/>
      <c r="H183" s="998"/>
      <c r="I183" s="998"/>
      <c r="J183" s="998"/>
      <c r="K183" s="998"/>
      <c r="L183" s="998"/>
      <c r="M183" s="998"/>
      <c r="N183" s="998"/>
      <c r="O183" s="998"/>
      <c r="P183" s="998"/>
    </row>
    <row r="184" spans="1:16" s="240" customFormat="1">
      <c r="A184" s="998"/>
      <c r="B184" s="998"/>
      <c r="C184" s="998"/>
      <c r="D184" s="998"/>
      <c r="E184" s="998"/>
      <c r="F184" s="998"/>
      <c r="G184" s="998"/>
      <c r="H184" s="998"/>
      <c r="I184" s="998"/>
      <c r="J184" s="998"/>
      <c r="K184" s="998"/>
      <c r="L184" s="998"/>
      <c r="M184" s="998"/>
      <c r="N184" s="998"/>
      <c r="O184" s="998"/>
      <c r="P184" s="998"/>
    </row>
    <row r="185" spans="1:16" s="240" customFormat="1">
      <c r="A185" s="998"/>
      <c r="B185" s="998"/>
      <c r="C185" s="998"/>
      <c r="D185" s="998"/>
      <c r="E185" s="998"/>
      <c r="F185" s="998"/>
      <c r="G185" s="998"/>
      <c r="H185" s="998"/>
      <c r="I185" s="998"/>
      <c r="J185" s="998"/>
      <c r="K185" s="998"/>
      <c r="L185" s="998"/>
      <c r="M185" s="998"/>
      <c r="N185" s="998"/>
      <c r="O185" s="998"/>
      <c r="P185" s="998"/>
    </row>
    <row r="186" spans="1:16" s="240" customFormat="1">
      <c r="A186" s="998"/>
      <c r="B186" s="998"/>
      <c r="C186" s="998"/>
      <c r="D186" s="998"/>
      <c r="E186" s="998"/>
      <c r="F186" s="998"/>
      <c r="G186" s="998"/>
      <c r="H186" s="998"/>
      <c r="I186" s="998"/>
      <c r="J186" s="998"/>
      <c r="K186" s="998"/>
      <c r="L186" s="998"/>
      <c r="M186" s="998"/>
      <c r="N186" s="998"/>
      <c r="O186" s="998"/>
      <c r="P186" s="998"/>
    </row>
    <row r="187" spans="1:16" s="240" customFormat="1">
      <c r="A187" s="998"/>
      <c r="B187" s="998"/>
      <c r="C187" s="998"/>
      <c r="D187" s="998"/>
      <c r="E187" s="998"/>
      <c r="F187" s="998"/>
      <c r="G187" s="998"/>
      <c r="H187" s="998"/>
      <c r="I187" s="998"/>
      <c r="J187" s="998"/>
      <c r="K187" s="998"/>
      <c r="L187" s="998"/>
      <c r="M187" s="998"/>
      <c r="N187" s="998"/>
      <c r="O187" s="998"/>
      <c r="P187" s="998"/>
    </row>
    <row r="188" spans="1:16" s="240" customFormat="1">
      <c r="A188" s="998"/>
      <c r="B188" s="998"/>
      <c r="C188" s="998"/>
      <c r="D188" s="998"/>
      <c r="E188" s="998"/>
      <c r="F188" s="998"/>
      <c r="G188" s="998"/>
      <c r="H188" s="998"/>
      <c r="I188" s="998"/>
      <c r="J188" s="998"/>
      <c r="K188" s="998"/>
      <c r="L188" s="998"/>
      <c r="M188" s="998"/>
      <c r="N188" s="998"/>
      <c r="O188" s="998"/>
      <c r="P188" s="998"/>
    </row>
    <row r="189" spans="1:16" s="240" customFormat="1">
      <c r="A189" s="998"/>
      <c r="B189" s="998"/>
      <c r="C189" s="998"/>
      <c r="D189" s="998"/>
      <c r="E189" s="998"/>
      <c r="F189" s="998"/>
      <c r="G189" s="998"/>
      <c r="H189" s="998"/>
      <c r="I189" s="998"/>
      <c r="J189" s="998"/>
      <c r="K189" s="998"/>
      <c r="L189" s="998"/>
      <c r="M189" s="998"/>
      <c r="N189" s="998"/>
      <c r="O189" s="998"/>
      <c r="P189" s="998"/>
    </row>
    <row r="190" spans="1:16" s="240" customFormat="1">
      <c r="A190" s="998"/>
      <c r="B190" s="998"/>
      <c r="C190" s="998"/>
      <c r="D190" s="998"/>
      <c r="E190" s="998"/>
      <c r="F190" s="998"/>
      <c r="G190" s="998"/>
      <c r="H190" s="998"/>
      <c r="I190" s="998"/>
      <c r="J190" s="998"/>
      <c r="K190" s="998"/>
      <c r="L190" s="998"/>
      <c r="M190" s="998"/>
      <c r="N190" s="998"/>
      <c r="O190" s="998"/>
      <c r="P190" s="998"/>
    </row>
    <row r="191" spans="1:16" s="240" customFormat="1">
      <c r="A191" s="998"/>
      <c r="B191" s="998"/>
      <c r="C191" s="998"/>
      <c r="D191" s="998"/>
      <c r="E191" s="998"/>
      <c r="F191" s="998"/>
      <c r="G191" s="998"/>
      <c r="H191" s="998"/>
      <c r="I191" s="998"/>
      <c r="J191" s="998"/>
      <c r="K191" s="998"/>
      <c r="L191" s="998"/>
      <c r="M191" s="998"/>
      <c r="N191" s="998"/>
      <c r="O191" s="998"/>
      <c r="P191" s="998"/>
    </row>
    <row r="192" spans="1:16" s="240" customFormat="1">
      <c r="A192" s="998"/>
      <c r="B192" s="998"/>
      <c r="C192" s="998"/>
      <c r="D192" s="998"/>
      <c r="E192" s="998"/>
      <c r="F192" s="998"/>
      <c r="G192" s="998"/>
      <c r="H192" s="998"/>
      <c r="I192" s="998"/>
      <c r="J192" s="998"/>
      <c r="K192" s="998"/>
      <c r="L192" s="998"/>
      <c r="M192" s="998"/>
      <c r="N192" s="998"/>
      <c r="O192" s="998"/>
      <c r="P192" s="998"/>
    </row>
    <row r="193" spans="1:16" s="240" customFormat="1">
      <c r="A193" s="998"/>
      <c r="B193" s="998"/>
      <c r="C193" s="998"/>
      <c r="D193" s="998"/>
      <c r="E193" s="998"/>
      <c r="F193" s="998"/>
      <c r="G193" s="998"/>
      <c r="H193" s="998"/>
      <c r="I193" s="998"/>
      <c r="J193" s="998"/>
      <c r="K193" s="998"/>
      <c r="L193" s="998"/>
      <c r="M193" s="998"/>
      <c r="N193" s="998"/>
      <c r="O193" s="998"/>
      <c r="P193" s="998"/>
    </row>
    <row r="194" spans="1:16" s="240" customFormat="1">
      <c r="A194" s="998"/>
      <c r="B194" s="998"/>
      <c r="C194" s="998"/>
      <c r="D194" s="998"/>
      <c r="E194" s="998"/>
      <c r="F194" s="998"/>
      <c r="G194" s="998"/>
      <c r="H194" s="998"/>
      <c r="I194" s="998"/>
      <c r="J194" s="998"/>
      <c r="K194" s="998"/>
      <c r="L194" s="998"/>
      <c r="M194" s="998"/>
      <c r="N194" s="998"/>
      <c r="O194" s="998"/>
      <c r="P194" s="998"/>
    </row>
    <row r="195" spans="1:16" s="240" customFormat="1">
      <c r="A195" s="998"/>
      <c r="B195" s="998"/>
      <c r="C195" s="998"/>
      <c r="D195" s="998"/>
      <c r="E195" s="998"/>
      <c r="F195" s="998"/>
      <c r="G195" s="998"/>
      <c r="H195" s="998"/>
      <c r="I195" s="998"/>
      <c r="J195" s="998"/>
      <c r="K195" s="998"/>
      <c r="L195" s="998"/>
      <c r="M195" s="998"/>
      <c r="N195" s="998"/>
      <c r="O195" s="998"/>
      <c r="P195" s="998"/>
    </row>
    <row r="196" spans="1:16" s="240" customFormat="1">
      <c r="A196" s="998"/>
      <c r="B196" s="998"/>
      <c r="C196" s="998"/>
      <c r="D196" s="998"/>
      <c r="E196" s="998"/>
      <c r="F196" s="998"/>
      <c r="G196" s="998"/>
      <c r="H196" s="998"/>
      <c r="I196" s="998"/>
      <c r="J196" s="998"/>
      <c r="K196" s="998"/>
      <c r="L196" s="998"/>
      <c r="M196" s="998"/>
      <c r="N196" s="998"/>
      <c r="O196" s="998"/>
      <c r="P196" s="998"/>
    </row>
    <row r="197" spans="1:16" s="240" customFormat="1">
      <c r="A197" s="998"/>
      <c r="B197" s="998"/>
      <c r="C197" s="998"/>
      <c r="D197" s="998"/>
      <c r="E197" s="998"/>
      <c r="F197" s="998"/>
      <c r="G197" s="998"/>
      <c r="H197" s="998"/>
      <c r="I197" s="998"/>
      <c r="J197" s="998"/>
      <c r="K197" s="998"/>
      <c r="L197" s="998"/>
      <c r="M197" s="998"/>
      <c r="N197" s="998"/>
      <c r="O197" s="998"/>
      <c r="P197" s="998"/>
    </row>
    <row r="198" spans="1:16" s="240" customFormat="1">
      <c r="A198" s="998"/>
      <c r="B198" s="998"/>
      <c r="C198" s="998"/>
      <c r="D198" s="998"/>
      <c r="E198" s="998"/>
      <c r="F198" s="998"/>
      <c r="G198" s="998"/>
      <c r="H198" s="998"/>
      <c r="I198" s="998"/>
      <c r="J198" s="998"/>
      <c r="K198" s="998"/>
      <c r="L198" s="998"/>
      <c r="M198" s="998"/>
      <c r="N198" s="998"/>
      <c r="O198" s="998"/>
      <c r="P198" s="998"/>
    </row>
    <row r="199" spans="1:16" s="240" customFormat="1">
      <c r="A199" s="998"/>
      <c r="B199" s="998"/>
      <c r="C199" s="998"/>
      <c r="D199" s="998"/>
      <c r="E199" s="998"/>
      <c r="F199" s="998"/>
      <c r="G199" s="998"/>
      <c r="H199" s="998"/>
      <c r="I199" s="998"/>
      <c r="J199" s="998"/>
      <c r="K199" s="998"/>
      <c r="L199" s="998"/>
      <c r="M199" s="998"/>
      <c r="N199" s="998"/>
      <c r="O199" s="998"/>
      <c r="P199" s="998"/>
    </row>
    <row r="200" spans="1:16" s="240" customFormat="1">
      <c r="A200" s="998"/>
      <c r="B200" s="998"/>
      <c r="C200" s="998"/>
      <c r="D200" s="998"/>
      <c r="E200" s="998"/>
      <c r="F200" s="998"/>
      <c r="G200" s="998"/>
      <c r="H200" s="998"/>
      <c r="I200" s="998"/>
      <c r="J200" s="998"/>
      <c r="K200" s="998"/>
      <c r="L200" s="998"/>
      <c r="M200" s="998"/>
      <c r="N200" s="998"/>
      <c r="O200" s="998"/>
      <c r="P200" s="998"/>
    </row>
    <row r="201" spans="1:16" s="240" customFormat="1">
      <c r="A201" s="998"/>
      <c r="B201" s="998"/>
      <c r="C201" s="998"/>
      <c r="D201" s="998"/>
      <c r="E201" s="998"/>
      <c r="F201" s="998"/>
      <c r="G201" s="998"/>
      <c r="H201" s="998"/>
      <c r="I201" s="998"/>
      <c r="J201" s="998"/>
      <c r="K201" s="998"/>
      <c r="L201" s="998"/>
      <c r="M201" s="998"/>
      <c r="N201" s="998"/>
      <c r="O201" s="998"/>
      <c r="P201" s="998"/>
    </row>
    <row r="202" spans="1:16" s="240" customFormat="1">
      <c r="A202" s="998"/>
      <c r="B202" s="998"/>
      <c r="C202" s="998"/>
      <c r="D202" s="998"/>
      <c r="E202" s="998"/>
      <c r="F202" s="998"/>
      <c r="G202" s="998"/>
      <c r="H202" s="998"/>
      <c r="I202" s="998"/>
      <c r="J202" s="998"/>
      <c r="K202" s="998"/>
      <c r="L202" s="998"/>
      <c r="M202" s="998"/>
      <c r="N202" s="998"/>
      <c r="O202" s="998"/>
      <c r="P202" s="998"/>
    </row>
    <row r="203" spans="1:16" s="240" customFormat="1">
      <c r="A203" s="998"/>
      <c r="B203" s="998"/>
      <c r="C203" s="998"/>
      <c r="D203" s="998"/>
      <c r="E203" s="998"/>
      <c r="F203" s="998"/>
      <c r="G203" s="998"/>
      <c r="H203" s="998"/>
      <c r="I203" s="998"/>
      <c r="J203" s="998"/>
      <c r="K203" s="998"/>
      <c r="L203" s="998"/>
      <c r="M203" s="998"/>
      <c r="N203" s="998"/>
      <c r="O203" s="998"/>
      <c r="P203" s="998"/>
    </row>
    <row r="204" spans="1:16" s="240" customFormat="1">
      <c r="A204" s="998"/>
      <c r="B204" s="998"/>
      <c r="C204" s="998"/>
      <c r="D204" s="998"/>
      <c r="E204" s="998"/>
      <c r="F204" s="998"/>
      <c r="G204" s="998"/>
      <c r="H204" s="998"/>
      <c r="I204" s="998"/>
      <c r="J204" s="998"/>
      <c r="K204" s="998"/>
      <c r="L204" s="998"/>
      <c r="M204" s="998"/>
      <c r="N204" s="998"/>
      <c r="O204" s="998"/>
      <c r="P204" s="998"/>
    </row>
    <row r="205" spans="1:16" s="240" customFormat="1">
      <c r="A205" s="998"/>
      <c r="B205" s="998"/>
      <c r="C205" s="998"/>
      <c r="D205" s="998"/>
      <c r="E205" s="998"/>
      <c r="F205" s="998"/>
      <c r="G205" s="998"/>
      <c r="H205" s="998"/>
      <c r="I205" s="998"/>
      <c r="J205" s="998"/>
      <c r="K205" s="998"/>
      <c r="L205" s="998"/>
      <c r="M205" s="998"/>
      <c r="N205" s="998"/>
      <c r="O205" s="998"/>
      <c r="P205" s="998"/>
    </row>
    <row r="206" spans="1:16" s="240" customFormat="1">
      <c r="A206" s="998"/>
      <c r="B206" s="998"/>
      <c r="C206" s="998"/>
      <c r="D206" s="998"/>
      <c r="E206" s="998"/>
      <c r="F206" s="998"/>
      <c r="G206" s="998"/>
      <c r="H206" s="998"/>
      <c r="I206" s="998"/>
      <c r="J206" s="998"/>
      <c r="K206" s="998"/>
      <c r="L206" s="998"/>
      <c r="M206" s="998"/>
      <c r="N206" s="998"/>
      <c r="O206" s="998"/>
      <c r="P206" s="998"/>
    </row>
    <row r="207" spans="1:16" s="240" customFormat="1">
      <c r="A207" s="998"/>
      <c r="B207" s="998"/>
      <c r="C207" s="998"/>
      <c r="D207" s="998"/>
      <c r="E207" s="998"/>
      <c r="F207" s="998"/>
      <c r="G207" s="998"/>
      <c r="H207" s="998"/>
      <c r="I207" s="998"/>
      <c r="J207" s="998"/>
      <c r="K207" s="998"/>
      <c r="L207" s="998"/>
      <c r="M207" s="998"/>
      <c r="N207" s="998"/>
      <c r="O207" s="998"/>
      <c r="P207" s="998"/>
    </row>
    <row r="208" spans="1:16" s="240" customFormat="1">
      <c r="A208" s="998"/>
      <c r="B208" s="998"/>
      <c r="C208" s="998"/>
      <c r="D208" s="998"/>
      <c r="E208" s="998"/>
      <c r="F208" s="998"/>
      <c r="G208" s="998"/>
      <c r="H208" s="998"/>
      <c r="I208" s="998"/>
      <c r="J208" s="998"/>
      <c r="K208" s="998"/>
      <c r="L208" s="998"/>
      <c r="M208" s="998"/>
      <c r="N208" s="998"/>
      <c r="O208" s="998"/>
      <c r="P208" s="998"/>
    </row>
    <row r="209" spans="1:16" s="240" customFormat="1">
      <c r="A209" s="998"/>
      <c r="B209" s="998"/>
      <c r="C209" s="998"/>
      <c r="D209" s="998"/>
      <c r="E209" s="998"/>
      <c r="F209" s="998"/>
      <c r="G209" s="998"/>
      <c r="H209" s="998"/>
      <c r="I209" s="998"/>
      <c r="J209" s="998"/>
      <c r="K209" s="998"/>
      <c r="L209" s="998"/>
      <c r="M209" s="998"/>
      <c r="N209" s="998"/>
      <c r="O209" s="998"/>
      <c r="P209" s="998"/>
    </row>
    <row r="210" spans="1:16" s="240" customFormat="1">
      <c r="A210" s="998"/>
      <c r="B210" s="998"/>
      <c r="C210" s="998"/>
      <c r="D210" s="998"/>
      <c r="E210" s="998"/>
      <c r="F210" s="998"/>
      <c r="G210" s="998"/>
      <c r="H210" s="998"/>
      <c r="I210" s="998"/>
      <c r="J210" s="998"/>
      <c r="K210" s="998"/>
      <c r="L210" s="998"/>
      <c r="M210" s="998"/>
      <c r="N210" s="998"/>
      <c r="O210" s="998"/>
      <c r="P210" s="998"/>
    </row>
    <row r="211" spans="1:16" s="240" customFormat="1">
      <c r="A211" s="998"/>
      <c r="B211" s="998"/>
      <c r="C211" s="998"/>
      <c r="D211" s="998"/>
      <c r="E211" s="998"/>
      <c r="F211" s="998"/>
      <c r="G211" s="998"/>
      <c r="H211" s="998"/>
      <c r="I211" s="998"/>
      <c r="J211" s="998"/>
      <c r="K211" s="998"/>
      <c r="L211" s="998"/>
      <c r="M211" s="998"/>
      <c r="N211" s="998"/>
      <c r="O211" s="998"/>
      <c r="P211" s="998"/>
    </row>
    <row r="212" spans="1:16" s="240" customFormat="1">
      <c r="A212" s="998"/>
      <c r="B212" s="998"/>
      <c r="C212" s="998"/>
      <c r="D212" s="998"/>
      <c r="E212" s="998"/>
      <c r="F212" s="998"/>
      <c r="G212" s="998"/>
      <c r="H212" s="998"/>
      <c r="I212" s="998"/>
      <c r="J212" s="998"/>
      <c r="K212" s="998"/>
      <c r="L212" s="998"/>
      <c r="M212" s="998"/>
      <c r="N212" s="998"/>
      <c r="O212" s="998"/>
      <c r="P212" s="998"/>
    </row>
    <row r="213" spans="1:16" s="240" customFormat="1">
      <c r="A213" s="998"/>
      <c r="B213" s="998"/>
      <c r="C213" s="998"/>
      <c r="D213" s="998"/>
      <c r="E213" s="998"/>
      <c r="F213" s="998"/>
      <c r="G213" s="998"/>
      <c r="H213" s="998"/>
      <c r="I213" s="998"/>
      <c r="J213" s="998"/>
      <c r="K213" s="998"/>
      <c r="L213" s="998"/>
      <c r="M213" s="998"/>
      <c r="N213" s="998"/>
      <c r="O213" s="998"/>
      <c r="P213" s="998"/>
    </row>
    <row r="214" spans="1:16" s="240" customFormat="1">
      <c r="A214" s="998"/>
      <c r="B214" s="998"/>
      <c r="C214" s="998"/>
      <c r="D214" s="998"/>
      <c r="E214" s="998"/>
      <c r="F214" s="998"/>
      <c r="G214" s="998"/>
      <c r="H214" s="998"/>
      <c r="I214" s="998"/>
      <c r="J214" s="998"/>
      <c r="K214" s="998"/>
      <c r="L214" s="998"/>
      <c r="M214" s="998"/>
      <c r="N214" s="998"/>
      <c r="O214" s="998"/>
      <c r="P214" s="998"/>
    </row>
    <row r="215" spans="1:16" s="240" customFormat="1">
      <c r="A215" s="998"/>
      <c r="B215" s="998"/>
      <c r="C215" s="998"/>
      <c r="D215" s="998"/>
      <c r="E215" s="998"/>
      <c r="F215" s="998"/>
      <c r="G215" s="998"/>
      <c r="H215" s="998"/>
      <c r="I215" s="998"/>
      <c r="J215" s="998"/>
      <c r="K215" s="998"/>
      <c r="L215" s="998"/>
      <c r="M215" s="998"/>
      <c r="N215" s="998"/>
      <c r="O215" s="998"/>
      <c r="P215" s="998"/>
    </row>
    <row r="216" spans="1:16" s="240" customFormat="1">
      <c r="A216" s="998"/>
      <c r="B216" s="998"/>
      <c r="C216" s="998"/>
      <c r="D216" s="998"/>
      <c r="E216" s="998"/>
      <c r="F216" s="998"/>
      <c r="G216" s="998"/>
      <c r="H216" s="998"/>
      <c r="I216" s="998"/>
      <c r="J216" s="998"/>
      <c r="K216" s="998"/>
      <c r="L216" s="998"/>
      <c r="M216" s="998"/>
      <c r="N216" s="998"/>
      <c r="O216" s="998"/>
      <c r="P216" s="998"/>
    </row>
    <row r="217" spans="1:16" s="240" customFormat="1">
      <c r="A217" s="998"/>
      <c r="B217" s="998"/>
      <c r="C217" s="998"/>
      <c r="D217" s="998"/>
      <c r="E217" s="998"/>
      <c r="F217" s="998"/>
      <c r="G217" s="998"/>
      <c r="H217" s="998"/>
      <c r="I217" s="998"/>
      <c r="J217" s="998"/>
      <c r="K217" s="998"/>
      <c r="L217" s="998"/>
      <c r="M217" s="998"/>
      <c r="N217" s="998"/>
      <c r="O217" s="998"/>
      <c r="P217" s="998"/>
    </row>
    <row r="218" spans="1:16" s="240" customFormat="1">
      <c r="A218" s="998"/>
      <c r="B218" s="998"/>
      <c r="C218" s="998"/>
      <c r="D218" s="998"/>
      <c r="E218" s="998"/>
      <c r="F218" s="998"/>
      <c r="G218" s="998"/>
      <c r="H218" s="998"/>
      <c r="I218" s="998"/>
      <c r="J218" s="998"/>
      <c r="K218" s="998"/>
      <c r="L218" s="998"/>
      <c r="M218" s="998"/>
      <c r="N218" s="998"/>
      <c r="O218" s="998"/>
      <c r="P218" s="998"/>
    </row>
    <row r="219" spans="1:16" s="240" customFormat="1">
      <c r="A219" s="998"/>
      <c r="B219" s="998"/>
      <c r="C219" s="998"/>
      <c r="D219" s="998"/>
      <c r="E219" s="998"/>
      <c r="F219" s="998"/>
      <c r="G219" s="998"/>
      <c r="H219" s="998"/>
      <c r="I219" s="998"/>
      <c r="J219" s="998"/>
      <c r="K219" s="998"/>
      <c r="L219" s="998"/>
      <c r="M219" s="998"/>
      <c r="N219" s="998"/>
      <c r="O219" s="998"/>
      <c r="P219" s="998"/>
    </row>
    <row r="220" spans="1:16" s="240" customFormat="1">
      <c r="A220" s="998"/>
      <c r="B220" s="998"/>
      <c r="C220" s="998"/>
      <c r="D220" s="998"/>
      <c r="E220" s="998"/>
      <c r="F220" s="998"/>
      <c r="G220" s="998"/>
      <c r="H220" s="998"/>
      <c r="I220" s="998"/>
      <c r="J220" s="998"/>
      <c r="K220" s="998"/>
      <c r="L220" s="998"/>
      <c r="M220" s="998"/>
      <c r="N220" s="998"/>
      <c r="O220" s="998"/>
      <c r="P220" s="998"/>
    </row>
    <row r="221" spans="1:16" s="240" customFormat="1">
      <c r="A221" s="998"/>
      <c r="B221" s="998"/>
      <c r="C221" s="998"/>
      <c r="D221" s="998"/>
      <c r="E221" s="998"/>
      <c r="F221" s="998"/>
      <c r="G221" s="998"/>
      <c r="H221" s="998"/>
      <c r="I221" s="998"/>
      <c r="J221" s="998"/>
      <c r="K221" s="998"/>
      <c r="L221" s="998"/>
      <c r="M221" s="998"/>
      <c r="N221" s="998"/>
      <c r="O221" s="998"/>
      <c r="P221" s="998"/>
    </row>
    <row r="222" spans="1:16" s="240" customFormat="1">
      <c r="A222" s="998"/>
      <c r="B222" s="998"/>
      <c r="C222" s="998"/>
      <c r="D222" s="998"/>
      <c r="E222" s="998"/>
      <c r="F222" s="998"/>
      <c r="G222" s="998"/>
      <c r="H222" s="998"/>
      <c r="I222" s="998"/>
      <c r="J222" s="998"/>
      <c r="K222" s="998"/>
      <c r="L222" s="998"/>
      <c r="M222" s="998"/>
      <c r="N222" s="998"/>
      <c r="O222" s="998"/>
      <c r="P222" s="998"/>
    </row>
    <row r="223" spans="1:16" s="240" customFormat="1">
      <c r="A223" s="998"/>
      <c r="B223" s="998"/>
      <c r="C223" s="998"/>
      <c r="D223" s="998"/>
      <c r="E223" s="998"/>
      <c r="F223" s="998"/>
      <c r="G223" s="998"/>
      <c r="H223" s="998"/>
      <c r="I223" s="998"/>
      <c r="J223" s="998"/>
      <c r="K223" s="998"/>
      <c r="L223" s="998"/>
      <c r="M223" s="998"/>
      <c r="N223" s="998"/>
      <c r="O223" s="998"/>
      <c r="P223" s="998"/>
    </row>
    <row r="224" spans="1:16" s="240" customFormat="1">
      <c r="A224" s="998"/>
      <c r="B224" s="998"/>
      <c r="C224" s="998"/>
      <c r="D224" s="998"/>
      <c r="E224" s="998"/>
      <c r="F224" s="998"/>
      <c r="G224" s="998"/>
      <c r="H224" s="998"/>
      <c r="I224" s="998"/>
      <c r="J224" s="998"/>
      <c r="K224" s="998"/>
      <c r="L224" s="998"/>
      <c r="M224" s="998"/>
      <c r="N224" s="998"/>
      <c r="O224" s="998"/>
      <c r="P224" s="998"/>
    </row>
    <row r="225" spans="1:16" s="240" customFormat="1">
      <c r="A225" s="998"/>
      <c r="B225" s="998"/>
      <c r="C225" s="998"/>
      <c r="D225" s="998"/>
      <c r="E225" s="998"/>
      <c r="F225" s="998"/>
      <c r="G225" s="998"/>
      <c r="H225" s="998"/>
      <c r="I225" s="998"/>
      <c r="J225" s="998"/>
      <c r="K225" s="998"/>
      <c r="L225" s="998"/>
      <c r="M225" s="998"/>
      <c r="N225" s="998"/>
      <c r="O225" s="998"/>
      <c r="P225" s="998"/>
    </row>
    <row r="226" spans="1:16" s="240" customFormat="1">
      <c r="A226" s="998"/>
      <c r="B226" s="998"/>
      <c r="C226" s="998"/>
      <c r="D226" s="998"/>
      <c r="E226" s="998"/>
      <c r="F226" s="998"/>
      <c r="G226" s="998"/>
      <c r="H226" s="998"/>
      <c r="I226" s="998"/>
      <c r="J226" s="998"/>
      <c r="K226" s="998"/>
      <c r="L226" s="998"/>
      <c r="M226" s="998"/>
      <c r="N226" s="998"/>
      <c r="O226" s="998"/>
      <c r="P226" s="998"/>
    </row>
    <row r="227" spans="1:16" s="240" customFormat="1">
      <c r="A227" s="998"/>
      <c r="B227" s="998"/>
      <c r="C227" s="998"/>
      <c r="D227" s="998"/>
      <c r="E227" s="998"/>
      <c r="F227" s="998"/>
      <c r="G227" s="998"/>
      <c r="H227" s="998"/>
      <c r="I227" s="998"/>
      <c r="J227" s="998"/>
      <c r="K227" s="998"/>
      <c r="L227" s="998"/>
      <c r="M227" s="998"/>
      <c r="N227" s="998"/>
      <c r="O227" s="998"/>
      <c r="P227" s="998"/>
    </row>
    <row r="228" spans="1:16" s="240" customFormat="1">
      <c r="A228" s="998"/>
      <c r="B228" s="998"/>
      <c r="C228" s="998"/>
      <c r="D228" s="998"/>
      <c r="E228" s="998"/>
      <c r="F228" s="998"/>
      <c r="G228" s="998"/>
      <c r="H228" s="998"/>
      <c r="I228" s="998"/>
      <c r="J228" s="998"/>
      <c r="K228" s="998"/>
      <c r="L228" s="998"/>
      <c r="M228" s="998"/>
      <c r="N228" s="998"/>
      <c r="O228" s="998"/>
      <c r="P228" s="998"/>
    </row>
    <row r="229" spans="1:16" s="240" customFormat="1">
      <c r="A229" s="998"/>
      <c r="B229" s="998"/>
      <c r="C229" s="998"/>
      <c r="D229" s="998"/>
      <c r="E229" s="998"/>
      <c r="F229" s="998"/>
      <c r="G229" s="998"/>
      <c r="H229" s="998"/>
      <c r="I229" s="998"/>
      <c r="J229" s="998"/>
      <c r="K229" s="998"/>
      <c r="L229" s="998"/>
      <c r="M229" s="998"/>
      <c r="N229" s="998"/>
      <c r="O229" s="998"/>
      <c r="P229" s="998"/>
    </row>
    <row r="230" spans="1:16" s="240" customFormat="1">
      <c r="A230" s="998"/>
      <c r="B230" s="998"/>
      <c r="C230" s="998"/>
      <c r="D230" s="998"/>
      <c r="E230" s="998"/>
      <c r="F230" s="998"/>
      <c r="G230" s="998"/>
      <c r="H230" s="998"/>
      <c r="I230" s="998"/>
      <c r="J230" s="998"/>
      <c r="K230" s="998"/>
      <c r="L230" s="998"/>
      <c r="M230" s="998"/>
      <c r="N230" s="998"/>
      <c r="O230" s="998"/>
      <c r="P230" s="998"/>
    </row>
    <row r="231" spans="1:16" s="240" customFormat="1">
      <c r="A231" s="998"/>
      <c r="B231" s="998"/>
      <c r="C231" s="998"/>
      <c r="D231" s="998"/>
      <c r="E231" s="998"/>
      <c r="F231" s="998"/>
      <c r="G231" s="998"/>
      <c r="H231" s="998"/>
      <c r="I231" s="998"/>
      <c r="J231" s="998"/>
      <c r="K231" s="998"/>
      <c r="L231" s="998"/>
      <c r="M231" s="998"/>
      <c r="N231" s="998"/>
      <c r="O231" s="998"/>
      <c r="P231" s="998"/>
    </row>
    <row r="232" spans="1:16" s="240" customFormat="1">
      <c r="A232" s="998"/>
      <c r="B232" s="998"/>
      <c r="C232" s="998"/>
      <c r="D232" s="998"/>
      <c r="E232" s="998"/>
      <c r="F232" s="998"/>
      <c r="G232" s="998"/>
      <c r="H232" s="998"/>
      <c r="I232" s="998"/>
      <c r="J232" s="998"/>
      <c r="K232" s="998"/>
      <c r="L232" s="998"/>
      <c r="M232" s="998"/>
      <c r="N232" s="998"/>
      <c r="O232" s="998"/>
      <c r="P232" s="998"/>
    </row>
    <row r="233" spans="1:16" s="240" customFormat="1">
      <c r="A233" s="998"/>
      <c r="B233" s="998"/>
      <c r="C233" s="998"/>
      <c r="D233" s="998"/>
      <c r="E233" s="998"/>
      <c r="F233" s="998"/>
      <c r="G233" s="998"/>
      <c r="H233" s="998"/>
      <c r="I233" s="998"/>
      <c r="J233" s="998"/>
      <c r="K233" s="998"/>
      <c r="L233" s="998"/>
      <c r="M233" s="998"/>
      <c r="N233" s="998"/>
      <c r="O233" s="998"/>
      <c r="P233" s="998"/>
    </row>
    <row r="234" spans="1:16" s="240" customFormat="1">
      <c r="A234" s="998"/>
      <c r="B234" s="998"/>
      <c r="C234" s="998"/>
      <c r="D234" s="998"/>
      <c r="E234" s="998"/>
      <c r="F234" s="998"/>
      <c r="G234" s="998"/>
      <c r="H234" s="998"/>
      <c r="I234" s="998"/>
      <c r="J234" s="998"/>
      <c r="K234" s="998"/>
      <c r="L234" s="998"/>
      <c r="M234" s="998"/>
      <c r="N234" s="998"/>
      <c r="O234" s="998"/>
      <c r="P234" s="998"/>
    </row>
    <row r="235" spans="1:16" s="240" customFormat="1">
      <c r="A235" s="998"/>
      <c r="B235" s="998"/>
      <c r="C235" s="998"/>
      <c r="D235" s="998"/>
      <c r="E235" s="998"/>
      <c r="F235" s="998"/>
      <c r="G235" s="998"/>
      <c r="H235" s="998"/>
      <c r="I235" s="998"/>
      <c r="J235" s="998"/>
      <c r="K235" s="998"/>
      <c r="L235" s="998"/>
      <c r="M235" s="998"/>
      <c r="N235" s="998"/>
      <c r="O235" s="998"/>
      <c r="P235" s="998"/>
    </row>
    <row r="236" spans="1:16" s="240" customFormat="1">
      <c r="A236" s="998"/>
      <c r="B236" s="998"/>
      <c r="C236" s="998"/>
      <c r="D236" s="998"/>
      <c r="E236" s="998"/>
      <c r="F236" s="998"/>
      <c r="G236" s="998"/>
      <c r="H236" s="998"/>
      <c r="I236" s="998"/>
      <c r="J236" s="998"/>
      <c r="K236" s="998"/>
      <c r="L236" s="998"/>
      <c r="M236" s="998"/>
      <c r="N236" s="998"/>
      <c r="O236" s="998"/>
      <c r="P236" s="998"/>
    </row>
    <row r="237" spans="1:16" s="240" customFormat="1">
      <c r="A237" s="998"/>
      <c r="B237" s="998"/>
      <c r="C237" s="998"/>
      <c r="D237" s="998"/>
      <c r="E237" s="998"/>
      <c r="F237" s="998"/>
      <c r="G237" s="998"/>
      <c r="H237" s="998"/>
      <c r="I237" s="998"/>
      <c r="J237" s="998"/>
      <c r="K237" s="998"/>
      <c r="L237" s="998"/>
      <c r="M237" s="998"/>
      <c r="N237" s="998"/>
      <c r="O237" s="998"/>
      <c r="P237" s="998"/>
    </row>
    <row r="238" spans="1:16" s="240" customFormat="1">
      <c r="A238" s="998"/>
      <c r="B238" s="998"/>
      <c r="C238" s="998"/>
      <c r="D238" s="998"/>
      <c r="E238" s="998"/>
      <c r="F238" s="998"/>
      <c r="G238" s="998"/>
      <c r="H238" s="998"/>
      <c r="I238" s="998"/>
      <c r="J238" s="998"/>
      <c r="K238" s="998"/>
      <c r="L238" s="998"/>
      <c r="M238" s="998"/>
      <c r="N238" s="998"/>
      <c r="O238" s="998"/>
      <c r="P238" s="998"/>
    </row>
    <row r="239" spans="1:16" s="240" customFormat="1">
      <c r="A239" s="998"/>
      <c r="B239" s="998"/>
      <c r="C239" s="998"/>
      <c r="D239" s="998"/>
      <c r="E239" s="998"/>
      <c r="F239" s="998"/>
      <c r="G239" s="998"/>
      <c r="H239" s="998"/>
      <c r="I239" s="998"/>
      <c r="J239" s="998"/>
      <c r="K239" s="998"/>
      <c r="L239" s="998"/>
      <c r="M239" s="998"/>
      <c r="N239" s="998"/>
      <c r="O239" s="998"/>
      <c r="P239" s="998"/>
    </row>
    <row r="240" spans="1:16" s="240" customFormat="1">
      <c r="A240" s="998"/>
      <c r="B240" s="998"/>
      <c r="C240" s="998"/>
      <c r="D240" s="998"/>
      <c r="E240" s="998"/>
      <c r="F240" s="998"/>
      <c r="G240" s="998"/>
      <c r="H240" s="998"/>
      <c r="I240" s="998"/>
      <c r="J240" s="998"/>
      <c r="K240" s="998"/>
      <c r="L240" s="998"/>
      <c r="M240" s="998"/>
      <c r="N240" s="998"/>
      <c r="O240" s="998"/>
      <c r="P240" s="998"/>
    </row>
    <row r="241" spans="1:16" s="240" customFormat="1">
      <c r="A241" s="998"/>
      <c r="B241" s="998"/>
      <c r="C241" s="998"/>
      <c r="D241" s="998"/>
      <c r="E241" s="998"/>
      <c r="F241" s="998"/>
      <c r="G241" s="998"/>
      <c r="H241" s="998"/>
      <c r="I241" s="998"/>
      <c r="J241" s="998"/>
      <c r="K241" s="998"/>
      <c r="L241" s="998"/>
      <c r="M241" s="998"/>
      <c r="N241" s="998"/>
      <c r="O241" s="998"/>
      <c r="P241" s="998"/>
    </row>
    <row r="242" spans="1:16" s="240" customFormat="1">
      <c r="A242" s="998"/>
      <c r="B242" s="998"/>
      <c r="C242" s="998"/>
      <c r="D242" s="998"/>
      <c r="E242" s="998"/>
      <c r="F242" s="998"/>
      <c r="G242" s="998"/>
      <c r="H242" s="998"/>
      <c r="I242" s="998"/>
      <c r="J242" s="998"/>
      <c r="K242" s="998"/>
      <c r="L242" s="998"/>
      <c r="M242" s="998"/>
      <c r="N242" s="998"/>
      <c r="O242" s="998"/>
      <c r="P242" s="998"/>
    </row>
    <row r="243" spans="1:16" s="240" customFormat="1">
      <c r="A243" s="998"/>
      <c r="B243" s="998"/>
      <c r="C243" s="998"/>
      <c r="D243" s="998"/>
      <c r="E243" s="998"/>
      <c r="F243" s="998"/>
      <c r="G243" s="998"/>
      <c r="H243" s="998"/>
      <c r="I243" s="998"/>
      <c r="J243" s="998"/>
      <c r="K243" s="998"/>
      <c r="L243" s="998"/>
      <c r="M243" s="998"/>
      <c r="N243" s="998"/>
      <c r="O243" s="998"/>
      <c r="P243" s="998"/>
    </row>
    <row r="244" spans="1:16" s="240" customFormat="1">
      <c r="A244" s="998"/>
      <c r="B244" s="998"/>
      <c r="C244" s="998"/>
      <c r="D244" s="998"/>
      <c r="E244" s="998"/>
      <c r="F244" s="998"/>
      <c r="G244" s="998"/>
      <c r="H244" s="998"/>
      <c r="I244" s="998"/>
      <c r="J244" s="998"/>
      <c r="K244" s="998"/>
      <c r="L244" s="998"/>
      <c r="M244" s="998"/>
      <c r="N244" s="998"/>
      <c r="O244" s="998"/>
      <c r="P244" s="998"/>
    </row>
    <row r="245" spans="1:16" s="240" customFormat="1">
      <c r="A245" s="998"/>
      <c r="B245" s="998"/>
      <c r="C245" s="998"/>
      <c r="D245" s="998"/>
      <c r="E245" s="998"/>
      <c r="F245" s="998"/>
      <c r="G245" s="998"/>
      <c r="H245" s="998"/>
      <c r="I245" s="998"/>
      <c r="J245" s="998"/>
      <c r="K245" s="998"/>
      <c r="L245" s="998"/>
      <c r="M245" s="998"/>
      <c r="N245" s="998"/>
      <c r="O245" s="998"/>
      <c r="P245" s="998"/>
    </row>
    <row r="246" spans="1:16" s="240" customFormat="1">
      <c r="A246" s="998"/>
      <c r="B246" s="998"/>
      <c r="C246" s="998"/>
      <c r="D246" s="998"/>
      <c r="E246" s="998"/>
      <c r="F246" s="998"/>
      <c r="G246" s="998"/>
      <c r="H246" s="998"/>
      <c r="I246" s="998"/>
      <c r="J246" s="998"/>
      <c r="K246" s="998"/>
      <c r="L246" s="998"/>
      <c r="M246" s="998"/>
      <c r="N246" s="998"/>
      <c r="O246" s="998"/>
      <c r="P246" s="998"/>
    </row>
    <row r="247" spans="1:16" s="240" customFormat="1">
      <c r="A247" s="998"/>
      <c r="B247" s="998"/>
      <c r="C247" s="998"/>
      <c r="D247" s="998"/>
      <c r="E247" s="998"/>
      <c r="F247" s="998"/>
      <c r="G247" s="998"/>
      <c r="H247" s="998"/>
      <c r="I247" s="998"/>
      <c r="J247" s="998"/>
      <c r="K247" s="998"/>
      <c r="L247" s="998"/>
      <c r="M247" s="998"/>
      <c r="N247" s="998"/>
      <c r="O247" s="998"/>
      <c r="P247" s="998"/>
    </row>
    <row r="248" spans="1:16" s="240" customFormat="1">
      <c r="A248" s="998"/>
      <c r="B248" s="998"/>
      <c r="C248" s="998"/>
      <c r="D248" s="998"/>
      <c r="E248" s="998"/>
      <c r="F248" s="998"/>
      <c r="G248" s="998"/>
      <c r="H248" s="998"/>
      <c r="I248" s="998"/>
      <c r="J248" s="998"/>
      <c r="K248" s="998"/>
      <c r="L248" s="998"/>
      <c r="M248" s="998"/>
      <c r="N248" s="998"/>
      <c r="O248" s="998"/>
      <c r="P248" s="998"/>
    </row>
    <row r="249" spans="1:16" s="240" customFormat="1">
      <c r="A249" s="998"/>
      <c r="B249" s="998"/>
      <c r="C249" s="998"/>
      <c r="D249" s="998"/>
      <c r="E249" s="998"/>
      <c r="F249" s="998"/>
      <c r="G249" s="998"/>
      <c r="H249" s="998"/>
      <c r="I249" s="998"/>
      <c r="J249" s="998"/>
      <c r="K249" s="998"/>
      <c r="L249" s="998"/>
      <c r="M249" s="998"/>
      <c r="N249" s="998"/>
      <c r="O249" s="998"/>
      <c r="P249" s="998"/>
    </row>
    <row r="250" spans="1:16" s="240" customFormat="1">
      <c r="A250" s="998"/>
      <c r="B250" s="998"/>
      <c r="C250" s="998"/>
      <c r="D250" s="998"/>
      <c r="E250" s="998"/>
      <c r="F250" s="998"/>
      <c r="G250" s="998"/>
      <c r="H250" s="998"/>
      <c r="I250" s="998"/>
      <c r="J250" s="998"/>
      <c r="K250" s="998"/>
      <c r="L250" s="998"/>
      <c r="M250" s="998"/>
      <c r="N250" s="998"/>
      <c r="O250" s="998"/>
      <c r="P250" s="998"/>
    </row>
    <row r="251" spans="1:16" s="240" customFormat="1">
      <c r="A251" s="998"/>
      <c r="B251" s="998"/>
      <c r="C251" s="998"/>
      <c r="D251" s="998"/>
      <c r="E251" s="998"/>
      <c r="F251" s="998"/>
      <c r="G251" s="998"/>
      <c r="H251" s="998"/>
      <c r="I251" s="998"/>
      <c r="J251" s="998"/>
      <c r="K251" s="998"/>
      <c r="L251" s="998"/>
      <c r="M251" s="998"/>
      <c r="N251" s="998"/>
      <c r="O251" s="998"/>
      <c r="P251" s="998"/>
    </row>
    <row r="252" spans="1:16" s="240" customFormat="1">
      <c r="A252" s="998"/>
      <c r="B252" s="998"/>
      <c r="C252" s="998"/>
      <c r="D252" s="998"/>
      <c r="E252" s="998"/>
      <c r="F252" s="998"/>
      <c r="G252" s="998"/>
      <c r="H252" s="998"/>
      <c r="I252" s="998"/>
      <c r="J252" s="998"/>
      <c r="K252" s="998"/>
      <c r="L252" s="998"/>
      <c r="M252" s="998"/>
      <c r="N252" s="998"/>
      <c r="O252" s="998"/>
      <c r="P252" s="998"/>
    </row>
    <row r="253" spans="1:16" s="240" customFormat="1">
      <c r="A253" s="998"/>
      <c r="B253" s="998"/>
      <c r="C253" s="998"/>
      <c r="D253" s="998"/>
      <c r="E253" s="998"/>
      <c r="F253" s="998"/>
      <c r="G253" s="998"/>
      <c r="H253" s="998"/>
      <c r="I253" s="998"/>
      <c r="J253" s="998"/>
      <c r="K253" s="998"/>
      <c r="L253" s="998"/>
      <c r="M253" s="998"/>
      <c r="N253" s="998"/>
      <c r="O253" s="998"/>
      <c r="P253" s="998"/>
    </row>
    <row r="254" spans="1:16" s="240" customFormat="1">
      <c r="A254" s="998"/>
      <c r="B254" s="998"/>
      <c r="C254" s="998"/>
      <c r="D254" s="998"/>
      <c r="E254" s="998"/>
      <c r="F254" s="998"/>
      <c r="G254" s="998"/>
      <c r="H254" s="998"/>
      <c r="I254" s="998"/>
      <c r="J254" s="998"/>
      <c r="K254" s="998"/>
      <c r="L254" s="998"/>
      <c r="M254" s="998"/>
      <c r="N254" s="998"/>
      <c r="O254" s="998"/>
      <c r="P254" s="998"/>
    </row>
    <row r="255" spans="1:16" s="240" customFormat="1">
      <c r="A255" s="998"/>
      <c r="B255" s="998"/>
      <c r="C255" s="998"/>
      <c r="D255" s="998"/>
      <c r="E255" s="998"/>
      <c r="F255" s="998"/>
      <c r="G255" s="998"/>
      <c r="H255" s="998"/>
      <c r="I255" s="998"/>
      <c r="J255" s="998"/>
      <c r="K255" s="998"/>
      <c r="L255" s="998"/>
      <c r="M255" s="998"/>
      <c r="N255" s="998"/>
      <c r="O255" s="998"/>
      <c r="P255" s="998"/>
    </row>
    <row r="256" spans="1:16" s="240" customFormat="1">
      <c r="A256" s="998"/>
      <c r="B256" s="998"/>
      <c r="C256" s="998"/>
      <c r="D256" s="998"/>
      <c r="E256" s="998"/>
      <c r="F256" s="998"/>
      <c r="G256" s="998"/>
      <c r="H256" s="998"/>
      <c r="I256" s="998"/>
      <c r="J256" s="998"/>
      <c r="K256" s="998"/>
      <c r="L256" s="998"/>
      <c r="M256" s="998"/>
      <c r="N256" s="998"/>
      <c r="O256" s="998"/>
      <c r="P256" s="998"/>
    </row>
    <row r="257" spans="1:16" s="240" customFormat="1">
      <c r="A257" s="998"/>
      <c r="B257" s="998"/>
      <c r="C257" s="998"/>
      <c r="D257" s="998"/>
      <c r="E257" s="998"/>
      <c r="F257" s="998"/>
      <c r="G257" s="998"/>
      <c r="H257" s="998"/>
      <c r="I257" s="998"/>
      <c r="J257" s="998"/>
      <c r="K257" s="998"/>
      <c r="L257" s="998"/>
      <c r="M257" s="998"/>
      <c r="N257" s="998"/>
      <c r="O257" s="998"/>
      <c r="P257" s="998"/>
    </row>
    <row r="258" spans="1:16" s="240" customFormat="1">
      <c r="A258" s="998"/>
      <c r="B258" s="998"/>
      <c r="C258" s="998"/>
      <c r="D258" s="998"/>
      <c r="E258" s="998"/>
      <c r="F258" s="998"/>
      <c r="G258" s="998"/>
      <c r="H258" s="998"/>
      <c r="I258" s="998"/>
      <c r="J258" s="998"/>
      <c r="K258" s="998"/>
      <c r="L258" s="998"/>
      <c r="M258" s="998"/>
      <c r="N258" s="998"/>
      <c r="O258" s="998"/>
      <c r="P258" s="998"/>
    </row>
    <row r="259" spans="1:16" s="240" customFormat="1">
      <c r="A259" s="998"/>
      <c r="B259" s="998"/>
      <c r="C259" s="998"/>
      <c r="D259" s="998"/>
      <c r="E259" s="998"/>
      <c r="F259" s="998"/>
      <c r="G259" s="998"/>
      <c r="H259" s="998"/>
      <c r="I259" s="998"/>
      <c r="J259" s="998"/>
      <c r="K259" s="998"/>
      <c r="L259" s="998"/>
      <c r="M259" s="998"/>
      <c r="N259" s="998"/>
      <c r="O259" s="998"/>
      <c r="P259" s="998"/>
    </row>
    <row r="260" spans="1:16" s="240" customFormat="1">
      <c r="A260" s="998"/>
      <c r="B260" s="998"/>
      <c r="C260" s="998"/>
      <c r="D260" s="998"/>
      <c r="E260" s="998"/>
      <c r="F260" s="998"/>
      <c r="G260" s="998"/>
      <c r="H260" s="998"/>
      <c r="I260" s="998"/>
      <c r="J260" s="998"/>
      <c r="K260" s="998"/>
      <c r="L260" s="998"/>
      <c r="M260" s="998"/>
      <c r="N260" s="998"/>
      <c r="O260" s="998"/>
      <c r="P260" s="998"/>
    </row>
    <row r="261" spans="1:16" s="240" customFormat="1">
      <c r="A261" s="998"/>
      <c r="B261" s="998"/>
      <c r="C261" s="998"/>
      <c r="D261" s="998"/>
      <c r="E261" s="998"/>
      <c r="F261" s="998"/>
      <c r="G261" s="998"/>
      <c r="H261" s="998"/>
      <c r="I261" s="998"/>
      <c r="J261" s="998"/>
      <c r="K261" s="998"/>
      <c r="L261" s="998"/>
      <c r="M261" s="998"/>
      <c r="N261" s="998"/>
      <c r="O261" s="998"/>
      <c r="P261" s="998"/>
    </row>
    <row r="262" spans="1:16" s="240" customFormat="1">
      <c r="A262" s="998"/>
      <c r="B262" s="998"/>
      <c r="C262" s="998"/>
      <c r="D262" s="998"/>
      <c r="E262" s="998"/>
      <c r="F262" s="998"/>
      <c r="G262" s="998"/>
      <c r="H262" s="998"/>
      <c r="I262" s="998"/>
      <c r="J262" s="998"/>
      <c r="K262" s="998"/>
      <c r="L262" s="998"/>
      <c r="M262" s="998"/>
      <c r="N262" s="998"/>
      <c r="O262" s="998"/>
      <c r="P262" s="998"/>
    </row>
    <row r="263" spans="1:16" s="240" customFormat="1">
      <c r="A263" s="998"/>
      <c r="B263" s="998"/>
      <c r="C263" s="998"/>
      <c r="D263" s="998"/>
      <c r="E263" s="998"/>
      <c r="F263" s="998"/>
      <c r="G263" s="998"/>
      <c r="H263" s="998"/>
      <c r="I263" s="998"/>
      <c r="J263" s="998"/>
      <c r="K263" s="998"/>
      <c r="L263" s="998"/>
      <c r="M263" s="998"/>
      <c r="N263" s="998"/>
      <c r="O263" s="998"/>
      <c r="P263" s="998"/>
    </row>
    <row r="264" spans="1:16" s="240" customFormat="1">
      <c r="A264" s="998"/>
      <c r="B264" s="998"/>
      <c r="C264" s="998"/>
      <c r="D264" s="998"/>
      <c r="E264" s="998"/>
      <c r="F264" s="998"/>
      <c r="G264" s="998"/>
      <c r="H264" s="998"/>
      <c r="I264" s="998"/>
      <c r="J264" s="998"/>
      <c r="K264" s="998"/>
      <c r="L264" s="998"/>
      <c r="M264" s="998"/>
      <c r="N264" s="998"/>
      <c r="O264" s="998"/>
      <c r="P264" s="998"/>
    </row>
    <row r="265" spans="1:16" s="240" customFormat="1">
      <c r="A265" s="998"/>
      <c r="B265" s="998"/>
      <c r="C265" s="998"/>
      <c r="D265" s="998"/>
      <c r="E265" s="998"/>
      <c r="F265" s="998"/>
      <c r="G265" s="998"/>
      <c r="H265" s="998"/>
      <c r="I265" s="998"/>
      <c r="J265" s="998"/>
      <c r="K265" s="998"/>
      <c r="L265" s="998"/>
      <c r="M265" s="998"/>
      <c r="N265" s="998"/>
      <c r="O265" s="998"/>
      <c r="P265" s="998"/>
    </row>
    <row r="266" spans="1:16" s="240" customFormat="1">
      <c r="A266" s="998"/>
      <c r="B266" s="998"/>
      <c r="C266" s="998"/>
      <c r="D266" s="998"/>
      <c r="E266" s="998"/>
      <c r="F266" s="998"/>
      <c r="G266" s="998"/>
      <c r="H266" s="998"/>
      <c r="I266" s="998"/>
      <c r="J266" s="998"/>
      <c r="K266" s="998"/>
      <c r="L266" s="998"/>
      <c r="M266" s="998"/>
      <c r="N266" s="998"/>
      <c r="O266" s="998"/>
      <c r="P266" s="998"/>
    </row>
    <row r="267" spans="1:16" s="240" customFormat="1">
      <c r="A267" s="998"/>
      <c r="B267" s="998"/>
      <c r="C267" s="998"/>
      <c r="D267" s="998"/>
      <c r="E267" s="998"/>
      <c r="F267" s="998"/>
      <c r="G267" s="998"/>
      <c r="H267" s="998"/>
      <c r="I267" s="998"/>
      <c r="J267" s="998"/>
      <c r="K267" s="998"/>
      <c r="L267" s="998"/>
      <c r="M267" s="998"/>
      <c r="N267" s="998"/>
      <c r="O267" s="998"/>
      <c r="P267" s="998"/>
    </row>
    <row r="268" spans="1:16" s="240" customFormat="1">
      <c r="A268" s="998"/>
      <c r="B268" s="998"/>
      <c r="C268" s="998"/>
      <c r="D268" s="998"/>
      <c r="E268" s="998"/>
      <c r="F268" s="998"/>
      <c r="G268" s="998"/>
      <c r="H268" s="998"/>
      <c r="I268" s="998"/>
      <c r="J268" s="998"/>
      <c r="K268" s="998"/>
      <c r="L268" s="998"/>
      <c r="M268" s="998"/>
      <c r="N268" s="998"/>
      <c r="O268" s="998"/>
      <c r="P268" s="998"/>
    </row>
    <row r="269" spans="1:16" s="240" customFormat="1">
      <c r="A269" s="998"/>
      <c r="B269" s="998"/>
      <c r="C269" s="998"/>
      <c r="D269" s="998"/>
      <c r="E269" s="998"/>
      <c r="F269" s="998"/>
      <c r="G269" s="998"/>
      <c r="H269" s="998"/>
      <c r="I269" s="998"/>
      <c r="J269" s="998"/>
      <c r="K269" s="998"/>
      <c r="L269" s="998"/>
      <c r="M269" s="998"/>
      <c r="N269" s="998"/>
      <c r="O269" s="998"/>
      <c r="P269" s="998"/>
    </row>
    <row r="270" spans="1:16" s="240" customFormat="1">
      <c r="A270" s="998"/>
      <c r="B270" s="998"/>
      <c r="C270" s="998"/>
      <c r="D270" s="998"/>
      <c r="E270" s="998"/>
      <c r="F270" s="998"/>
      <c r="G270" s="998"/>
      <c r="H270" s="998"/>
      <c r="I270" s="998"/>
      <c r="J270" s="998"/>
      <c r="K270" s="998"/>
      <c r="L270" s="998"/>
      <c r="M270" s="998"/>
      <c r="N270" s="998"/>
      <c r="O270" s="998"/>
      <c r="P270" s="998"/>
    </row>
    <row r="271" spans="1:16" s="240" customFormat="1">
      <c r="A271" s="998"/>
      <c r="B271" s="998"/>
      <c r="C271" s="998"/>
      <c r="D271" s="998"/>
      <c r="E271" s="998"/>
      <c r="F271" s="998"/>
      <c r="G271" s="998"/>
      <c r="H271" s="998"/>
      <c r="I271" s="998"/>
      <c r="J271" s="998"/>
      <c r="K271" s="998"/>
      <c r="L271" s="998"/>
      <c r="M271" s="998"/>
      <c r="N271" s="998"/>
      <c r="O271" s="998"/>
      <c r="P271" s="998"/>
    </row>
    <row r="272" spans="1:16" s="240" customFormat="1">
      <c r="A272" s="998"/>
      <c r="B272" s="998"/>
      <c r="C272" s="998"/>
      <c r="D272" s="998"/>
      <c r="E272" s="998"/>
      <c r="F272" s="998"/>
      <c r="G272" s="998"/>
      <c r="H272" s="998"/>
      <c r="I272" s="998"/>
      <c r="J272" s="998"/>
      <c r="K272" s="998"/>
      <c r="L272" s="998"/>
      <c r="M272" s="998"/>
      <c r="N272" s="998"/>
      <c r="O272" s="998"/>
      <c r="P272" s="998"/>
    </row>
    <row r="273" spans="1:16" s="240" customFormat="1">
      <c r="A273" s="998"/>
      <c r="B273" s="998"/>
      <c r="C273" s="998"/>
      <c r="D273" s="998"/>
      <c r="E273" s="998"/>
      <c r="F273" s="998"/>
      <c r="G273" s="998"/>
      <c r="H273" s="998"/>
      <c r="I273" s="998"/>
      <c r="J273" s="998"/>
      <c r="K273" s="998"/>
      <c r="L273" s="998"/>
      <c r="M273" s="998"/>
      <c r="N273" s="998"/>
      <c r="O273" s="998"/>
      <c r="P273" s="998"/>
    </row>
    <row r="274" spans="1:16" s="240" customFormat="1">
      <c r="A274" s="998"/>
      <c r="B274" s="998"/>
      <c r="C274" s="998"/>
      <c r="D274" s="998"/>
      <c r="E274" s="998"/>
      <c r="F274" s="998"/>
      <c r="G274" s="998"/>
      <c r="H274" s="998"/>
      <c r="I274" s="998"/>
      <c r="J274" s="998"/>
      <c r="K274" s="998"/>
      <c r="L274" s="998"/>
      <c r="M274" s="998"/>
      <c r="N274" s="998"/>
      <c r="O274" s="998"/>
      <c r="P274" s="998"/>
    </row>
    <row r="275" spans="1:16" s="240" customFormat="1">
      <c r="A275" s="998"/>
      <c r="B275" s="998"/>
      <c r="C275" s="998"/>
      <c r="D275" s="998"/>
      <c r="E275" s="998"/>
      <c r="F275" s="998"/>
      <c r="G275" s="998"/>
      <c r="H275" s="998"/>
      <c r="I275" s="998"/>
      <c r="J275" s="998"/>
      <c r="K275" s="998"/>
      <c r="L275" s="998"/>
      <c r="M275" s="998"/>
      <c r="N275" s="998"/>
      <c r="O275" s="998"/>
      <c r="P275" s="998"/>
    </row>
    <row r="276" spans="1:16" s="240" customFormat="1">
      <c r="A276" s="998"/>
      <c r="B276" s="998"/>
      <c r="C276" s="998"/>
      <c r="D276" s="998"/>
      <c r="E276" s="998"/>
      <c r="F276" s="998"/>
      <c r="G276" s="998"/>
      <c r="H276" s="998"/>
      <c r="I276" s="998"/>
      <c r="J276" s="998"/>
      <c r="K276" s="998"/>
      <c r="L276" s="998"/>
      <c r="M276" s="998"/>
      <c r="N276" s="998"/>
      <c r="O276" s="998"/>
      <c r="P276" s="998"/>
    </row>
    <row r="277" spans="1:16" s="240" customFormat="1">
      <c r="A277" s="998"/>
      <c r="B277" s="998"/>
      <c r="C277" s="998"/>
      <c r="D277" s="998"/>
      <c r="E277" s="998"/>
      <c r="F277" s="998"/>
      <c r="G277" s="998"/>
      <c r="H277" s="998"/>
      <c r="I277" s="998"/>
      <c r="J277" s="998"/>
      <c r="K277" s="998"/>
      <c r="L277" s="998"/>
      <c r="M277" s="998"/>
      <c r="N277" s="998"/>
      <c r="O277" s="998"/>
      <c r="P277" s="998"/>
    </row>
    <row r="278" spans="1:16" s="240" customFormat="1">
      <c r="A278" s="998"/>
      <c r="B278" s="998"/>
      <c r="C278" s="998"/>
      <c r="D278" s="998"/>
      <c r="E278" s="998"/>
      <c r="F278" s="998"/>
      <c r="G278" s="998"/>
      <c r="H278" s="998"/>
      <c r="I278" s="998"/>
      <c r="J278" s="998"/>
      <c r="K278" s="998"/>
      <c r="L278" s="998"/>
      <c r="M278" s="998"/>
      <c r="N278" s="998"/>
      <c r="O278" s="998"/>
      <c r="P278" s="998"/>
    </row>
    <row r="279" spans="1:16" s="240" customFormat="1">
      <c r="A279" s="998"/>
      <c r="B279" s="998"/>
      <c r="C279" s="998"/>
      <c r="D279" s="998"/>
      <c r="E279" s="998"/>
      <c r="F279" s="998"/>
      <c r="G279" s="998"/>
      <c r="H279" s="998"/>
      <c r="I279" s="998"/>
      <c r="J279" s="998"/>
      <c r="K279" s="998"/>
      <c r="L279" s="998"/>
      <c r="M279" s="998"/>
      <c r="N279" s="998"/>
      <c r="O279" s="998"/>
      <c r="P279" s="998"/>
    </row>
    <row r="280" spans="1:16" s="240" customFormat="1">
      <c r="A280" s="998"/>
      <c r="B280" s="998"/>
      <c r="C280" s="998"/>
      <c r="D280" s="998"/>
      <c r="E280" s="998"/>
      <c r="F280" s="998"/>
      <c r="G280" s="998"/>
      <c r="H280" s="998"/>
      <c r="I280" s="998"/>
      <c r="J280" s="998"/>
      <c r="K280" s="998"/>
      <c r="L280" s="998"/>
      <c r="M280" s="998"/>
      <c r="N280" s="998"/>
      <c r="O280" s="998"/>
      <c r="P280" s="998"/>
    </row>
    <row r="281" spans="1:16" s="240" customFormat="1">
      <c r="A281" s="998"/>
      <c r="B281" s="998"/>
      <c r="C281" s="998"/>
      <c r="D281" s="998"/>
      <c r="E281" s="998"/>
      <c r="F281" s="998"/>
      <c r="G281" s="998"/>
      <c r="H281" s="998"/>
      <c r="I281" s="998"/>
      <c r="J281" s="998"/>
      <c r="K281" s="998"/>
      <c r="L281" s="998"/>
      <c r="M281" s="998"/>
      <c r="N281" s="998"/>
      <c r="O281" s="998"/>
      <c r="P281" s="998"/>
    </row>
    <row r="282" spans="1:16" s="240" customFormat="1">
      <c r="A282" s="998"/>
      <c r="B282" s="998"/>
      <c r="C282" s="998"/>
      <c r="D282" s="998"/>
      <c r="E282" s="998"/>
      <c r="F282" s="998"/>
      <c r="G282" s="998"/>
      <c r="H282" s="998"/>
      <c r="I282" s="998"/>
      <c r="J282" s="998"/>
      <c r="K282" s="998"/>
      <c r="L282" s="998"/>
      <c r="M282" s="998"/>
      <c r="N282" s="998"/>
      <c r="O282" s="998"/>
      <c r="P282" s="998"/>
    </row>
    <row r="283" spans="1:16" s="240" customFormat="1">
      <c r="A283" s="998"/>
      <c r="B283" s="998"/>
      <c r="C283" s="998"/>
      <c r="D283" s="998"/>
      <c r="E283" s="998"/>
      <c r="F283" s="998"/>
      <c r="G283" s="998"/>
      <c r="H283" s="998"/>
      <c r="I283" s="998"/>
      <c r="J283" s="998"/>
      <c r="K283" s="998"/>
      <c r="L283" s="998"/>
      <c r="M283" s="998"/>
      <c r="N283" s="998"/>
      <c r="O283" s="998"/>
      <c r="P283" s="998"/>
    </row>
    <row r="284" spans="1:16" s="240" customFormat="1">
      <c r="A284" s="998"/>
      <c r="B284" s="998"/>
      <c r="C284" s="998"/>
      <c r="D284" s="998"/>
      <c r="E284" s="998"/>
      <c r="F284" s="998"/>
      <c r="G284" s="998"/>
      <c r="H284" s="998"/>
      <c r="I284" s="998"/>
      <c r="J284" s="998"/>
      <c r="K284" s="998"/>
      <c r="L284" s="998"/>
      <c r="M284" s="998"/>
      <c r="N284" s="998"/>
      <c r="O284" s="998"/>
      <c r="P284" s="998"/>
    </row>
    <row r="285" spans="1:16" s="240" customFormat="1">
      <c r="A285" s="998"/>
      <c r="B285" s="998"/>
      <c r="C285" s="998"/>
      <c r="D285" s="998"/>
      <c r="E285" s="998"/>
      <c r="F285" s="998"/>
      <c r="G285" s="998"/>
      <c r="H285" s="998"/>
      <c r="I285" s="998"/>
      <c r="J285" s="998"/>
      <c r="K285" s="998"/>
      <c r="L285" s="998"/>
      <c r="M285" s="998"/>
      <c r="N285" s="998"/>
      <c r="O285" s="998"/>
      <c r="P285" s="998"/>
    </row>
    <row r="286" spans="1:16" s="240" customFormat="1">
      <c r="A286" s="998"/>
      <c r="B286" s="998"/>
      <c r="C286" s="998"/>
      <c r="D286" s="998"/>
      <c r="E286" s="998"/>
      <c r="F286" s="998"/>
      <c r="G286" s="998"/>
      <c r="H286" s="998"/>
      <c r="I286" s="998"/>
      <c r="J286" s="998"/>
      <c r="K286" s="998"/>
      <c r="L286" s="998"/>
      <c r="M286" s="998"/>
      <c r="N286" s="998"/>
      <c r="O286" s="998"/>
      <c r="P286" s="998"/>
    </row>
    <row r="287" spans="1:16" s="240" customFormat="1">
      <c r="A287" s="998"/>
      <c r="B287" s="998"/>
      <c r="C287" s="998"/>
      <c r="D287" s="998"/>
      <c r="E287" s="998"/>
      <c r="F287" s="998"/>
      <c r="G287" s="998"/>
      <c r="H287" s="998"/>
      <c r="I287" s="998"/>
      <c r="J287" s="998"/>
      <c r="K287" s="998"/>
      <c r="L287" s="998"/>
      <c r="M287" s="998"/>
      <c r="N287" s="998"/>
      <c r="O287" s="998"/>
      <c r="P287" s="998"/>
    </row>
    <row r="288" spans="1:16" s="240" customFormat="1">
      <c r="A288" s="998"/>
      <c r="B288" s="998"/>
      <c r="C288" s="998"/>
      <c r="D288" s="998"/>
      <c r="E288" s="998"/>
      <c r="F288" s="998"/>
      <c r="G288" s="998"/>
      <c r="H288" s="998"/>
      <c r="I288" s="998"/>
      <c r="J288" s="998"/>
      <c r="K288" s="998"/>
      <c r="L288" s="998"/>
      <c r="M288" s="998"/>
      <c r="N288" s="998"/>
      <c r="O288" s="998"/>
      <c r="P288" s="998"/>
    </row>
    <row r="289" spans="1:16" s="240" customFormat="1">
      <c r="A289" s="998"/>
      <c r="B289" s="998"/>
      <c r="C289" s="998"/>
      <c r="D289" s="998"/>
      <c r="E289" s="998"/>
      <c r="F289" s="998"/>
      <c r="G289" s="998"/>
      <c r="H289" s="998"/>
      <c r="I289" s="998"/>
      <c r="J289" s="998"/>
      <c r="K289" s="998"/>
      <c r="L289" s="998"/>
      <c r="M289" s="998"/>
      <c r="N289" s="998"/>
      <c r="O289" s="998"/>
      <c r="P289" s="998"/>
    </row>
    <row r="290" spans="1:16" s="240" customFormat="1">
      <c r="A290" s="998"/>
      <c r="B290" s="998"/>
      <c r="C290" s="998"/>
      <c r="D290" s="998"/>
      <c r="E290" s="998"/>
      <c r="F290" s="998"/>
      <c r="G290" s="998"/>
      <c r="H290" s="998"/>
      <c r="I290" s="998"/>
      <c r="J290" s="998"/>
      <c r="K290" s="998"/>
      <c r="L290" s="998"/>
      <c r="M290" s="998"/>
      <c r="N290" s="998"/>
      <c r="O290" s="998"/>
      <c r="P290" s="998"/>
    </row>
    <row r="291" spans="1:16" s="240" customFormat="1">
      <c r="A291" s="998"/>
      <c r="B291" s="998"/>
      <c r="C291" s="998"/>
      <c r="D291" s="998"/>
      <c r="E291" s="998"/>
      <c r="F291" s="998"/>
      <c r="G291" s="998"/>
      <c r="H291" s="998"/>
      <c r="I291" s="998"/>
      <c r="J291" s="998"/>
      <c r="K291" s="998"/>
      <c r="L291" s="998"/>
      <c r="M291" s="998"/>
      <c r="N291" s="998"/>
      <c r="O291" s="998"/>
      <c r="P291" s="998"/>
    </row>
    <row r="292" spans="1:16" s="240" customFormat="1">
      <c r="A292" s="998"/>
      <c r="B292" s="998"/>
      <c r="C292" s="998"/>
      <c r="D292" s="998"/>
      <c r="E292" s="998"/>
      <c r="F292" s="998"/>
      <c r="G292" s="998"/>
      <c r="H292" s="998"/>
      <c r="I292" s="998"/>
      <c r="J292" s="998"/>
      <c r="K292" s="998"/>
      <c r="L292" s="998"/>
      <c r="M292" s="998"/>
      <c r="N292" s="998"/>
      <c r="O292" s="998"/>
      <c r="P292" s="998"/>
    </row>
    <row r="293" spans="1:16" s="240" customFormat="1">
      <c r="A293" s="998"/>
      <c r="B293" s="998"/>
      <c r="C293" s="998"/>
      <c r="D293" s="998"/>
      <c r="E293" s="998"/>
      <c r="F293" s="998"/>
      <c r="G293" s="998"/>
      <c r="H293" s="998"/>
      <c r="I293" s="998"/>
      <c r="J293" s="998"/>
      <c r="K293" s="998"/>
      <c r="L293" s="998"/>
      <c r="M293" s="998"/>
      <c r="N293" s="998"/>
      <c r="O293" s="998"/>
      <c r="P293" s="998"/>
    </row>
    <row r="294" spans="1:16" s="240" customFormat="1">
      <c r="A294" s="998"/>
      <c r="B294" s="998"/>
      <c r="C294" s="998"/>
      <c r="D294" s="998"/>
      <c r="E294" s="998"/>
      <c r="F294" s="998"/>
      <c r="G294" s="998"/>
      <c r="H294" s="998"/>
      <c r="I294" s="998"/>
      <c r="J294" s="998"/>
      <c r="K294" s="998"/>
      <c r="L294" s="998"/>
      <c r="M294" s="998"/>
      <c r="N294" s="998"/>
      <c r="O294" s="998"/>
      <c r="P294" s="998"/>
    </row>
    <row r="295" spans="1:16" s="240" customFormat="1">
      <c r="A295" s="998"/>
      <c r="B295" s="998"/>
      <c r="C295" s="998"/>
      <c r="D295" s="998"/>
      <c r="E295" s="998"/>
      <c r="F295" s="998"/>
      <c r="G295" s="998"/>
      <c r="H295" s="998"/>
      <c r="I295" s="998"/>
      <c r="J295" s="998"/>
      <c r="K295" s="998"/>
      <c r="L295" s="998"/>
      <c r="M295" s="998"/>
      <c r="N295" s="998"/>
      <c r="O295" s="998"/>
      <c r="P295" s="998"/>
    </row>
    <row r="296" spans="1:16" s="240" customFormat="1">
      <c r="A296" s="998"/>
      <c r="B296" s="998"/>
      <c r="C296" s="998"/>
      <c r="D296" s="998"/>
      <c r="E296" s="998"/>
      <c r="F296" s="998"/>
      <c r="G296" s="998"/>
      <c r="H296" s="998"/>
      <c r="I296" s="998"/>
      <c r="J296" s="998"/>
      <c r="K296" s="998"/>
      <c r="L296" s="998"/>
      <c r="M296" s="998"/>
      <c r="N296" s="998"/>
      <c r="O296" s="998"/>
      <c r="P296" s="998"/>
    </row>
    <row r="297" spans="1:16" s="240" customFormat="1">
      <c r="A297" s="998"/>
      <c r="B297" s="998"/>
      <c r="C297" s="998"/>
      <c r="D297" s="998"/>
      <c r="E297" s="998"/>
      <c r="F297" s="998"/>
      <c r="G297" s="998"/>
      <c r="H297" s="998"/>
      <c r="I297" s="998"/>
      <c r="J297" s="998"/>
      <c r="K297" s="998"/>
      <c r="L297" s="998"/>
      <c r="M297" s="998"/>
      <c r="N297" s="998"/>
      <c r="O297" s="998"/>
      <c r="P297" s="998"/>
    </row>
    <row r="298" spans="1:16" s="240" customFormat="1">
      <c r="A298" s="998"/>
      <c r="B298" s="998"/>
      <c r="C298" s="998"/>
      <c r="D298" s="998"/>
      <c r="E298" s="998"/>
      <c r="F298" s="998"/>
      <c r="G298" s="998"/>
      <c r="H298" s="998"/>
      <c r="I298" s="998"/>
      <c r="J298" s="998"/>
      <c r="K298" s="998"/>
      <c r="L298" s="998"/>
      <c r="M298" s="998"/>
      <c r="N298" s="998"/>
      <c r="O298" s="998"/>
      <c r="P298" s="998"/>
    </row>
    <row r="299" spans="1:16" s="240" customFormat="1">
      <c r="A299" s="998"/>
      <c r="B299" s="998"/>
      <c r="C299" s="998"/>
      <c r="D299" s="998"/>
      <c r="E299" s="998"/>
      <c r="F299" s="998"/>
      <c r="G299" s="998"/>
      <c r="H299" s="998"/>
      <c r="I299" s="998"/>
      <c r="J299" s="998"/>
      <c r="K299" s="998"/>
      <c r="L299" s="998"/>
      <c r="M299" s="998"/>
      <c r="N299" s="998"/>
      <c r="O299" s="998"/>
      <c r="P299" s="998"/>
    </row>
    <row r="300" spans="1:16" s="240" customFormat="1">
      <c r="A300" s="998"/>
      <c r="B300" s="998"/>
      <c r="C300" s="998"/>
      <c r="D300" s="998"/>
      <c r="E300" s="998"/>
      <c r="F300" s="998"/>
      <c r="G300" s="998"/>
      <c r="H300" s="998"/>
      <c r="I300" s="998"/>
      <c r="J300" s="998"/>
      <c r="K300" s="998"/>
      <c r="L300" s="998"/>
      <c r="M300" s="998"/>
      <c r="N300" s="998"/>
      <c r="O300" s="998"/>
      <c r="P300" s="998"/>
    </row>
    <row r="301" spans="1:16" s="240" customFormat="1">
      <c r="A301" s="998"/>
      <c r="B301" s="998"/>
      <c r="C301" s="998"/>
      <c r="D301" s="998"/>
      <c r="E301" s="998"/>
      <c r="F301" s="998"/>
      <c r="G301" s="998"/>
      <c r="H301" s="998"/>
      <c r="I301" s="998"/>
      <c r="J301" s="998"/>
      <c r="K301" s="998"/>
      <c r="L301" s="998"/>
      <c r="M301" s="998"/>
      <c r="N301" s="998"/>
      <c r="O301" s="998"/>
      <c r="P301" s="998"/>
    </row>
    <row r="302" spans="1:16" s="240" customFormat="1">
      <c r="A302" s="998"/>
      <c r="B302" s="998"/>
      <c r="C302" s="998"/>
      <c r="D302" s="998"/>
      <c r="E302" s="998"/>
      <c r="F302" s="998"/>
      <c r="G302" s="998"/>
      <c r="H302" s="998"/>
      <c r="I302" s="998"/>
      <c r="J302" s="998"/>
      <c r="K302" s="998"/>
      <c r="L302" s="998"/>
      <c r="M302" s="998"/>
      <c r="N302" s="998"/>
      <c r="O302" s="998"/>
      <c r="P302" s="998"/>
    </row>
    <row r="303" spans="1:16" s="240" customFormat="1">
      <c r="A303" s="998"/>
      <c r="B303" s="998"/>
      <c r="C303" s="998"/>
      <c r="D303" s="998"/>
      <c r="E303" s="998"/>
      <c r="F303" s="998"/>
      <c r="G303" s="998"/>
      <c r="H303" s="998"/>
      <c r="I303" s="998"/>
      <c r="J303" s="998"/>
      <c r="K303" s="998"/>
      <c r="L303" s="998"/>
      <c r="M303" s="998"/>
      <c r="N303" s="998"/>
      <c r="O303" s="998"/>
      <c r="P303" s="998"/>
    </row>
    <row r="304" spans="1:16" s="240" customFormat="1">
      <c r="A304" s="998"/>
      <c r="B304" s="998"/>
      <c r="C304" s="998"/>
      <c r="D304" s="998"/>
      <c r="E304" s="998"/>
      <c r="F304" s="998"/>
      <c r="G304" s="998"/>
      <c r="H304" s="998"/>
      <c r="I304" s="998"/>
      <c r="J304" s="998"/>
      <c r="K304" s="998"/>
      <c r="L304" s="998"/>
      <c r="M304" s="998"/>
      <c r="N304" s="998"/>
      <c r="O304" s="998"/>
      <c r="P304" s="998"/>
    </row>
    <row r="305" spans="1:16" s="240" customFormat="1">
      <c r="A305" s="998"/>
      <c r="B305" s="998"/>
      <c r="C305" s="998"/>
      <c r="D305" s="998"/>
      <c r="E305" s="998"/>
      <c r="F305" s="998"/>
      <c r="G305" s="998"/>
      <c r="H305" s="998"/>
      <c r="I305" s="998"/>
      <c r="J305" s="998"/>
      <c r="K305" s="998"/>
      <c r="L305" s="998"/>
      <c r="M305" s="998"/>
      <c r="N305" s="998"/>
      <c r="O305" s="998"/>
      <c r="P305" s="998"/>
    </row>
    <row r="306" spans="1:16" s="240" customFormat="1">
      <c r="A306" s="998"/>
      <c r="B306" s="998"/>
      <c r="C306" s="998"/>
      <c r="D306" s="998"/>
      <c r="E306" s="998"/>
      <c r="F306" s="998"/>
      <c r="G306" s="998"/>
      <c r="H306" s="998"/>
      <c r="I306" s="998"/>
      <c r="J306" s="998"/>
      <c r="K306" s="998"/>
      <c r="L306" s="998"/>
      <c r="M306" s="998"/>
      <c r="N306" s="998"/>
      <c r="O306" s="998"/>
      <c r="P306" s="998"/>
    </row>
    <row r="307" spans="1:16" s="240" customFormat="1">
      <c r="A307" s="998"/>
      <c r="B307" s="998"/>
      <c r="C307" s="998"/>
      <c r="D307" s="998"/>
      <c r="E307" s="998"/>
      <c r="F307" s="998"/>
      <c r="G307" s="998"/>
      <c r="H307" s="998"/>
      <c r="I307" s="998"/>
      <c r="J307" s="998"/>
      <c r="K307" s="998"/>
      <c r="L307" s="998"/>
      <c r="M307" s="998"/>
      <c r="N307" s="998"/>
      <c r="O307" s="998"/>
      <c r="P307" s="998"/>
    </row>
    <row r="308" spans="1:16" s="240" customFormat="1">
      <c r="A308" s="998"/>
      <c r="B308" s="998"/>
      <c r="C308" s="998"/>
      <c r="D308" s="998"/>
      <c r="E308" s="998"/>
      <c r="F308" s="998"/>
      <c r="G308" s="998"/>
      <c r="H308" s="998"/>
      <c r="I308" s="998"/>
      <c r="J308" s="998"/>
      <c r="K308" s="998"/>
      <c r="L308" s="998"/>
      <c r="M308" s="998"/>
      <c r="N308" s="998"/>
      <c r="O308" s="998"/>
      <c r="P308" s="998"/>
    </row>
    <row r="309" spans="1:16" s="240" customFormat="1">
      <c r="A309" s="998"/>
      <c r="B309" s="998"/>
      <c r="C309" s="998"/>
      <c r="D309" s="998"/>
      <c r="E309" s="998"/>
      <c r="F309" s="998"/>
      <c r="G309" s="998"/>
      <c r="H309" s="998"/>
      <c r="I309" s="998"/>
      <c r="J309" s="998"/>
      <c r="K309" s="998"/>
      <c r="L309" s="998"/>
      <c r="M309" s="998"/>
      <c r="N309" s="998"/>
      <c r="O309" s="998"/>
      <c r="P309" s="998"/>
    </row>
    <row r="310" spans="1:16" s="240" customFormat="1">
      <c r="A310" s="998"/>
      <c r="B310" s="998"/>
      <c r="C310" s="998"/>
      <c r="D310" s="998"/>
      <c r="E310" s="998"/>
      <c r="F310" s="998"/>
      <c r="G310" s="998"/>
      <c r="H310" s="998"/>
      <c r="I310" s="998"/>
      <c r="J310" s="998"/>
      <c r="K310" s="998"/>
      <c r="L310" s="998"/>
      <c r="M310" s="998"/>
      <c r="N310" s="998"/>
      <c r="O310" s="998"/>
      <c r="P310" s="998"/>
    </row>
    <row r="311" spans="1:16" s="240" customFormat="1">
      <c r="A311" s="998"/>
      <c r="B311" s="998"/>
      <c r="C311" s="998"/>
      <c r="D311" s="998"/>
      <c r="E311" s="998"/>
      <c r="F311" s="998"/>
      <c r="G311" s="998"/>
      <c r="H311" s="998"/>
      <c r="I311" s="998"/>
      <c r="J311" s="998"/>
      <c r="K311" s="998"/>
      <c r="L311" s="998"/>
      <c r="M311" s="998"/>
      <c r="N311" s="998"/>
      <c r="O311" s="998"/>
      <c r="P311" s="998"/>
    </row>
    <row r="312" spans="1:16" s="240" customFormat="1">
      <c r="A312" s="998"/>
      <c r="B312" s="998"/>
      <c r="C312" s="998"/>
      <c r="D312" s="998"/>
      <c r="E312" s="998"/>
      <c r="F312" s="998"/>
      <c r="G312" s="998"/>
      <c r="H312" s="998"/>
      <c r="I312" s="998"/>
      <c r="J312" s="998"/>
      <c r="K312" s="998"/>
      <c r="L312" s="998"/>
      <c r="M312" s="998"/>
      <c r="N312" s="998"/>
      <c r="O312" s="998"/>
      <c r="P312" s="998"/>
    </row>
    <row r="313" spans="1:16" s="240" customFormat="1">
      <c r="A313" s="998"/>
      <c r="B313" s="998"/>
      <c r="C313" s="998"/>
      <c r="D313" s="998"/>
      <c r="E313" s="998"/>
      <c r="F313" s="998"/>
      <c r="G313" s="998"/>
      <c r="H313" s="998"/>
      <c r="I313" s="998"/>
      <c r="J313" s="998"/>
      <c r="K313" s="998"/>
      <c r="L313" s="998"/>
      <c r="M313" s="998"/>
      <c r="N313" s="998"/>
      <c r="O313" s="998"/>
      <c r="P313" s="998"/>
    </row>
    <row r="314" spans="1:16" s="240" customFormat="1">
      <c r="A314" s="998"/>
      <c r="B314" s="998"/>
      <c r="C314" s="998"/>
      <c r="D314" s="998"/>
      <c r="E314" s="998"/>
      <c r="F314" s="998"/>
      <c r="G314" s="998"/>
      <c r="H314" s="998"/>
      <c r="I314" s="998"/>
      <c r="J314" s="998"/>
      <c r="K314" s="998"/>
      <c r="L314" s="998"/>
      <c r="M314" s="998"/>
      <c r="N314" s="998"/>
      <c r="O314" s="998"/>
      <c r="P314" s="998"/>
    </row>
    <row r="315" spans="1:16" s="240" customFormat="1">
      <c r="A315" s="998"/>
      <c r="B315" s="998"/>
      <c r="C315" s="998"/>
      <c r="D315" s="998"/>
      <c r="E315" s="998"/>
      <c r="F315" s="998"/>
      <c r="G315" s="998"/>
      <c r="H315" s="998"/>
      <c r="I315" s="998"/>
      <c r="J315" s="998"/>
      <c r="K315" s="998"/>
      <c r="L315" s="998"/>
      <c r="M315" s="998"/>
      <c r="N315" s="998"/>
      <c r="O315" s="998"/>
      <c r="P315" s="998"/>
    </row>
    <row r="316" spans="1:16" s="240" customFormat="1">
      <c r="A316" s="998"/>
      <c r="B316" s="998"/>
      <c r="C316" s="998"/>
      <c r="D316" s="998"/>
      <c r="E316" s="998"/>
      <c r="F316" s="998"/>
      <c r="G316" s="998"/>
      <c r="H316" s="998"/>
      <c r="I316" s="998"/>
      <c r="J316" s="998"/>
      <c r="K316" s="998"/>
      <c r="L316" s="998"/>
      <c r="M316" s="998"/>
      <c r="N316" s="998"/>
      <c r="O316" s="998"/>
      <c r="P316" s="998"/>
    </row>
    <row r="317" spans="1:16" s="240" customFormat="1">
      <c r="A317" s="998"/>
      <c r="B317" s="998"/>
      <c r="C317" s="998"/>
      <c r="D317" s="998"/>
      <c r="E317" s="998"/>
      <c r="F317" s="998"/>
      <c r="G317" s="998"/>
      <c r="H317" s="998"/>
      <c r="I317" s="998"/>
      <c r="J317" s="998"/>
      <c r="K317" s="998"/>
      <c r="L317" s="998"/>
      <c r="M317" s="998"/>
      <c r="N317" s="998"/>
      <c r="O317" s="998"/>
      <c r="P317" s="998"/>
    </row>
    <row r="318" spans="1:16" s="240" customFormat="1">
      <c r="A318" s="998"/>
      <c r="B318" s="998"/>
      <c r="C318" s="998"/>
      <c r="D318" s="998"/>
      <c r="E318" s="998"/>
      <c r="F318" s="998"/>
      <c r="G318" s="998"/>
      <c r="H318" s="998"/>
      <c r="I318" s="998"/>
      <c r="J318" s="998"/>
      <c r="K318" s="998"/>
      <c r="L318" s="998"/>
      <c r="M318" s="998"/>
      <c r="N318" s="998"/>
      <c r="O318" s="998"/>
      <c r="P318" s="998"/>
    </row>
    <row r="319" spans="1:16" s="240" customFormat="1">
      <c r="A319" s="998"/>
      <c r="B319" s="998"/>
      <c r="C319" s="998"/>
      <c r="D319" s="998"/>
      <c r="E319" s="998"/>
      <c r="F319" s="998"/>
      <c r="G319" s="998"/>
      <c r="H319" s="998"/>
      <c r="I319" s="998"/>
      <c r="J319" s="998"/>
      <c r="K319" s="998"/>
      <c r="L319" s="998"/>
      <c r="M319" s="998"/>
      <c r="N319" s="998"/>
      <c r="O319" s="998"/>
      <c r="P319" s="998"/>
    </row>
    <row r="320" spans="1:16" s="240" customFormat="1">
      <c r="A320" s="998"/>
      <c r="B320" s="998"/>
      <c r="C320" s="998"/>
      <c r="D320" s="998"/>
      <c r="E320" s="998"/>
      <c r="F320" s="998"/>
      <c r="G320" s="998"/>
      <c r="H320" s="998"/>
      <c r="I320" s="998"/>
      <c r="J320" s="998"/>
      <c r="K320" s="998"/>
      <c r="L320" s="998"/>
      <c r="M320" s="998"/>
      <c r="N320" s="998"/>
      <c r="O320" s="998"/>
      <c r="P320" s="998"/>
    </row>
    <row r="321" spans="1:16" s="240" customFormat="1" ht="30.75" customHeight="1">
      <c r="A321" s="998"/>
      <c r="B321" s="998"/>
      <c r="C321" s="998"/>
      <c r="D321" s="998"/>
      <c r="E321" s="998"/>
      <c r="F321" s="998"/>
      <c r="G321" s="998"/>
      <c r="H321" s="998"/>
      <c r="I321" s="998"/>
      <c r="J321" s="998"/>
      <c r="K321" s="998"/>
      <c r="L321" s="998"/>
      <c r="M321" s="998"/>
      <c r="N321" s="998"/>
      <c r="O321" s="998"/>
      <c r="P321" s="998"/>
    </row>
    <row r="322" spans="1:16" s="240" customFormat="1" ht="30.75" customHeight="1">
      <c r="A322" s="998"/>
      <c r="B322" s="998"/>
      <c r="C322" s="998"/>
      <c r="D322" s="998"/>
      <c r="E322" s="998"/>
      <c r="F322" s="998"/>
      <c r="G322" s="998"/>
      <c r="H322" s="998"/>
      <c r="I322" s="998"/>
      <c r="J322" s="998"/>
      <c r="K322" s="998"/>
      <c r="L322" s="998"/>
      <c r="M322" s="998"/>
      <c r="N322" s="998"/>
      <c r="O322" s="998"/>
      <c r="P322" s="998"/>
    </row>
    <row r="323" spans="1:16" s="240" customFormat="1" ht="30.75" customHeight="1">
      <c r="A323" s="998"/>
      <c r="B323" s="998"/>
      <c r="C323" s="998"/>
      <c r="D323" s="998"/>
      <c r="E323" s="998"/>
      <c r="F323" s="998"/>
      <c r="G323" s="998"/>
      <c r="H323" s="998"/>
      <c r="I323" s="998"/>
      <c r="J323" s="998"/>
      <c r="K323" s="998"/>
      <c r="L323" s="998"/>
      <c r="M323" s="998"/>
      <c r="N323" s="998"/>
      <c r="O323" s="998"/>
      <c r="P323" s="998"/>
    </row>
    <row r="324" spans="1:16" s="240" customFormat="1" ht="30.75" customHeight="1">
      <c r="A324" s="998"/>
      <c r="B324" s="998"/>
      <c r="C324" s="998"/>
      <c r="D324" s="998"/>
      <c r="E324" s="998"/>
      <c r="F324" s="998"/>
      <c r="G324" s="998"/>
      <c r="H324" s="998"/>
      <c r="I324" s="998"/>
      <c r="J324" s="998"/>
      <c r="K324" s="998"/>
      <c r="L324" s="998"/>
      <c r="M324" s="998"/>
      <c r="N324" s="998"/>
      <c r="O324" s="998"/>
      <c r="P324" s="998"/>
    </row>
    <row r="325" spans="1:16" s="240" customFormat="1" ht="30.75" customHeight="1">
      <c r="A325" s="998"/>
      <c r="B325" s="998"/>
      <c r="C325" s="998"/>
      <c r="D325" s="998"/>
      <c r="E325" s="998"/>
      <c r="F325" s="998"/>
      <c r="G325" s="998"/>
      <c r="H325" s="998"/>
      <c r="I325" s="998"/>
      <c r="J325" s="998"/>
      <c r="K325" s="998"/>
      <c r="L325" s="998"/>
      <c r="M325" s="998"/>
      <c r="N325" s="998"/>
      <c r="O325" s="998"/>
      <c r="P325" s="998"/>
    </row>
    <row r="326" spans="1:16" s="240" customFormat="1" ht="30.75" customHeight="1">
      <c r="A326" s="998"/>
      <c r="B326" s="998"/>
      <c r="C326" s="998"/>
      <c r="D326" s="998"/>
      <c r="E326" s="998"/>
      <c r="F326" s="998"/>
      <c r="G326" s="998"/>
      <c r="H326" s="998"/>
      <c r="I326" s="998"/>
      <c r="J326" s="998"/>
      <c r="K326" s="998"/>
      <c r="L326" s="998"/>
      <c r="M326" s="998"/>
      <c r="N326" s="998"/>
      <c r="O326" s="998"/>
      <c r="P326" s="998"/>
    </row>
    <row r="327" spans="1:16" s="240" customFormat="1" ht="30.75" customHeight="1">
      <c r="A327" s="998"/>
      <c r="B327" s="998"/>
      <c r="C327" s="998"/>
      <c r="D327" s="998"/>
      <c r="E327" s="998"/>
      <c r="F327" s="998"/>
      <c r="G327" s="998"/>
      <c r="H327" s="998"/>
      <c r="I327" s="998"/>
      <c r="J327" s="998"/>
      <c r="K327" s="998"/>
      <c r="L327" s="998"/>
      <c r="M327" s="998"/>
      <c r="N327" s="998"/>
      <c r="O327" s="998"/>
      <c r="P327" s="998"/>
    </row>
    <row r="328" spans="1:16" s="240" customFormat="1" ht="30.75" customHeight="1">
      <c r="A328" s="998"/>
      <c r="B328" s="998"/>
      <c r="C328" s="998"/>
      <c r="D328" s="998"/>
      <c r="E328" s="998"/>
      <c r="F328" s="998"/>
      <c r="G328" s="998"/>
      <c r="H328" s="998"/>
      <c r="I328" s="998"/>
      <c r="J328" s="998"/>
      <c r="K328" s="998"/>
      <c r="L328" s="998"/>
      <c r="M328" s="998"/>
      <c r="N328" s="998"/>
      <c r="O328" s="998"/>
      <c r="P328" s="998"/>
    </row>
    <row r="329" spans="1:16" s="240" customFormat="1" ht="30.75" customHeight="1">
      <c r="A329" s="998"/>
      <c r="B329" s="998"/>
      <c r="C329" s="998"/>
      <c r="D329" s="998"/>
      <c r="E329" s="998"/>
      <c r="F329" s="998"/>
      <c r="G329" s="998"/>
      <c r="H329" s="998"/>
      <c r="I329" s="998"/>
      <c r="J329" s="998"/>
      <c r="K329" s="998"/>
      <c r="L329" s="998"/>
      <c r="M329" s="998"/>
      <c r="N329" s="998"/>
      <c r="O329" s="998"/>
      <c r="P329" s="998"/>
    </row>
    <row r="330" spans="1:16" s="240" customFormat="1" ht="30.75" customHeight="1">
      <c r="A330" s="998"/>
      <c r="B330" s="998"/>
      <c r="C330" s="998"/>
      <c r="D330" s="998"/>
      <c r="E330" s="998"/>
      <c r="F330" s="998"/>
      <c r="G330" s="998"/>
      <c r="H330" s="998"/>
      <c r="I330" s="998"/>
      <c r="J330" s="998"/>
      <c r="K330" s="998"/>
      <c r="L330" s="998"/>
      <c r="M330" s="998"/>
      <c r="N330" s="998"/>
      <c r="O330" s="998"/>
      <c r="P330" s="998"/>
    </row>
    <row r="331" spans="1:16" s="240" customFormat="1" ht="30.75" customHeight="1">
      <c r="A331" s="998"/>
      <c r="B331" s="998"/>
      <c r="C331" s="998"/>
      <c r="D331" s="998"/>
      <c r="E331" s="998"/>
      <c r="F331" s="998"/>
      <c r="G331" s="998"/>
      <c r="H331" s="998"/>
      <c r="I331" s="998"/>
      <c r="J331" s="998"/>
      <c r="K331" s="998"/>
      <c r="L331" s="998"/>
      <c r="M331" s="998"/>
      <c r="N331" s="998"/>
      <c r="O331" s="998"/>
      <c r="P331" s="998"/>
    </row>
    <row r="332" spans="1:16" s="240" customFormat="1" ht="30.75" customHeight="1">
      <c r="A332" s="998"/>
      <c r="B332" s="998"/>
      <c r="C332" s="998"/>
      <c r="D332" s="998"/>
      <c r="E332" s="998"/>
      <c r="F332" s="998"/>
      <c r="G332" s="998"/>
      <c r="H332" s="998"/>
      <c r="I332" s="998"/>
      <c r="J332" s="998"/>
      <c r="K332" s="998"/>
      <c r="L332" s="998"/>
      <c r="M332" s="998"/>
      <c r="N332" s="998"/>
      <c r="O332" s="998"/>
      <c r="P332" s="998"/>
    </row>
    <row r="333" spans="1:16" s="240" customFormat="1" ht="30.75" customHeight="1">
      <c r="A333" s="998"/>
      <c r="B333" s="998"/>
      <c r="C333" s="998"/>
      <c r="D333" s="998"/>
      <c r="E333" s="998"/>
      <c r="F333" s="998"/>
      <c r="G333" s="998"/>
      <c r="H333" s="998"/>
      <c r="I333" s="998"/>
      <c r="J333" s="998"/>
      <c r="K333" s="998"/>
      <c r="L333" s="998"/>
      <c r="M333" s="998"/>
      <c r="N333" s="998"/>
      <c r="O333" s="998"/>
      <c r="P333" s="998"/>
    </row>
    <row r="334" spans="1:16" s="240" customFormat="1" ht="30.75" customHeight="1">
      <c r="A334" s="998"/>
      <c r="B334" s="998"/>
      <c r="C334" s="998"/>
      <c r="D334" s="998"/>
      <c r="E334" s="998"/>
      <c r="F334" s="998"/>
      <c r="G334" s="998"/>
      <c r="H334" s="998"/>
      <c r="I334" s="998"/>
      <c r="J334" s="998"/>
      <c r="K334" s="998"/>
      <c r="L334" s="998"/>
      <c r="M334" s="998"/>
      <c r="N334" s="998"/>
      <c r="O334" s="998"/>
      <c r="P334" s="998"/>
    </row>
    <row r="335" spans="1:16" s="240" customFormat="1" ht="30.75" customHeight="1">
      <c r="A335" s="998"/>
      <c r="B335" s="998"/>
      <c r="C335" s="998"/>
      <c r="D335" s="998"/>
      <c r="E335" s="998"/>
      <c r="F335" s="998"/>
      <c r="G335" s="998"/>
      <c r="H335" s="998"/>
      <c r="I335" s="998"/>
      <c r="J335" s="998"/>
      <c r="K335" s="998"/>
      <c r="L335" s="998"/>
      <c r="M335" s="998"/>
      <c r="N335" s="998"/>
      <c r="O335" s="998"/>
      <c r="P335" s="998"/>
    </row>
    <row r="336" spans="1:16" s="240" customFormat="1" ht="30.75" customHeight="1">
      <c r="A336" s="998"/>
      <c r="B336" s="998"/>
      <c r="C336" s="998"/>
      <c r="D336" s="998"/>
      <c r="E336" s="998"/>
      <c r="F336" s="998"/>
      <c r="G336" s="998"/>
      <c r="H336" s="998"/>
      <c r="I336" s="998"/>
      <c r="J336" s="998"/>
      <c r="K336" s="998"/>
      <c r="L336" s="998"/>
      <c r="M336" s="998"/>
      <c r="N336" s="998"/>
      <c r="O336" s="998"/>
      <c r="P336" s="998"/>
    </row>
    <row r="337" spans="1:16" s="240" customFormat="1" ht="30.75" customHeight="1">
      <c r="A337" s="998"/>
      <c r="B337" s="998"/>
      <c r="C337" s="998"/>
      <c r="D337" s="998"/>
      <c r="E337" s="998"/>
      <c r="F337" s="998"/>
      <c r="G337" s="998"/>
      <c r="H337" s="998"/>
      <c r="I337" s="998"/>
      <c r="J337" s="998"/>
      <c r="K337" s="998"/>
      <c r="L337" s="998"/>
      <c r="M337" s="998"/>
      <c r="N337" s="998"/>
      <c r="O337" s="998"/>
      <c r="P337" s="998"/>
    </row>
    <row r="338" spans="1:16" s="240" customFormat="1" ht="30.75" customHeight="1">
      <c r="A338" s="998"/>
      <c r="B338" s="998"/>
      <c r="C338" s="998"/>
      <c r="D338" s="998"/>
      <c r="E338" s="998"/>
      <c r="F338" s="998"/>
      <c r="G338" s="998"/>
      <c r="H338" s="998"/>
      <c r="I338" s="998"/>
      <c r="J338" s="998"/>
      <c r="K338" s="998"/>
      <c r="L338" s="998"/>
      <c r="M338" s="998"/>
      <c r="N338" s="998"/>
      <c r="O338" s="998"/>
      <c r="P338" s="998"/>
    </row>
    <row r="339" spans="1:16" s="240" customFormat="1" ht="30.75" customHeight="1">
      <c r="A339" s="998"/>
      <c r="B339" s="998"/>
      <c r="C339" s="998"/>
      <c r="D339" s="998"/>
      <c r="E339" s="998"/>
      <c r="F339" s="998"/>
      <c r="G339" s="998"/>
      <c r="H339" s="998"/>
      <c r="I339" s="998"/>
      <c r="J339" s="998"/>
      <c r="K339" s="998"/>
      <c r="L339" s="998"/>
      <c r="M339" s="998"/>
      <c r="N339" s="998"/>
      <c r="O339" s="998"/>
      <c r="P339" s="998"/>
    </row>
    <row r="340" spans="1:16" s="240" customFormat="1" ht="30.75" customHeight="1">
      <c r="A340" s="998"/>
      <c r="B340" s="998"/>
      <c r="C340" s="998"/>
      <c r="D340" s="998"/>
      <c r="E340" s="998"/>
      <c r="F340" s="998"/>
      <c r="G340" s="998"/>
      <c r="H340" s="998"/>
      <c r="I340" s="998"/>
      <c r="J340" s="998"/>
      <c r="K340" s="998"/>
      <c r="L340" s="998"/>
      <c r="M340" s="998"/>
      <c r="N340" s="998"/>
      <c r="O340" s="998"/>
      <c r="P340" s="998"/>
    </row>
    <row r="341" spans="1:16" s="240" customFormat="1" ht="30.75" customHeight="1">
      <c r="A341" s="998"/>
      <c r="B341" s="998"/>
      <c r="C341" s="998"/>
      <c r="D341" s="998"/>
      <c r="E341" s="998"/>
      <c r="F341" s="998"/>
      <c r="G341" s="998"/>
      <c r="H341" s="998"/>
      <c r="I341" s="998"/>
      <c r="J341" s="998"/>
      <c r="K341" s="998"/>
      <c r="L341" s="998"/>
      <c r="M341" s="998"/>
      <c r="N341" s="998"/>
      <c r="O341" s="998"/>
      <c r="P341" s="998"/>
    </row>
    <row r="342" spans="1:16" s="240" customFormat="1" ht="30.75" customHeight="1">
      <c r="A342" s="998"/>
      <c r="B342" s="998"/>
      <c r="C342" s="998"/>
      <c r="D342" s="998"/>
      <c r="E342" s="998"/>
      <c r="F342" s="998"/>
      <c r="G342" s="998"/>
      <c r="H342" s="998"/>
      <c r="I342" s="998"/>
      <c r="J342" s="998"/>
      <c r="K342" s="998"/>
      <c r="L342" s="998"/>
      <c r="M342" s="998"/>
      <c r="N342" s="998"/>
      <c r="O342" s="998"/>
      <c r="P342" s="998"/>
    </row>
    <row r="343" spans="1:16" s="240" customFormat="1" ht="30.75" customHeight="1">
      <c r="A343" s="998"/>
      <c r="B343" s="998"/>
      <c r="C343" s="998"/>
      <c r="D343" s="998"/>
      <c r="E343" s="998"/>
      <c r="F343" s="998"/>
      <c r="G343" s="998"/>
      <c r="H343" s="998"/>
      <c r="I343" s="998"/>
      <c r="J343" s="998"/>
      <c r="K343" s="998"/>
      <c r="L343" s="998"/>
      <c r="M343" s="998"/>
      <c r="N343" s="998"/>
      <c r="O343" s="998"/>
      <c r="P343" s="998"/>
    </row>
    <row r="344" spans="1:16" s="240" customFormat="1" ht="30.75" customHeight="1">
      <c r="A344" s="998"/>
      <c r="B344" s="998"/>
      <c r="C344" s="998"/>
      <c r="D344" s="998"/>
      <c r="E344" s="998"/>
      <c r="F344" s="998"/>
      <c r="G344" s="998"/>
      <c r="H344" s="998"/>
      <c r="I344" s="998"/>
      <c r="J344" s="998"/>
      <c r="K344" s="998"/>
      <c r="L344" s="998"/>
      <c r="M344" s="998"/>
      <c r="N344" s="998"/>
      <c r="O344" s="998"/>
      <c r="P344" s="998"/>
    </row>
    <row r="345" spans="1:16" s="240" customFormat="1" ht="30.75" customHeight="1">
      <c r="A345" s="998"/>
      <c r="B345" s="998"/>
      <c r="C345" s="998"/>
      <c r="D345" s="998"/>
      <c r="E345" s="998"/>
      <c r="F345" s="998"/>
      <c r="G345" s="998"/>
      <c r="H345" s="998"/>
      <c r="I345" s="998"/>
      <c r="J345" s="998"/>
      <c r="K345" s="998"/>
      <c r="L345" s="998"/>
      <c r="M345" s="998"/>
      <c r="N345" s="998"/>
      <c r="O345" s="998"/>
      <c r="P345" s="998"/>
    </row>
    <row r="346" spans="1:16" s="240" customFormat="1" ht="30.75" customHeight="1">
      <c r="A346" s="998"/>
      <c r="B346" s="998"/>
      <c r="C346" s="998"/>
      <c r="D346" s="998"/>
      <c r="E346" s="998"/>
      <c r="F346" s="998"/>
      <c r="G346" s="998"/>
      <c r="H346" s="998"/>
      <c r="I346" s="998"/>
      <c r="J346" s="998"/>
      <c r="K346" s="998"/>
      <c r="L346" s="998"/>
      <c r="M346" s="998"/>
      <c r="N346" s="998"/>
      <c r="O346" s="998"/>
      <c r="P346" s="998"/>
    </row>
    <row r="347" spans="1:16" s="240" customFormat="1" ht="30.75" customHeight="1">
      <c r="A347" s="998"/>
      <c r="B347" s="998"/>
      <c r="C347" s="998"/>
      <c r="D347" s="998"/>
      <c r="E347" s="998"/>
      <c r="F347" s="998"/>
      <c r="G347" s="998"/>
      <c r="H347" s="998"/>
      <c r="I347" s="998"/>
      <c r="J347" s="998"/>
      <c r="K347" s="998"/>
      <c r="L347" s="998"/>
      <c r="M347" s="998"/>
      <c r="N347" s="998"/>
      <c r="O347" s="998"/>
      <c r="P347" s="998"/>
    </row>
    <row r="348" spans="1:16" s="240" customFormat="1" ht="30.75" customHeight="1">
      <c r="A348" s="998"/>
      <c r="B348" s="998"/>
      <c r="C348" s="998"/>
      <c r="D348" s="998"/>
      <c r="E348" s="998"/>
      <c r="F348" s="998"/>
      <c r="G348" s="998"/>
      <c r="H348" s="998"/>
      <c r="I348" s="998"/>
      <c r="J348" s="998"/>
      <c r="K348" s="998"/>
      <c r="L348" s="998"/>
      <c r="M348" s="998"/>
      <c r="N348" s="998"/>
      <c r="O348" s="998"/>
      <c r="P348" s="998"/>
    </row>
    <row r="349" spans="1:16" s="240" customFormat="1" ht="30.75" customHeight="1">
      <c r="A349" s="998"/>
      <c r="B349" s="998"/>
      <c r="C349" s="998"/>
      <c r="D349" s="998"/>
      <c r="E349" s="998"/>
      <c r="F349" s="998"/>
      <c r="G349" s="998"/>
      <c r="H349" s="998"/>
      <c r="I349" s="998"/>
      <c r="J349" s="998"/>
      <c r="K349" s="998"/>
      <c r="L349" s="998"/>
      <c r="M349" s="998"/>
      <c r="N349" s="998"/>
      <c r="O349" s="998"/>
      <c r="P349" s="998"/>
    </row>
    <row r="350" spans="1:16" s="240" customFormat="1" ht="30.75" customHeight="1">
      <c r="A350" s="998"/>
      <c r="B350" s="998"/>
      <c r="C350" s="998"/>
      <c r="D350" s="998"/>
      <c r="E350" s="998"/>
      <c r="F350" s="998"/>
      <c r="G350" s="998"/>
      <c r="H350" s="998"/>
      <c r="I350" s="998"/>
      <c r="J350" s="998"/>
      <c r="K350" s="998"/>
      <c r="L350" s="998"/>
      <c r="M350" s="998"/>
      <c r="N350" s="998"/>
      <c r="O350" s="998"/>
      <c r="P350" s="998"/>
    </row>
    <row r="351" spans="1:16" s="240" customFormat="1" ht="30.75" customHeight="1">
      <c r="A351" s="998"/>
      <c r="B351" s="998"/>
      <c r="C351" s="998"/>
      <c r="D351" s="998"/>
      <c r="E351" s="998"/>
      <c r="F351" s="998"/>
      <c r="G351" s="998"/>
      <c r="H351" s="998"/>
      <c r="I351" s="998"/>
      <c r="J351" s="998"/>
      <c r="K351" s="998"/>
      <c r="L351" s="998"/>
      <c r="M351" s="998"/>
      <c r="N351" s="998"/>
      <c r="O351" s="998"/>
      <c r="P351" s="998"/>
    </row>
    <row r="352" spans="1:16" s="240" customFormat="1" ht="30.75" customHeight="1">
      <c r="A352" s="998"/>
      <c r="B352" s="998"/>
      <c r="C352" s="998"/>
      <c r="D352" s="998"/>
      <c r="E352" s="998"/>
      <c r="F352" s="998"/>
      <c r="G352" s="998"/>
      <c r="H352" s="998"/>
      <c r="I352" s="998"/>
      <c r="J352" s="998"/>
      <c r="K352" s="998"/>
      <c r="L352" s="998"/>
      <c r="M352" s="998"/>
      <c r="N352" s="998"/>
      <c r="O352" s="998"/>
      <c r="P352" s="998"/>
    </row>
    <row r="353" spans="1:16" s="240" customFormat="1" ht="30.75" customHeight="1">
      <c r="A353" s="998"/>
      <c r="B353" s="998"/>
      <c r="C353" s="998"/>
      <c r="D353" s="998"/>
      <c r="E353" s="998"/>
      <c r="F353" s="998"/>
      <c r="G353" s="998"/>
      <c r="H353" s="998"/>
      <c r="I353" s="998"/>
      <c r="J353" s="998"/>
      <c r="K353" s="998"/>
      <c r="L353" s="998"/>
      <c r="M353" s="998"/>
      <c r="N353" s="998"/>
      <c r="O353" s="998"/>
      <c r="P353" s="998"/>
    </row>
    <row r="354" spans="1:16" s="240" customFormat="1" ht="30.75" customHeight="1">
      <c r="A354" s="998"/>
      <c r="B354" s="998"/>
      <c r="C354" s="998"/>
      <c r="D354" s="998"/>
      <c r="E354" s="998"/>
      <c r="F354" s="998"/>
      <c r="G354" s="998"/>
      <c r="H354" s="998"/>
      <c r="I354" s="998"/>
      <c r="J354" s="998"/>
      <c r="K354" s="998"/>
      <c r="L354" s="998"/>
      <c r="M354" s="998"/>
      <c r="N354" s="998"/>
      <c r="O354" s="998"/>
      <c r="P354" s="998"/>
    </row>
    <row r="355" spans="1:16" s="240" customFormat="1" ht="30.75" customHeight="1">
      <c r="A355" s="998"/>
      <c r="B355" s="998"/>
      <c r="C355" s="998"/>
      <c r="D355" s="998"/>
      <c r="E355" s="998"/>
      <c r="F355" s="998"/>
      <c r="G355" s="998"/>
      <c r="H355" s="998"/>
      <c r="I355" s="998"/>
      <c r="J355" s="998"/>
      <c r="K355" s="998"/>
      <c r="L355" s="998"/>
      <c r="M355" s="998"/>
      <c r="N355" s="998"/>
      <c r="O355" s="998"/>
      <c r="P355" s="998"/>
    </row>
    <row r="356" spans="1:16" s="240" customFormat="1" ht="30.75" customHeight="1">
      <c r="A356" s="998"/>
      <c r="B356" s="998"/>
      <c r="C356" s="998"/>
      <c r="D356" s="998"/>
      <c r="E356" s="998"/>
      <c r="F356" s="998"/>
      <c r="G356" s="998"/>
      <c r="H356" s="998"/>
      <c r="I356" s="998"/>
      <c r="J356" s="998"/>
      <c r="K356" s="998"/>
      <c r="L356" s="998"/>
      <c r="M356" s="998"/>
      <c r="N356" s="998"/>
      <c r="O356" s="998"/>
      <c r="P356" s="998"/>
    </row>
    <row r="357" spans="1:16" s="240" customFormat="1" ht="30.75" customHeight="1">
      <c r="A357" s="998"/>
      <c r="B357" s="998"/>
      <c r="C357" s="998"/>
      <c r="D357" s="998"/>
      <c r="E357" s="998"/>
      <c r="F357" s="998"/>
      <c r="G357" s="998"/>
      <c r="H357" s="998"/>
      <c r="I357" s="998"/>
      <c r="J357" s="998"/>
      <c r="K357" s="998"/>
      <c r="L357" s="998"/>
      <c r="M357" s="998"/>
      <c r="N357" s="998"/>
      <c r="O357" s="998"/>
      <c r="P357" s="998"/>
    </row>
    <row r="358" spans="1:16" s="240" customFormat="1" ht="30.75" customHeight="1">
      <c r="A358" s="998"/>
      <c r="B358" s="998"/>
      <c r="C358" s="998"/>
      <c r="D358" s="998"/>
      <c r="E358" s="998"/>
      <c r="F358" s="998"/>
      <c r="G358" s="998"/>
      <c r="H358" s="998"/>
      <c r="I358" s="998"/>
      <c r="J358" s="998"/>
      <c r="K358" s="998"/>
      <c r="L358" s="998"/>
      <c r="M358" s="998"/>
      <c r="N358" s="998"/>
      <c r="O358" s="998"/>
      <c r="P358" s="998"/>
    </row>
    <row r="359" spans="1:16" s="240" customFormat="1" ht="30.75" customHeight="1">
      <c r="A359" s="998"/>
      <c r="B359" s="998"/>
      <c r="C359" s="998"/>
      <c r="D359" s="998"/>
      <c r="E359" s="998"/>
      <c r="F359" s="998"/>
      <c r="G359" s="998"/>
      <c r="H359" s="998"/>
      <c r="I359" s="998"/>
      <c r="J359" s="998"/>
      <c r="K359" s="998"/>
      <c r="L359" s="998"/>
      <c r="M359" s="998"/>
      <c r="N359" s="998"/>
      <c r="O359" s="998"/>
      <c r="P359" s="998"/>
    </row>
    <row r="360" spans="1:16" s="240" customFormat="1" ht="30.75" customHeight="1">
      <c r="A360" s="998"/>
      <c r="B360" s="998"/>
      <c r="C360" s="998"/>
      <c r="D360" s="998"/>
      <c r="E360" s="998"/>
      <c r="F360" s="998"/>
      <c r="G360" s="998"/>
      <c r="H360" s="998"/>
      <c r="I360" s="998"/>
      <c r="J360" s="998"/>
      <c r="K360" s="998"/>
      <c r="L360" s="998"/>
      <c r="M360" s="998"/>
      <c r="N360" s="998"/>
      <c r="O360" s="998"/>
      <c r="P360" s="998"/>
    </row>
    <row r="361" spans="1:16" s="240" customFormat="1" ht="30.75" customHeight="1">
      <c r="A361" s="998"/>
      <c r="B361" s="998"/>
      <c r="C361" s="998"/>
      <c r="D361" s="998"/>
      <c r="E361" s="998"/>
      <c r="F361" s="998"/>
      <c r="G361" s="998"/>
      <c r="H361" s="998"/>
      <c r="I361" s="998"/>
      <c r="J361" s="998"/>
      <c r="K361" s="998"/>
      <c r="L361" s="998"/>
      <c r="M361" s="998"/>
      <c r="N361" s="998"/>
      <c r="O361" s="998"/>
      <c r="P361" s="998"/>
    </row>
    <row r="362" spans="1:16" s="240" customFormat="1" ht="30.75" customHeight="1">
      <c r="A362" s="998"/>
      <c r="B362" s="998"/>
      <c r="C362" s="998"/>
      <c r="D362" s="998"/>
      <c r="E362" s="998"/>
      <c r="F362" s="998"/>
      <c r="G362" s="998"/>
      <c r="H362" s="998"/>
      <c r="I362" s="998"/>
      <c r="J362" s="998"/>
      <c r="K362" s="998"/>
      <c r="L362" s="998"/>
      <c r="M362" s="998"/>
      <c r="N362" s="998"/>
      <c r="O362" s="998"/>
      <c r="P362" s="998"/>
    </row>
    <row r="363" spans="1:16" s="240" customFormat="1" ht="30.75" customHeight="1">
      <c r="A363" s="998"/>
      <c r="B363" s="998"/>
      <c r="C363" s="998"/>
      <c r="D363" s="998"/>
      <c r="E363" s="998"/>
      <c r="F363" s="998"/>
      <c r="G363" s="998"/>
      <c r="H363" s="998"/>
      <c r="I363" s="998"/>
      <c r="J363" s="998"/>
      <c r="K363" s="998"/>
      <c r="L363" s="998"/>
      <c r="M363" s="998"/>
      <c r="N363" s="998"/>
      <c r="O363" s="998"/>
      <c r="P363" s="998"/>
    </row>
    <row r="364" spans="1:16" s="240" customFormat="1" ht="30.75" customHeight="1">
      <c r="A364" s="998"/>
      <c r="B364" s="998"/>
      <c r="C364" s="998"/>
      <c r="D364" s="998"/>
      <c r="E364" s="998"/>
      <c r="F364" s="998"/>
      <c r="G364" s="998"/>
      <c r="H364" s="998"/>
      <c r="I364" s="998"/>
      <c r="J364" s="998"/>
      <c r="K364" s="998"/>
      <c r="L364" s="998"/>
      <c r="M364" s="998"/>
      <c r="N364" s="998"/>
      <c r="O364" s="998"/>
      <c r="P364" s="998"/>
    </row>
    <row r="365" spans="1:16" s="240" customFormat="1" ht="30.75" customHeight="1">
      <c r="A365" s="998"/>
      <c r="B365" s="998"/>
      <c r="C365" s="998"/>
      <c r="D365" s="998"/>
      <c r="E365" s="998"/>
      <c r="F365" s="998"/>
      <c r="G365" s="998"/>
      <c r="H365" s="998"/>
      <c r="I365" s="998"/>
      <c r="J365" s="998"/>
      <c r="K365" s="998"/>
      <c r="L365" s="998"/>
      <c r="M365" s="998"/>
      <c r="N365" s="998"/>
      <c r="O365" s="998"/>
      <c r="P365" s="998"/>
    </row>
    <row r="366" spans="1:16" s="240" customFormat="1" ht="30.75" customHeight="1">
      <c r="A366" s="998"/>
      <c r="B366" s="998"/>
      <c r="C366" s="998"/>
      <c r="D366" s="998"/>
      <c r="E366" s="998"/>
      <c r="F366" s="998"/>
      <c r="G366" s="998"/>
      <c r="H366" s="998"/>
      <c r="I366" s="998"/>
      <c r="J366" s="998"/>
      <c r="K366" s="998"/>
      <c r="L366" s="998"/>
      <c r="M366" s="998"/>
      <c r="N366" s="998"/>
      <c r="O366" s="998"/>
      <c r="P366" s="998"/>
    </row>
    <row r="367" spans="1:16" s="240" customFormat="1" ht="30.75" customHeight="1">
      <c r="A367" s="998"/>
      <c r="B367" s="998"/>
      <c r="C367" s="998"/>
      <c r="D367" s="998"/>
      <c r="E367" s="998"/>
      <c r="F367" s="998"/>
      <c r="G367" s="998"/>
      <c r="H367" s="998"/>
      <c r="I367" s="998"/>
      <c r="J367" s="998"/>
      <c r="K367" s="998"/>
      <c r="L367" s="998"/>
      <c r="M367" s="998"/>
      <c r="N367" s="998"/>
      <c r="O367" s="998"/>
      <c r="P367" s="998"/>
    </row>
    <row r="368" spans="1:16" s="240" customFormat="1" ht="30.75" customHeight="1">
      <c r="A368" s="998"/>
      <c r="B368" s="998"/>
      <c r="C368" s="998"/>
      <c r="D368" s="998"/>
      <c r="E368" s="998"/>
      <c r="F368" s="998"/>
      <c r="G368" s="998"/>
      <c r="H368" s="998"/>
      <c r="I368" s="998"/>
      <c r="J368" s="998"/>
      <c r="K368" s="998"/>
      <c r="L368" s="998"/>
      <c r="M368" s="998"/>
      <c r="N368" s="998"/>
      <c r="O368" s="998"/>
      <c r="P368" s="998"/>
    </row>
    <row r="369" spans="1:16" s="240" customFormat="1" ht="30.75" customHeight="1">
      <c r="A369" s="998"/>
      <c r="B369" s="998"/>
      <c r="C369" s="998"/>
      <c r="D369" s="998"/>
      <c r="E369" s="998"/>
      <c r="F369" s="998"/>
      <c r="G369" s="998"/>
      <c r="H369" s="998"/>
      <c r="I369" s="998"/>
      <c r="J369" s="998"/>
      <c r="K369" s="998"/>
      <c r="L369" s="998"/>
      <c r="M369" s="998"/>
      <c r="N369" s="998"/>
      <c r="O369" s="998"/>
      <c r="P369" s="998"/>
    </row>
    <row r="370" spans="1:16" s="240" customFormat="1" ht="30.75" customHeight="1">
      <c r="A370" s="998"/>
      <c r="B370" s="998"/>
      <c r="C370" s="998"/>
      <c r="D370" s="998"/>
      <c r="E370" s="998"/>
      <c r="F370" s="998"/>
      <c r="G370" s="998"/>
      <c r="H370" s="998"/>
      <c r="I370" s="998"/>
      <c r="J370" s="998"/>
      <c r="K370" s="998"/>
      <c r="L370" s="998"/>
      <c r="M370" s="998"/>
      <c r="N370" s="998"/>
      <c r="O370" s="998"/>
      <c r="P370" s="998"/>
    </row>
    <row r="371" spans="1:16" s="240" customFormat="1" ht="30.75" customHeight="1">
      <c r="A371" s="998"/>
      <c r="B371" s="998"/>
      <c r="C371" s="998"/>
      <c r="D371" s="998"/>
      <c r="E371" s="998"/>
      <c r="F371" s="998"/>
      <c r="G371" s="998"/>
      <c r="H371" s="998"/>
      <c r="I371" s="998"/>
      <c r="J371" s="998"/>
      <c r="K371" s="998"/>
      <c r="L371" s="998"/>
      <c r="M371" s="998"/>
      <c r="N371" s="998"/>
      <c r="O371" s="998"/>
      <c r="P371" s="998"/>
    </row>
    <row r="372" spans="1:16" s="240" customFormat="1" ht="30.75" customHeight="1">
      <c r="A372" s="998"/>
      <c r="B372" s="998"/>
      <c r="C372" s="998"/>
      <c r="D372" s="998"/>
      <c r="E372" s="998"/>
      <c r="F372" s="998"/>
      <c r="G372" s="998"/>
      <c r="H372" s="998"/>
      <c r="I372" s="998"/>
      <c r="J372" s="998"/>
      <c r="K372" s="998"/>
      <c r="L372" s="998"/>
      <c r="M372" s="998"/>
      <c r="N372" s="998"/>
      <c r="O372" s="998"/>
      <c r="P372" s="998"/>
    </row>
    <row r="373" spans="1:16" s="240" customFormat="1" ht="30.75" customHeight="1">
      <c r="A373" s="998"/>
      <c r="B373" s="998"/>
      <c r="C373" s="998"/>
      <c r="D373" s="998"/>
      <c r="E373" s="998"/>
      <c r="F373" s="998"/>
      <c r="G373" s="998"/>
      <c r="H373" s="998"/>
      <c r="I373" s="998"/>
      <c r="J373" s="998"/>
      <c r="K373" s="998"/>
      <c r="L373" s="998"/>
      <c r="M373" s="998"/>
      <c r="N373" s="998"/>
      <c r="O373" s="998"/>
      <c r="P373" s="998"/>
    </row>
    <row r="374" spans="1:16" s="240" customFormat="1" ht="30.75" customHeight="1">
      <c r="A374" s="998"/>
      <c r="B374" s="998"/>
      <c r="C374" s="998"/>
      <c r="D374" s="998"/>
      <c r="E374" s="998"/>
      <c r="F374" s="998"/>
      <c r="G374" s="998"/>
      <c r="H374" s="998"/>
      <c r="I374" s="998"/>
      <c r="J374" s="998"/>
      <c r="K374" s="998"/>
      <c r="L374" s="998"/>
      <c r="M374" s="998"/>
      <c r="N374" s="998"/>
      <c r="O374" s="998"/>
      <c r="P374" s="998"/>
    </row>
    <row r="375" spans="1:16" s="240" customFormat="1" ht="30.75" customHeight="1">
      <c r="A375" s="998"/>
      <c r="B375" s="998"/>
      <c r="C375" s="998"/>
      <c r="D375" s="998"/>
      <c r="E375" s="998"/>
      <c r="F375" s="998"/>
      <c r="G375" s="998"/>
      <c r="H375" s="998"/>
      <c r="I375" s="998"/>
      <c r="J375" s="998"/>
      <c r="K375" s="998"/>
      <c r="L375" s="998"/>
      <c r="M375" s="998"/>
      <c r="N375" s="998"/>
      <c r="O375" s="998"/>
      <c r="P375" s="998"/>
    </row>
    <row r="376" spans="1:16" s="240" customFormat="1" ht="30.75" customHeight="1">
      <c r="A376" s="998"/>
      <c r="B376" s="998"/>
      <c r="C376" s="998"/>
      <c r="D376" s="998"/>
      <c r="E376" s="998"/>
      <c r="F376" s="998"/>
      <c r="G376" s="998"/>
      <c r="H376" s="998"/>
      <c r="I376" s="998"/>
      <c r="J376" s="998"/>
      <c r="K376" s="998"/>
      <c r="L376" s="998"/>
      <c r="M376" s="998"/>
      <c r="N376" s="998"/>
      <c r="O376" s="998"/>
      <c r="P376" s="998"/>
    </row>
    <row r="377" spans="1:16" s="240" customFormat="1" ht="30.75" customHeight="1">
      <c r="A377" s="998"/>
      <c r="B377" s="998"/>
      <c r="C377" s="998"/>
      <c r="D377" s="998"/>
      <c r="E377" s="998"/>
      <c r="F377" s="998"/>
      <c r="G377" s="998"/>
      <c r="H377" s="998"/>
      <c r="I377" s="998"/>
      <c r="J377" s="998"/>
      <c r="K377" s="998"/>
      <c r="L377" s="998"/>
      <c r="M377" s="998"/>
      <c r="N377" s="998"/>
      <c r="O377" s="998"/>
      <c r="P377" s="998"/>
    </row>
    <row r="378" spans="1:16" s="240" customFormat="1" ht="30.75" customHeight="1">
      <c r="A378" s="998"/>
      <c r="B378" s="998"/>
      <c r="C378" s="998"/>
      <c r="D378" s="998"/>
      <c r="E378" s="998"/>
      <c r="F378" s="998"/>
      <c r="G378" s="998"/>
      <c r="H378" s="998"/>
      <c r="I378" s="998"/>
      <c r="J378" s="998"/>
      <c r="K378" s="998"/>
      <c r="L378" s="998"/>
      <c r="M378" s="998"/>
      <c r="N378" s="998"/>
      <c r="O378" s="998"/>
      <c r="P378" s="998"/>
    </row>
    <row r="379" spans="1:16" s="240" customFormat="1" ht="30.75" customHeight="1">
      <c r="A379" s="998"/>
      <c r="B379" s="998"/>
      <c r="C379" s="998"/>
      <c r="D379" s="998"/>
      <c r="E379" s="998"/>
      <c r="F379" s="998"/>
      <c r="G379" s="998"/>
      <c r="H379" s="998"/>
      <c r="I379" s="998"/>
      <c r="J379" s="998"/>
      <c r="K379" s="998"/>
      <c r="L379" s="998"/>
      <c r="M379" s="998"/>
      <c r="N379" s="998"/>
      <c r="O379" s="998"/>
      <c r="P379" s="998"/>
    </row>
    <row r="380" spans="1:16" s="240" customFormat="1" ht="30.75" customHeight="1">
      <c r="A380" s="998"/>
      <c r="B380" s="998"/>
      <c r="C380" s="998"/>
      <c r="D380" s="998"/>
      <c r="E380" s="998"/>
      <c r="F380" s="998"/>
      <c r="G380" s="998"/>
      <c r="H380" s="998"/>
      <c r="I380" s="998"/>
      <c r="J380" s="998"/>
      <c r="K380" s="998"/>
      <c r="L380" s="998"/>
      <c r="M380" s="998"/>
      <c r="N380" s="998"/>
      <c r="O380" s="998"/>
      <c r="P380" s="998"/>
    </row>
    <row r="381" spans="1:16" s="240" customFormat="1" ht="30.75" customHeight="1">
      <c r="A381" s="998"/>
      <c r="B381" s="998"/>
      <c r="C381" s="998"/>
      <c r="D381" s="998"/>
      <c r="E381" s="998"/>
      <c r="F381" s="998"/>
      <c r="G381" s="998"/>
      <c r="H381" s="998"/>
      <c r="I381" s="998"/>
      <c r="J381" s="998"/>
      <c r="K381" s="998"/>
      <c r="L381" s="998"/>
      <c r="M381" s="998"/>
      <c r="N381" s="998"/>
      <c r="O381" s="998"/>
      <c r="P381" s="998"/>
    </row>
    <row r="382" spans="1:16" s="240" customFormat="1" ht="30.75" customHeight="1">
      <c r="A382" s="998"/>
      <c r="B382" s="998"/>
      <c r="C382" s="998"/>
      <c r="D382" s="998"/>
      <c r="E382" s="998"/>
      <c r="F382" s="998"/>
      <c r="G382" s="998"/>
      <c r="H382" s="998"/>
      <c r="I382" s="998"/>
      <c r="J382" s="998"/>
      <c r="K382" s="998"/>
      <c r="L382" s="998"/>
      <c r="M382" s="998"/>
      <c r="N382" s="998"/>
      <c r="O382" s="998"/>
      <c r="P382" s="998"/>
    </row>
    <row r="383" spans="1:16" s="240" customFormat="1" ht="30.75" customHeight="1">
      <c r="A383" s="998"/>
      <c r="B383" s="998"/>
      <c r="C383" s="998"/>
      <c r="D383" s="998"/>
      <c r="E383" s="998"/>
      <c r="F383" s="998"/>
      <c r="G383" s="998"/>
      <c r="H383" s="998"/>
      <c r="I383" s="998"/>
      <c r="J383" s="998"/>
      <c r="K383" s="998"/>
      <c r="L383" s="998"/>
      <c r="M383" s="998"/>
      <c r="N383" s="998"/>
      <c r="O383" s="998"/>
      <c r="P383" s="998"/>
    </row>
    <row r="384" spans="1:16" s="240" customFormat="1" ht="30.75" customHeight="1">
      <c r="A384" s="998"/>
      <c r="B384" s="998"/>
      <c r="C384" s="998"/>
      <c r="D384" s="998"/>
      <c r="E384" s="998"/>
      <c r="F384" s="998"/>
      <c r="G384" s="998"/>
      <c r="H384" s="998"/>
      <c r="I384" s="998"/>
      <c r="J384" s="998"/>
      <c r="K384" s="998"/>
      <c r="L384" s="998"/>
      <c r="M384" s="998"/>
      <c r="N384" s="998"/>
      <c r="O384" s="998"/>
      <c r="P384" s="998"/>
    </row>
    <row r="385" spans="1:16" s="240" customFormat="1" ht="30.75" customHeight="1">
      <c r="A385" s="998"/>
      <c r="B385" s="998"/>
      <c r="C385" s="998"/>
      <c r="D385" s="998"/>
      <c r="E385" s="998"/>
      <c r="F385" s="998"/>
      <c r="G385" s="998"/>
      <c r="H385" s="998"/>
      <c r="I385" s="998"/>
      <c r="J385" s="998"/>
      <c r="K385" s="998"/>
      <c r="L385" s="998"/>
      <c r="M385" s="998"/>
      <c r="N385" s="998"/>
      <c r="O385" s="998"/>
      <c r="P385" s="998"/>
    </row>
    <row r="386" spans="1:16" s="240" customFormat="1" ht="30.75" customHeight="1">
      <c r="A386" s="998"/>
      <c r="B386" s="998"/>
      <c r="C386" s="998"/>
      <c r="D386" s="998"/>
      <c r="E386" s="998"/>
      <c r="F386" s="998"/>
      <c r="G386" s="998"/>
      <c r="H386" s="998"/>
      <c r="I386" s="998"/>
      <c r="J386" s="998"/>
      <c r="K386" s="998"/>
      <c r="L386" s="998"/>
      <c r="M386" s="998"/>
      <c r="N386" s="998"/>
      <c r="O386" s="998"/>
      <c r="P386" s="998"/>
    </row>
    <row r="387" spans="1:16" s="240" customFormat="1" ht="30.75" customHeight="1">
      <c r="A387" s="998"/>
      <c r="B387" s="998"/>
      <c r="C387" s="998"/>
      <c r="D387" s="998"/>
      <c r="E387" s="998"/>
      <c r="F387" s="998"/>
      <c r="G387" s="998"/>
      <c r="H387" s="998"/>
      <c r="I387" s="998"/>
      <c r="J387" s="998"/>
      <c r="K387" s="998"/>
      <c r="L387" s="998"/>
      <c r="M387" s="998"/>
      <c r="N387" s="998"/>
      <c r="O387" s="998"/>
      <c r="P387" s="998"/>
    </row>
    <row r="388" spans="1:16" s="240" customFormat="1" ht="30.75" customHeight="1">
      <c r="A388" s="998"/>
      <c r="B388" s="998"/>
      <c r="C388" s="998"/>
      <c r="D388" s="998"/>
      <c r="E388" s="998"/>
      <c r="F388" s="998"/>
      <c r="G388" s="998"/>
      <c r="H388" s="998"/>
      <c r="I388" s="998"/>
      <c r="J388" s="998"/>
      <c r="K388" s="998"/>
      <c r="L388" s="998"/>
      <c r="M388" s="998"/>
      <c r="N388" s="998"/>
      <c r="O388" s="998"/>
      <c r="P388" s="998"/>
    </row>
    <row r="389" spans="1:16" s="240" customFormat="1" ht="30.75" customHeight="1">
      <c r="A389" s="998"/>
      <c r="B389" s="998"/>
      <c r="C389" s="998"/>
      <c r="D389" s="998"/>
      <c r="E389" s="998"/>
      <c r="F389" s="998"/>
      <c r="G389" s="998"/>
      <c r="H389" s="998"/>
      <c r="I389" s="998"/>
      <c r="J389" s="998"/>
      <c r="K389" s="998"/>
      <c r="L389" s="998"/>
      <c r="M389" s="998"/>
      <c r="N389" s="998"/>
      <c r="O389" s="998"/>
      <c r="P389" s="998"/>
    </row>
    <row r="390" spans="1:16" s="240" customFormat="1" ht="30.75" customHeight="1">
      <c r="A390" s="998"/>
      <c r="B390" s="998"/>
      <c r="C390" s="998"/>
      <c r="D390" s="998"/>
      <c r="E390" s="998"/>
      <c r="F390" s="998"/>
      <c r="G390" s="998"/>
      <c r="H390" s="998"/>
      <c r="I390" s="998"/>
      <c r="J390" s="998"/>
      <c r="K390" s="998"/>
      <c r="L390" s="998"/>
      <c r="M390" s="998"/>
      <c r="N390" s="998"/>
      <c r="O390" s="998"/>
      <c r="P390" s="998"/>
    </row>
    <row r="391" spans="1:16" s="240" customFormat="1" ht="30.75" customHeight="1">
      <c r="A391" s="998"/>
      <c r="B391" s="998"/>
      <c r="C391" s="998"/>
      <c r="D391" s="998"/>
      <c r="E391" s="998"/>
      <c r="F391" s="998"/>
      <c r="G391" s="998"/>
      <c r="H391" s="998"/>
      <c r="I391" s="998"/>
      <c r="J391" s="998"/>
      <c r="K391" s="998"/>
      <c r="L391" s="998"/>
      <c r="M391" s="998"/>
      <c r="N391" s="998"/>
      <c r="O391" s="998"/>
      <c r="P391" s="998"/>
    </row>
    <row r="392" spans="1:16" s="240" customFormat="1" ht="30.75" customHeight="1">
      <c r="A392" s="998"/>
      <c r="B392" s="998"/>
      <c r="C392" s="998"/>
      <c r="D392" s="998"/>
      <c r="E392" s="998"/>
      <c r="F392" s="998"/>
      <c r="G392" s="998"/>
      <c r="H392" s="998"/>
      <c r="I392" s="998"/>
      <c r="J392" s="998"/>
      <c r="K392" s="998"/>
      <c r="L392" s="998"/>
      <c r="M392" s="998"/>
      <c r="N392" s="998"/>
      <c r="O392" s="998"/>
      <c r="P392" s="998"/>
    </row>
    <row r="393" spans="1:16" s="240" customFormat="1" ht="30.75" customHeight="1">
      <c r="A393" s="998"/>
      <c r="B393" s="998"/>
      <c r="C393" s="998"/>
      <c r="D393" s="998"/>
      <c r="E393" s="998"/>
      <c r="F393" s="998"/>
      <c r="G393" s="998"/>
      <c r="H393" s="998"/>
      <c r="I393" s="998"/>
      <c r="J393" s="998"/>
      <c r="K393" s="998"/>
      <c r="L393" s="998"/>
      <c r="M393" s="998"/>
      <c r="N393" s="998"/>
      <c r="O393" s="998"/>
      <c r="P393" s="998"/>
    </row>
    <row r="394" spans="1:16" s="240" customFormat="1" ht="30.75" customHeight="1">
      <c r="A394" s="998"/>
      <c r="B394" s="998"/>
      <c r="C394" s="998"/>
      <c r="D394" s="998"/>
      <c r="E394" s="998"/>
      <c r="F394" s="998"/>
      <c r="G394" s="998"/>
      <c r="H394" s="998"/>
      <c r="I394" s="998"/>
      <c r="J394" s="998"/>
      <c r="K394" s="998"/>
      <c r="L394" s="998"/>
      <c r="M394" s="998"/>
      <c r="N394" s="998"/>
      <c r="O394" s="998"/>
      <c r="P394" s="998"/>
    </row>
    <row r="395" spans="1:16" s="240" customFormat="1" ht="30.75" customHeight="1">
      <c r="A395" s="998"/>
      <c r="B395" s="998"/>
      <c r="C395" s="998"/>
      <c r="D395" s="998"/>
      <c r="E395" s="998"/>
      <c r="F395" s="998"/>
      <c r="G395" s="998"/>
      <c r="H395" s="998"/>
      <c r="I395" s="998"/>
      <c r="J395" s="998"/>
      <c r="K395" s="998"/>
      <c r="L395" s="998"/>
      <c r="M395" s="998"/>
      <c r="N395" s="998"/>
      <c r="O395" s="998"/>
      <c r="P395" s="998"/>
    </row>
    <row r="396" spans="1:16" s="240" customFormat="1" ht="30.75" customHeight="1">
      <c r="A396" s="998"/>
      <c r="B396" s="998"/>
      <c r="C396" s="998"/>
      <c r="D396" s="998"/>
      <c r="E396" s="998"/>
      <c r="F396" s="998"/>
      <c r="G396" s="998"/>
      <c r="H396" s="998"/>
      <c r="I396" s="998"/>
      <c r="J396" s="998"/>
      <c r="K396" s="998"/>
      <c r="L396" s="998"/>
      <c r="M396" s="998"/>
      <c r="N396" s="998"/>
      <c r="O396" s="998"/>
      <c r="P396" s="998"/>
    </row>
    <row r="397" spans="1:16" s="240" customFormat="1" ht="30.75" customHeight="1">
      <c r="A397" s="998"/>
      <c r="B397" s="998"/>
      <c r="C397" s="998"/>
      <c r="D397" s="998"/>
      <c r="E397" s="998"/>
      <c r="F397" s="998"/>
      <c r="G397" s="998"/>
      <c r="H397" s="998"/>
      <c r="I397" s="998"/>
      <c r="J397" s="998"/>
      <c r="K397" s="998"/>
      <c r="L397" s="998"/>
      <c r="M397" s="998"/>
      <c r="N397" s="998"/>
      <c r="O397" s="998"/>
      <c r="P397" s="998"/>
    </row>
    <row r="398" spans="1:16" s="240" customFormat="1" ht="30.75" customHeight="1">
      <c r="A398" s="998"/>
      <c r="B398" s="998"/>
      <c r="C398" s="998"/>
      <c r="D398" s="998"/>
      <c r="E398" s="998"/>
      <c r="F398" s="998"/>
      <c r="G398" s="998"/>
      <c r="H398" s="998"/>
      <c r="I398" s="998"/>
      <c r="J398" s="998"/>
      <c r="K398" s="998"/>
      <c r="L398" s="998"/>
      <c r="M398" s="998"/>
      <c r="N398" s="998"/>
      <c r="O398" s="998"/>
      <c r="P398" s="998"/>
    </row>
    <row r="399" spans="1:16" s="240" customFormat="1" ht="30.75" customHeight="1">
      <c r="A399" s="998"/>
      <c r="B399" s="998"/>
      <c r="C399" s="998"/>
      <c r="D399" s="998"/>
      <c r="E399" s="998"/>
      <c r="F399" s="998"/>
      <c r="G399" s="998"/>
      <c r="H399" s="998"/>
      <c r="I399" s="998"/>
      <c r="J399" s="998"/>
      <c r="K399" s="998"/>
      <c r="L399" s="998"/>
      <c r="M399" s="998"/>
      <c r="N399" s="998"/>
      <c r="O399" s="998"/>
      <c r="P399" s="998"/>
    </row>
    <row r="400" spans="1:16" s="240" customFormat="1" ht="30.75" customHeight="1">
      <c r="A400" s="998"/>
      <c r="B400" s="998"/>
      <c r="C400" s="998"/>
      <c r="D400" s="998"/>
      <c r="E400" s="998"/>
      <c r="F400" s="998"/>
      <c r="G400" s="998"/>
      <c r="H400" s="998"/>
      <c r="I400" s="998"/>
      <c r="J400" s="998"/>
      <c r="K400" s="998"/>
      <c r="L400" s="998"/>
      <c r="M400" s="998"/>
      <c r="N400" s="998"/>
      <c r="O400" s="998"/>
      <c r="P400" s="998"/>
    </row>
    <row r="401" spans="1:16" s="240" customFormat="1" ht="30.75" customHeight="1">
      <c r="A401" s="998"/>
      <c r="B401" s="998"/>
      <c r="C401" s="998"/>
      <c r="D401" s="998"/>
      <c r="E401" s="998"/>
      <c r="F401" s="998"/>
      <c r="G401" s="998"/>
      <c r="H401" s="998"/>
      <c r="I401" s="998"/>
      <c r="J401" s="998"/>
      <c r="K401" s="998"/>
      <c r="L401" s="998"/>
      <c r="M401" s="998"/>
      <c r="N401" s="998"/>
      <c r="O401" s="998"/>
      <c r="P401" s="998"/>
    </row>
    <row r="402" spans="1:16" s="240" customFormat="1" ht="30.75" customHeight="1">
      <c r="A402" s="998"/>
      <c r="B402" s="998"/>
      <c r="C402" s="998"/>
      <c r="D402" s="998"/>
      <c r="E402" s="998"/>
      <c r="F402" s="998"/>
      <c r="G402" s="998"/>
      <c r="H402" s="998"/>
      <c r="I402" s="998"/>
      <c r="J402" s="998"/>
      <c r="K402" s="998"/>
      <c r="L402" s="998"/>
      <c r="M402" s="998"/>
      <c r="N402" s="998"/>
      <c r="O402" s="998"/>
      <c r="P402" s="998"/>
    </row>
    <row r="403" spans="1:16" s="240" customFormat="1" ht="30.75" customHeight="1">
      <c r="A403" s="998"/>
      <c r="B403" s="998"/>
      <c r="C403" s="998"/>
      <c r="D403" s="998"/>
      <c r="E403" s="998"/>
      <c r="F403" s="998"/>
      <c r="G403" s="998"/>
      <c r="H403" s="998"/>
      <c r="I403" s="998"/>
      <c r="J403" s="998"/>
      <c r="K403" s="998"/>
      <c r="L403" s="998"/>
      <c r="M403" s="998"/>
      <c r="N403" s="998"/>
      <c r="O403" s="998"/>
      <c r="P403" s="998"/>
    </row>
    <row r="404" spans="1:16" s="240" customFormat="1" ht="30.75" customHeight="1">
      <c r="A404" s="998"/>
      <c r="B404" s="998"/>
      <c r="C404" s="998"/>
      <c r="D404" s="998"/>
      <c r="E404" s="998"/>
      <c r="F404" s="998"/>
      <c r="G404" s="998"/>
      <c r="H404" s="998"/>
      <c r="I404" s="998"/>
      <c r="J404" s="998"/>
      <c r="K404" s="998"/>
      <c r="L404" s="998"/>
      <c r="M404" s="998"/>
      <c r="N404" s="998"/>
      <c r="O404" s="998"/>
      <c r="P404" s="998"/>
    </row>
    <row r="405" spans="1:16" s="240" customFormat="1" ht="30.75" customHeight="1">
      <c r="A405" s="998"/>
      <c r="B405" s="998"/>
      <c r="C405" s="998"/>
      <c r="D405" s="998"/>
      <c r="E405" s="998"/>
      <c r="F405" s="998"/>
      <c r="G405" s="998"/>
      <c r="H405" s="998"/>
      <c r="I405" s="998"/>
      <c r="J405" s="998"/>
      <c r="K405" s="998"/>
      <c r="L405" s="998"/>
      <c r="M405" s="998"/>
      <c r="N405" s="998"/>
      <c r="O405" s="998"/>
      <c r="P405" s="998"/>
    </row>
    <row r="406" spans="1:16" s="240" customFormat="1" ht="30.75" customHeight="1">
      <c r="A406" s="998"/>
      <c r="B406" s="998"/>
      <c r="C406" s="998"/>
      <c r="D406" s="998"/>
      <c r="E406" s="998"/>
      <c r="F406" s="998"/>
      <c r="G406" s="998"/>
      <c r="H406" s="998"/>
      <c r="I406" s="998"/>
      <c r="J406" s="998"/>
      <c r="K406" s="998"/>
      <c r="L406" s="998"/>
      <c r="M406" s="998"/>
      <c r="N406" s="998"/>
      <c r="O406" s="998"/>
      <c r="P406" s="998"/>
    </row>
    <row r="407" spans="1:16" s="240" customFormat="1" ht="30.75" customHeight="1">
      <c r="A407" s="998"/>
      <c r="B407" s="998"/>
      <c r="C407" s="998"/>
      <c r="D407" s="998"/>
      <c r="E407" s="998"/>
      <c r="F407" s="998"/>
      <c r="G407" s="998"/>
      <c r="H407" s="998"/>
      <c r="I407" s="998"/>
      <c r="J407" s="998"/>
      <c r="K407" s="998"/>
      <c r="L407" s="998"/>
      <c r="M407" s="998"/>
      <c r="N407" s="998"/>
      <c r="O407" s="998"/>
      <c r="P407" s="998"/>
    </row>
    <row r="408" spans="1:16" s="240" customFormat="1" ht="30.75" customHeight="1">
      <c r="A408" s="998"/>
      <c r="B408" s="998"/>
      <c r="C408" s="998"/>
      <c r="D408" s="998"/>
      <c r="E408" s="998"/>
      <c r="F408" s="998"/>
      <c r="G408" s="998"/>
      <c r="H408" s="998"/>
      <c r="I408" s="998"/>
      <c r="J408" s="998"/>
      <c r="K408" s="998"/>
      <c r="L408" s="998"/>
      <c r="M408" s="998"/>
      <c r="N408" s="998"/>
      <c r="O408" s="998"/>
      <c r="P408" s="998"/>
    </row>
    <row r="409" spans="1:16" s="240" customFormat="1" ht="30.75" customHeight="1">
      <c r="A409" s="998"/>
      <c r="B409" s="998"/>
      <c r="C409" s="998"/>
      <c r="D409" s="998"/>
      <c r="E409" s="998"/>
      <c r="F409" s="998"/>
      <c r="G409" s="998"/>
      <c r="H409" s="998"/>
      <c r="I409" s="998"/>
      <c r="J409" s="998"/>
      <c r="K409" s="998"/>
      <c r="L409" s="998"/>
      <c r="M409" s="998"/>
      <c r="N409" s="998"/>
      <c r="O409" s="998"/>
      <c r="P409" s="998"/>
    </row>
    <row r="410" spans="1:16" s="240" customFormat="1" ht="30.75" customHeight="1">
      <c r="A410" s="998"/>
      <c r="B410" s="998"/>
      <c r="C410" s="998"/>
      <c r="D410" s="998"/>
      <c r="E410" s="998"/>
      <c r="F410" s="998"/>
      <c r="G410" s="998"/>
      <c r="H410" s="998"/>
      <c r="I410" s="998"/>
      <c r="J410" s="998"/>
      <c r="K410" s="998"/>
      <c r="L410" s="998"/>
      <c r="M410" s="998"/>
      <c r="N410" s="998"/>
      <c r="O410" s="998"/>
      <c r="P410" s="998"/>
    </row>
    <row r="411" spans="1:16" s="240" customFormat="1" ht="30.75" customHeight="1">
      <c r="A411" s="998"/>
      <c r="B411" s="998"/>
      <c r="C411" s="998"/>
      <c r="D411" s="998"/>
      <c r="E411" s="998"/>
      <c r="F411" s="998"/>
      <c r="G411" s="998"/>
      <c r="H411" s="998"/>
      <c r="I411" s="998"/>
      <c r="J411" s="998"/>
      <c r="K411" s="998"/>
      <c r="L411" s="998"/>
      <c r="M411" s="998"/>
      <c r="N411" s="998"/>
      <c r="O411" s="998"/>
      <c r="P411" s="998"/>
    </row>
    <row r="412" spans="1:16" s="240" customFormat="1" ht="30.75" customHeight="1">
      <c r="A412" s="998"/>
      <c r="B412" s="998"/>
      <c r="C412" s="998"/>
      <c r="D412" s="998"/>
      <c r="E412" s="998"/>
      <c r="F412" s="998"/>
      <c r="G412" s="998"/>
      <c r="H412" s="998"/>
      <c r="I412" s="998"/>
      <c r="J412" s="998"/>
      <c r="K412" s="998"/>
      <c r="L412" s="998"/>
      <c r="M412" s="998"/>
      <c r="N412" s="998"/>
      <c r="O412" s="998"/>
      <c r="P412" s="998"/>
    </row>
    <row r="413" spans="1:16" s="240" customFormat="1" ht="30.75" customHeight="1">
      <c r="A413" s="998"/>
      <c r="B413" s="998"/>
      <c r="C413" s="998"/>
      <c r="D413" s="998"/>
      <c r="E413" s="998"/>
      <c r="F413" s="998"/>
      <c r="G413" s="998"/>
      <c r="H413" s="998"/>
      <c r="I413" s="998"/>
      <c r="J413" s="998"/>
      <c r="K413" s="998"/>
      <c r="L413" s="998"/>
      <c r="M413" s="998"/>
      <c r="N413" s="998"/>
      <c r="O413" s="998"/>
      <c r="P413" s="998"/>
    </row>
    <row r="414" spans="1:16" s="240" customFormat="1" ht="30.75" customHeight="1">
      <c r="A414" s="998"/>
      <c r="B414" s="998"/>
      <c r="C414" s="998"/>
      <c r="D414" s="998"/>
      <c r="E414" s="998"/>
      <c r="F414" s="998"/>
      <c r="G414" s="998"/>
      <c r="H414" s="998"/>
      <c r="I414" s="998"/>
      <c r="J414" s="998"/>
      <c r="K414" s="998"/>
      <c r="L414" s="998"/>
      <c r="M414" s="998"/>
      <c r="N414" s="998"/>
      <c r="O414" s="998"/>
      <c r="P414" s="998"/>
    </row>
    <row r="415" spans="1:16" s="240" customFormat="1" ht="30.75" customHeight="1">
      <c r="A415" s="998"/>
      <c r="B415" s="998"/>
      <c r="C415" s="998"/>
      <c r="D415" s="998"/>
      <c r="E415" s="998"/>
      <c r="F415" s="998"/>
      <c r="G415" s="998"/>
      <c r="H415" s="998"/>
      <c r="I415" s="998"/>
      <c r="J415" s="998"/>
      <c r="K415" s="998"/>
      <c r="L415" s="998"/>
      <c r="M415" s="998"/>
      <c r="N415" s="998"/>
      <c r="O415" s="998"/>
      <c r="P415" s="998"/>
    </row>
    <row r="416" spans="1:16" s="240" customFormat="1" ht="30.75" customHeight="1">
      <c r="A416" s="998"/>
      <c r="B416" s="998"/>
      <c r="C416" s="998"/>
      <c r="D416" s="998"/>
      <c r="E416" s="998"/>
      <c r="F416" s="998"/>
      <c r="G416" s="998"/>
      <c r="H416" s="998"/>
      <c r="I416" s="998"/>
      <c r="J416" s="998"/>
      <c r="K416" s="998"/>
      <c r="L416" s="998"/>
      <c r="M416" s="998"/>
      <c r="N416" s="998"/>
      <c r="O416" s="998"/>
      <c r="P416" s="998"/>
    </row>
    <row r="417" spans="1:16" s="240" customFormat="1" ht="30.75" customHeight="1">
      <c r="A417" s="998"/>
      <c r="B417" s="998"/>
      <c r="C417" s="998"/>
      <c r="D417" s="998"/>
      <c r="E417" s="998"/>
      <c r="F417" s="998"/>
      <c r="G417" s="998"/>
      <c r="H417" s="998"/>
      <c r="I417" s="998"/>
      <c r="J417" s="998"/>
      <c r="K417" s="998"/>
      <c r="L417" s="998"/>
      <c r="M417" s="998"/>
      <c r="N417" s="998"/>
      <c r="O417" s="998"/>
      <c r="P417" s="998"/>
    </row>
    <row r="418" spans="1:16" s="240" customFormat="1" ht="30.75" customHeight="1">
      <c r="A418" s="998"/>
      <c r="B418" s="998"/>
      <c r="C418" s="998"/>
      <c r="D418" s="998"/>
      <c r="E418" s="998"/>
      <c r="F418" s="998"/>
      <c r="G418" s="998"/>
      <c r="H418" s="998"/>
      <c r="I418" s="998"/>
      <c r="J418" s="998"/>
      <c r="K418" s="998"/>
      <c r="L418" s="998"/>
      <c r="M418" s="998"/>
      <c r="N418" s="998"/>
      <c r="O418" s="998"/>
      <c r="P418" s="998"/>
    </row>
    <row r="419" spans="1:16" s="240" customFormat="1" ht="30.75" customHeight="1">
      <c r="A419" s="998"/>
      <c r="B419" s="998"/>
      <c r="C419" s="998"/>
      <c r="D419" s="998"/>
      <c r="E419" s="998"/>
      <c r="F419" s="998"/>
      <c r="G419" s="998"/>
      <c r="H419" s="998"/>
      <c r="I419" s="998"/>
      <c r="J419" s="998"/>
      <c r="K419" s="998"/>
      <c r="L419" s="998"/>
      <c r="M419" s="998"/>
      <c r="N419" s="998"/>
      <c r="O419" s="998"/>
      <c r="P419" s="998"/>
    </row>
    <row r="420" spans="1:16" s="240" customFormat="1" ht="30.75" customHeight="1">
      <c r="A420" s="998"/>
      <c r="B420" s="998"/>
      <c r="C420" s="998"/>
      <c r="D420" s="998"/>
      <c r="E420" s="998"/>
      <c r="F420" s="998"/>
      <c r="G420" s="998"/>
      <c r="H420" s="998"/>
      <c r="I420" s="998"/>
      <c r="J420" s="998"/>
      <c r="K420" s="998"/>
      <c r="L420" s="998"/>
      <c r="M420" s="998"/>
      <c r="N420" s="998"/>
      <c r="O420" s="998"/>
      <c r="P420" s="998"/>
    </row>
    <row r="421" spans="1:16" s="240" customFormat="1" ht="30.75" customHeight="1">
      <c r="A421" s="998"/>
      <c r="B421" s="998"/>
      <c r="C421" s="998"/>
      <c r="D421" s="998"/>
      <c r="E421" s="998"/>
      <c r="F421" s="998"/>
      <c r="G421" s="998"/>
      <c r="H421" s="998"/>
      <c r="I421" s="998"/>
      <c r="J421" s="998"/>
      <c r="K421" s="998"/>
      <c r="L421" s="998"/>
      <c r="M421" s="998"/>
      <c r="N421" s="998"/>
      <c r="O421" s="998"/>
      <c r="P421" s="998"/>
    </row>
    <row r="422" spans="1:16" s="240" customFormat="1" ht="30.75" customHeight="1">
      <c r="A422" s="998"/>
      <c r="B422" s="998"/>
      <c r="C422" s="998"/>
      <c r="D422" s="998"/>
      <c r="E422" s="998"/>
      <c r="F422" s="998"/>
      <c r="G422" s="998"/>
      <c r="H422" s="998"/>
      <c r="I422" s="998"/>
      <c r="J422" s="998"/>
      <c r="K422" s="998"/>
      <c r="L422" s="998"/>
      <c r="M422" s="998"/>
      <c r="N422" s="998"/>
      <c r="O422" s="998"/>
      <c r="P422" s="998"/>
    </row>
    <row r="423" spans="1:16" s="240" customFormat="1" ht="30.75" customHeight="1">
      <c r="A423" s="998"/>
      <c r="B423" s="998"/>
      <c r="C423" s="998"/>
      <c r="D423" s="998"/>
      <c r="E423" s="998"/>
      <c r="F423" s="998"/>
      <c r="G423" s="998"/>
      <c r="H423" s="998"/>
      <c r="I423" s="998"/>
      <c r="J423" s="998"/>
      <c r="K423" s="998"/>
      <c r="L423" s="998"/>
      <c r="M423" s="998"/>
      <c r="N423" s="998"/>
      <c r="O423" s="998"/>
      <c r="P423" s="998"/>
    </row>
    <row r="424" spans="1:16" s="240" customFormat="1" ht="30.75" customHeight="1">
      <c r="A424" s="998"/>
      <c r="B424" s="998"/>
      <c r="C424" s="998"/>
      <c r="D424" s="998"/>
      <c r="E424" s="998"/>
      <c r="F424" s="998"/>
      <c r="G424" s="998"/>
      <c r="H424" s="998"/>
      <c r="I424" s="998"/>
      <c r="J424" s="998"/>
      <c r="K424" s="998"/>
      <c r="L424" s="998"/>
      <c r="M424" s="998"/>
      <c r="N424" s="998"/>
      <c r="O424" s="998"/>
      <c r="P424" s="998"/>
    </row>
    <row r="425" spans="1:16" s="240" customFormat="1" ht="30.75" customHeight="1">
      <c r="A425" s="998"/>
      <c r="B425" s="998"/>
      <c r="C425" s="998"/>
      <c r="D425" s="998"/>
      <c r="E425" s="998"/>
      <c r="F425" s="998"/>
      <c r="G425" s="998"/>
      <c r="H425" s="998"/>
      <c r="I425" s="998"/>
      <c r="J425" s="998"/>
      <c r="K425" s="998"/>
      <c r="L425" s="998"/>
      <c r="M425" s="998"/>
      <c r="N425" s="998"/>
      <c r="O425" s="998"/>
      <c r="P425" s="998"/>
    </row>
    <row r="426" spans="1:16" s="240" customFormat="1" ht="30.75" customHeight="1">
      <c r="A426" s="998"/>
      <c r="B426" s="998"/>
      <c r="C426" s="998"/>
      <c r="D426" s="998"/>
      <c r="E426" s="998"/>
      <c r="F426" s="998"/>
      <c r="G426" s="998"/>
      <c r="H426" s="998"/>
      <c r="I426" s="998"/>
      <c r="J426" s="998"/>
      <c r="K426" s="998"/>
      <c r="L426" s="998"/>
      <c r="M426" s="998"/>
      <c r="N426" s="998"/>
      <c r="O426" s="998"/>
      <c r="P426" s="998"/>
    </row>
    <row r="427" spans="1:16" s="240" customFormat="1" ht="30.75" customHeight="1">
      <c r="A427" s="998"/>
      <c r="B427" s="998"/>
      <c r="C427" s="998"/>
      <c r="D427" s="998"/>
      <c r="E427" s="998"/>
      <c r="F427" s="998"/>
      <c r="G427" s="998"/>
      <c r="H427" s="998"/>
      <c r="I427" s="998"/>
      <c r="J427" s="998"/>
      <c r="K427" s="998"/>
      <c r="L427" s="998"/>
      <c r="M427" s="998"/>
      <c r="N427" s="998"/>
      <c r="O427" s="998"/>
      <c r="P427" s="998"/>
    </row>
    <row r="428" spans="1:16" s="240" customFormat="1" ht="30.75" customHeight="1">
      <c r="A428" s="998"/>
      <c r="B428" s="998"/>
      <c r="C428" s="998"/>
      <c r="D428" s="998"/>
      <c r="E428" s="998"/>
      <c r="F428" s="998"/>
      <c r="G428" s="998"/>
      <c r="H428" s="998"/>
      <c r="I428" s="998"/>
      <c r="J428" s="998"/>
      <c r="K428" s="998"/>
      <c r="L428" s="998"/>
      <c r="M428" s="998"/>
      <c r="N428" s="998"/>
      <c r="O428" s="998"/>
      <c r="P428" s="998"/>
    </row>
    <row r="429" spans="1:16" s="240" customFormat="1" ht="30.75" customHeight="1">
      <c r="A429" s="998"/>
      <c r="B429" s="998"/>
      <c r="C429" s="998"/>
      <c r="D429" s="998"/>
      <c r="E429" s="998"/>
      <c r="F429" s="998"/>
      <c r="G429" s="998"/>
      <c r="H429" s="998"/>
      <c r="I429" s="998"/>
      <c r="J429" s="998"/>
      <c r="K429" s="998"/>
      <c r="L429" s="998"/>
      <c r="M429" s="998"/>
      <c r="N429" s="998"/>
      <c r="O429" s="998"/>
      <c r="P429" s="998"/>
    </row>
    <row r="430" spans="1:16" s="240" customFormat="1" ht="30.75" customHeight="1">
      <c r="A430" s="998"/>
      <c r="B430" s="998"/>
      <c r="C430" s="998"/>
      <c r="D430" s="998"/>
      <c r="E430" s="998"/>
      <c r="F430" s="998"/>
      <c r="G430" s="998"/>
      <c r="H430" s="998"/>
      <c r="I430" s="998"/>
      <c r="J430" s="998"/>
      <c r="K430" s="998"/>
      <c r="L430" s="998"/>
      <c r="M430" s="998"/>
      <c r="N430" s="998"/>
      <c r="O430" s="998"/>
      <c r="P430" s="998"/>
    </row>
    <row r="431" spans="1:16" s="240" customFormat="1" ht="30.75" customHeight="1">
      <c r="A431" s="998"/>
      <c r="B431" s="998"/>
      <c r="C431" s="998"/>
      <c r="D431" s="998"/>
      <c r="E431" s="998"/>
      <c r="F431" s="998"/>
      <c r="G431" s="998"/>
      <c r="H431" s="998"/>
      <c r="I431" s="998"/>
      <c r="J431" s="998"/>
      <c r="K431" s="998"/>
      <c r="L431" s="998"/>
      <c r="M431" s="998"/>
      <c r="N431" s="998"/>
      <c r="O431" s="998"/>
      <c r="P431" s="998"/>
    </row>
    <row r="432" spans="1:16" s="240" customFormat="1" ht="30.75" customHeight="1">
      <c r="A432" s="998"/>
      <c r="B432" s="998"/>
      <c r="C432" s="998"/>
      <c r="D432" s="998"/>
      <c r="E432" s="998"/>
      <c r="F432" s="998"/>
      <c r="G432" s="998"/>
      <c r="H432" s="998"/>
      <c r="I432" s="998"/>
      <c r="J432" s="998"/>
      <c r="K432" s="998"/>
      <c r="L432" s="998"/>
      <c r="M432" s="998"/>
      <c r="N432" s="998"/>
      <c r="O432" s="998"/>
      <c r="P432" s="998"/>
    </row>
    <row r="433" spans="1:16" s="240" customFormat="1" ht="30.75" customHeight="1">
      <c r="A433" s="998"/>
      <c r="B433" s="998"/>
      <c r="C433" s="998"/>
      <c r="D433" s="998"/>
      <c r="E433" s="998"/>
      <c r="F433" s="998"/>
      <c r="G433" s="998"/>
      <c r="H433" s="998"/>
      <c r="I433" s="998"/>
      <c r="J433" s="998"/>
      <c r="K433" s="998"/>
      <c r="L433" s="998"/>
      <c r="M433" s="998"/>
      <c r="N433" s="998"/>
      <c r="O433" s="998"/>
      <c r="P433" s="998"/>
    </row>
    <row r="434" spans="1:16" s="240" customFormat="1" ht="30.75" customHeight="1">
      <c r="A434" s="998"/>
      <c r="B434" s="998"/>
      <c r="C434" s="998"/>
      <c r="D434" s="998"/>
      <c r="E434" s="998"/>
      <c r="F434" s="998"/>
      <c r="G434" s="998"/>
      <c r="H434" s="998"/>
      <c r="I434" s="998"/>
      <c r="J434" s="998"/>
      <c r="K434" s="998"/>
      <c r="L434" s="998"/>
      <c r="M434" s="998"/>
      <c r="N434" s="998"/>
      <c r="O434" s="998"/>
      <c r="P434" s="998"/>
    </row>
    <row r="435" spans="1:16" s="240" customFormat="1" ht="30.75" customHeight="1">
      <c r="A435" s="998"/>
      <c r="B435" s="998"/>
      <c r="C435" s="998"/>
      <c r="D435" s="998"/>
      <c r="E435" s="998"/>
      <c r="F435" s="998"/>
      <c r="G435" s="998"/>
      <c r="H435" s="998"/>
      <c r="I435" s="998"/>
      <c r="J435" s="998"/>
      <c r="K435" s="998"/>
      <c r="L435" s="998"/>
      <c r="M435" s="998"/>
      <c r="N435" s="998"/>
      <c r="O435" s="998"/>
      <c r="P435" s="998"/>
    </row>
    <row r="436" spans="1:16" s="240" customFormat="1" ht="30.75" customHeight="1">
      <c r="A436" s="998"/>
      <c r="B436" s="998"/>
      <c r="C436" s="998"/>
      <c r="D436" s="998"/>
      <c r="E436" s="998"/>
      <c r="F436" s="998"/>
      <c r="G436" s="998"/>
      <c r="H436" s="998"/>
      <c r="I436" s="998"/>
      <c r="J436" s="998"/>
      <c r="K436" s="998"/>
      <c r="L436" s="998"/>
      <c r="M436" s="998"/>
      <c r="N436" s="998"/>
      <c r="O436" s="998"/>
      <c r="P436" s="998"/>
    </row>
    <row r="437" spans="1:16" s="240" customFormat="1" ht="30.75" customHeight="1">
      <c r="A437" s="998"/>
      <c r="B437" s="998"/>
      <c r="C437" s="998"/>
      <c r="D437" s="998"/>
      <c r="E437" s="998"/>
      <c r="F437" s="998"/>
      <c r="G437" s="998"/>
      <c r="H437" s="998"/>
      <c r="I437" s="998"/>
      <c r="J437" s="998"/>
      <c r="K437" s="998"/>
      <c r="L437" s="998"/>
      <c r="M437" s="998"/>
      <c r="N437" s="998"/>
      <c r="O437" s="998"/>
      <c r="P437" s="998"/>
    </row>
    <row r="438" spans="1:16" s="240" customFormat="1" ht="30.75" customHeight="1">
      <c r="A438" s="998"/>
      <c r="B438" s="998"/>
      <c r="C438" s="998"/>
      <c r="D438" s="998"/>
      <c r="E438" s="998"/>
      <c r="F438" s="998"/>
      <c r="G438" s="998"/>
      <c r="H438" s="998"/>
      <c r="I438" s="998"/>
      <c r="J438" s="998"/>
      <c r="K438" s="998"/>
      <c r="L438" s="998"/>
      <c r="M438" s="998"/>
      <c r="N438" s="998"/>
      <c r="O438" s="998"/>
      <c r="P438" s="998"/>
    </row>
    <row r="439" spans="1:16" s="240" customFormat="1" ht="30.75" customHeight="1">
      <c r="A439" s="998"/>
      <c r="B439" s="998"/>
      <c r="C439" s="998"/>
      <c r="D439" s="998"/>
      <c r="E439" s="998"/>
      <c r="F439" s="998"/>
      <c r="G439" s="998"/>
      <c r="H439" s="998"/>
      <c r="I439" s="998"/>
      <c r="J439" s="998"/>
      <c r="K439" s="998"/>
      <c r="L439" s="998"/>
      <c r="M439" s="998"/>
      <c r="N439" s="998"/>
      <c r="O439" s="998"/>
      <c r="P439" s="998"/>
    </row>
    <row r="440" spans="1:16" s="240" customFormat="1" ht="30.75" customHeight="1">
      <c r="A440" s="998"/>
      <c r="B440" s="998"/>
      <c r="C440" s="998"/>
      <c r="D440" s="998"/>
      <c r="E440" s="998"/>
      <c r="F440" s="998"/>
      <c r="G440" s="998"/>
      <c r="H440" s="998"/>
      <c r="I440" s="998"/>
      <c r="J440" s="998"/>
      <c r="K440" s="998"/>
      <c r="L440" s="998"/>
      <c r="M440" s="998"/>
      <c r="N440" s="998"/>
      <c r="O440" s="998"/>
      <c r="P440" s="998"/>
    </row>
    <row r="441" spans="1:16" s="240" customFormat="1" ht="30.75" customHeight="1">
      <c r="A441" s="998"/>
      <c r="B441" s="998"/>
      <c r="C441" s="998"/>
      <c r="D441" s="998"/>
      <c r="E441" s="998"/>
      <c r="F441" s="998"/>
      <c r="G441" s="998"/>
      <c r="H441" s="998"/>
      <c r="I441" s="998"/>
      <c r="J441" s="998"/>
      <c r="K441" s="998"/>
      <c r="L441" s="998"/>
      <c r="M441" s="998"/>
      <c r="N441" s="998"/>
      <c r="O441" s="998"/>
      <c r="P441" s="998"/>
    </row>
    <row r="442" spans="1:16" s="240" customFormat="1" ht="30.75" customHeight="1">
      <c r="A442" s="998"/>
      <c r="B442" s="998"/>
      <c r="C442" s="998"/>
      <c r="D442" s="998"/>
      <c r="E442" s="998"/>
      <c r="F442" s="998"/>
      <c r="G442" s="998"/>
      <c r="H442" s="998"/>
      <c r="I442" s="998"/>
      <c r="J442" s="998"/>
      <c r="K442" s="998"/>
      <c r="L442" s="998"/>
      <c r="M442" s="998"/>
      <c r="N442" s="998"/>
      <c r="O442" s="998"/>
      <c r="P442" s="998"/>
    </row>
    <row r="443" spans="1:16" s="240" customFormat="1" ht="30.75" customHeight="1">
      <c r="A443" s="998"/>
      <c r="B443" s="998"/>
      <c r="C443" s="998"/>
      <c r="D443" s="998"/>
      <c r="E443" s="998"/>
      <c r="F443" s="998"/>
      <c r="G443" s="998"/>
      <c r="H443" s="998"/>
      <c r="I443" s="998"/>
      <c r="J443" s="998"/>
      <c r="K443" s="998"/>
      <c r="L443" s="998"/>
      <c r="M443" s="998"/>
      <c r="N443" s="998"/>
      <c r="O443" s="998"/>
      <c r="P443" s="998"/>
    </row>
    <row r="444" spans="1:16" s="240" customFormat="1" ht="30.75" customHeight="1">
      <c r="A444" s="998"/>
      <c r="B444" s="998"/>
      <c r="C444" s="998"/>
      <c r="D444" s="998"/>
      <c r="E444" s="998"/>
      <c r="F444" s="998"/>
      <c r="G444" s="998"/>
      <c r="H444" s="998"/>
      <c r="I444" s="998"/>
      <c r="J444" s="998"/>
      <c r="K444" s="998"/>
      <c r="L444" s="998"/>
      <c r="M444" s="998"/>
      <c r="N444" s="998"/>
      <c r="O444" s="998"/>
      <c r="P444" s="998"/>
    </row>
    <row r="445" spans="1:16" s="240" customFormat="1" ht="30.75" customHeight="1">
      <c r="A445" s="998"/>
      <c r="B445" s="998"/>
      <c r="C445" s="998"/>
      <c r="D445" s="998"/>
      <c r="E445" s="998"/>
      <c r="F445" s="998"/>
      <c r="G445" s="998"/>
      <c r="H445" s="998"/>
      <c r="I445" s="998"/>
      <c r="J445" s="998"/>
      <c r="K445" s="998"/>
      <c r="L445" s="998"/>
      <c r="M445" s="998"/>
      <c r="N445" s="998"/>
      <c r="O445" s="998"/>
      <c r="P445" s="998"/>
    </row>
    <row r="446" spans="1:16" s="240" customFormat="1" ht="30.75" customHeight="1">
      <c r="A446" s="998"/>
      <c r="B446" s="998"/>
      <c r="C446" s="998"/>
      <c r="D446" s="998"/>
      <c r="E446" s="998"/>
      <c r="F446" s="998"/>
      <c r="G446" s="998"/>
      <c r="H446" s="998"/>
      <c r="I446" s="998"/>
      <c r="J446" s="998"/>
      <c r="K446" s="998"/>
      <c r="L446" s="998"/>
      <c r="M446" s="998"/>
      <c r="N446" s="998"/>
      <c r="O446" s="998"/>
      <c r="P446" s="998"/>
    </row>
    <row r="447" spans="1:16" s="240" customFormat="1" ht="30.75" customHeight="1">
      <c r="A447" s="998"/>
      <c r="B447" s="998"/>
      <c r="C447" s="998"/>
      <c r="D447" s="998"/>
      <c r="E447" s="998"/>
      <c r="F447" s="998"/>
      <c r="G447" s="998"/>
      <c r="H447" s="998"/>
      <c r="I447" s="998"/>
      <c r="J447" s="998"/>
      <c r="K447" s="998"/>
      <c r="L447" s="998"/>
      <c r="M447" s="998"/>
      <c r="N447" s="998"/>
      <c r="O447" s="998"/>
      <c r="P447" s="998"/>
    </row>
    <row r="448" spans="1:16" s="240" customFormat="1" ht="30.75" customHeight="1">
      <c r="A448" s="998"/>
      <c r="B448" s="998"/>
      <c r="C448" s="998"/>
      <c r="D448" s="998"/>
      <c r="E448" s="998"/>
      <c r="F448" s="998"/>
      <c r="G448" s="998"/>
      <c r="H448" s="998"/>
      <c r="I448" s="998"/>
      <c r="J448" s="998"/>
      <c r="K448" s="998"/>
      <c r="L448" s="998"/>
      <c r="M448" s="998"/>
      <c r="N448" s="998"/>
      <c r="O448" s="998"/>
      <c r="P448" s="998"/>
    </row>
    <row r="449" spans="1:16" s="240" customFormat="1" ht="30.75" customHeight="1">
      <c r="A449" s="998"/>
      <c r="B449" s="998"/>
      <c r="C449" s="998"/>
      <c r="D449" s="998"/>
      <c r="E449" s="998"/>
      <c r="F449" s="998"/>
      <c r="G449" s="998"/>
      <c r="H449" s="998"/>
      <c r="I449" s="998"/>
      <c r="J449" s="998"/>
      <c r="K449" s="998"/>
      <c r="L449" s="998"/>
      <c r="M449" s="998"/>
      <c r="N449" s="998"/>
      <c r="O449" s="998"/>
      <c r="P449" s="998"/>
    </row>
    <row r="450" spans="1:16" s="240" customFormat="1" ht="30.75" customHeight="1">
      <c r="A450" s="998"/>
      <c r="B450" s="998"/>
      <c r="C450" s="998"/>
      <c r="D450" s="998"/>
      <c r="E450" s="998"/>
      <c r="F450" s="998"/>
      <c r="G450" s="998"/>
      <c r="H450" s="998"/>
      <c r="I450" s="998"/>
      <c r="J450" s="998"/>
      <c r="K450" s="998"/>
      <c r="L450" s="998"/>
      <c r="M450" s="998"/>
      <c r="N450" s="998"/>
      <c r="O450" s="998"/>
      <c r="P450" s="998"/>
    </row>
    <row r="451" spans="1:16" s="240" customFormat="1" ht="30.75" customHeight="1">
      <c r="A451" s="998"/>
      <c r="B451" s="998"/>
      <c r="C451" s="998"/>
      <c r="D451" s="998"/>
      <c r="E451" s="998"/>
      <c r="F451" s="998"/>
      <c r="G451" s="998"/>
      <c r="H451" s="998"/>
      <c r="I451" s="998"/>
      <c r="J451" s="998"/>
      <c r="K451" s="998"/>
      <c r="L451" s="998"/>
      <c r="M451" s="998"/>
      <c r="N451" s="998"/>
      <c r="O451" s="998"/>
      <c r="P451" s="998"/>
    </row>
    <row r="452" spans="1:16" s="240" customFormat="1" ht="30.75" customHeight="1">
      <c r="A452" s="998"/>
      <c r="B452" s="998"/>
      <c r="C452" s="998"/>
      <c r="D452" s="998"/>
      <c r="E452" s="998"/>
      <c r="F452" s="998"/>
      <c r="G452" s="998"/>
      <c r="H452" s="998"/>
      <c r="I452" s="998"/>
      <c r="J452" s="998"/>
      <c r="K452" s="998"/>
      <c r="L452" s="998"/>
      <c r="M452" s="998"/>
      <c r="N452" s="998"/>
      <c r="O452" s="998"/>
      <c r="P452" s="998"/>
    </row>
    <row r="453" spans="1:16" s="240" customFormat="1" ht="30.75" customHeight="1">
      <c r="A453" s="998"/>
      <c r="B453" s="998"/>
      <c r="C453" s="998"/>
      <c r="D453" s="998"/>
      <c r="E453" s="998"/>
      <c r="F453" s="998"/>
      <c r="G453" s="998"/>
      <c r="H453" s="998"/>
      <c r="I453" s="998"/>
      <c r="J453" s="998"/>
      <c r="K453" s="998"/>
      <c r="L453" s="998"/>
      <c r="M453" s="998"/>
      <c r="N453" s="998"/>
      <c r="O453" s="998"/>
      <c r="P453" s="998"/>
    </row>
    <row r="454" spans="1:16" s="240" customFormat="1" ht="30.75" customHeight="1">
      <c r="A454" s="998"/>
      <c r="B454" s="998"/>
      <c r="C454" s="998"/>
      <c r="D454" s="998"/>
      <c r="E454" s="998"/>
      <c r="F454" s="998"/>
      <c r="G454" s="998"/>
      <c r="H454" s="998"/>
      <c r="I454" s="998"/>
      <c r="J454" s="998"/>
      <c r="K454" s="998"/>
      <c r="L454" s="998"/>
      <c r="M454" s="998"/>
      <c r="N454" s="998"/>
      <c r="O454" s="998"/>
      <c r="P454" s="998"/>
    </row>
    <row r="455" spans="1:16" s="240" customFormat="1" ht="30.75" customHeight="1">
      <c r="A455" s="998"/>
      <c r="B455" s="998"/>
      <c r="C455" s="998"/>
      <c r="D455" s="998"/>
      <c r="E455" s="998"/>
      <c r="F455" s="998"/>
      <c r="G455" s="998"/>
      <c r="H455" s="998"/>
      <c r="I455" s="998"/>
      <c r="J455" s="998"/>
      <c r="K455" s="998"/>
      <c r="L455" s="998"/>
      <c r="M455" s="998"/>
      <c r="N455" s="998"/>
      <c r="O455" s="998"/>
      <c r="P455" s="998"/>
    </row>
    <row r="456" spans="1:16" s="240" customFormat="1" ht="30.75" customHeight="1">
      <c r="A456" s="998"/>
      <c r="B456" s="998"/>
      <c r="C456" s="998"/>
      <c r="D456" s="998"/>
      <c r="E456" s="998"/>
      <c r="F456" s="998"/>
      <c r="G456" s="998"/>
      <c r="H456" s="998"/>
      <c r="I456" s="998"/>
      <c r="J456" s="998"/>
      <c r="K456" s="998"/>
      <c r="L456" s="998"/>
      <c r="M456" s="998"/>
      <c r="N456" s="998"/>
      <c r="O456" s="998"/>
      <c r="P456" s="998"/>
    </row>
    <row r="457" spans="1:16" s="240" customFormat="1" ht="30.75" customHeight="1">
      <c r="A457" s="998"/>
      <c r="B457" s="998"/>
      <c r="C457" s="998"/>
      <c r="D457" s="998"/>
      <c r="E457" s="998"/>
      <c r="F457" s="998"/>
      <c r="G457" s="998"/>
      <c r="H457" s="998"/>
      <c r="I457" s="998"/>
      <c r="J457" s="998"/>
      <c r="K457" s="998"/>
      <c r="L457" s="998"/>
      <c r="M457" s="998"/>
      <c r="N457" s="998"/>
      <c r="O457" s="998"/>
      <c r="P457" s="998"/>
    </row>
    <row r="458" spans="1:16" s="240" customFormat="1" ht="30.75" customHeight="1">
      <c r="A458" s="998"/>
      <c r="B458" s="998"/>
      <c r="C458" s="998"/>
      <c r="D458" s="998"/>
      <c r="E458" s="998"/>
      <c r="F458" s="998"/>
      <c r="G458" s="998"/>
      <c r="H458" s="998"/>
      <c r="I458" s="998"/>
      <c r="J458" s="998"/>
      <c r="K458" s="998"/>
      <c r="L458" s="998"/>
      <c r="M458" s="998"/>
      <c r="N458" s="998"/>
      <c r="O458" s="998"/>
      <c r="P458" s="998"/>
    </row>
    <row r="459" spans="1:16" s="240" customFormat="1" ht="30.75" customHeight="1">
      <c r="A459" s="998"/>
      <c r="B459" s="998"/>
      <c r="C459" s="998"/>
      <c r="D459" s="998"/>
      <c r="E459" s="998"/>
      <c r="F459" s="998"/>
      <c r="G459" s="998"/>
      <c r="H459" s="998"/>
      <c r="I459" s="998"/>
      <c r="J459" s="998"/>
      <c r="K459" s="998"/>
      <c r="L459" s="998"/>
      <c r="M459" s="998"/>
      <c r="N459" s="998"/>
      <c r="O459" s="998"/>
      <c r="P459" s="998"/>
    </row>
    <row r="460" spans="1:16" s="240" customFormat="1" ht="30.75" customHeight="1">
      <c r="A460" s="998"/>
      <c r="B460" s="998"/>
      <c r="C460" s="998"/>
      <c r="D460" s="998"/>
      <c r="E460" s="998"/>
      <c r="F460" s="998"/>
      <c r="G460" s="998"/>
      <c r="H460" s="998"/>
      <c r="I460" s="998"/>
      <c r="J460" s="998"/>
      <c r="K460" s="998"/>
      <c r="L460" s="998"/>
      <c r="M460" s="998"/>
      <c r="N460" s="998"/>
      <c r="O460" s="998"/>
      <c r="P460" s="998"/>
    </row>
    <row r="461" spans="1:16" s="240" customFormat="1" ht="30.75" customHeight="1">
      <c r="A461" s="998"/>
      <c r="B461" s="998"/>
      <c r="C461" s="998"/>
      <c r="D461" s="998"/>
      <c r="E461" s="998"/>
      <c r="F461" s="998"/>
      <c r="G461" s="998"/>
      <c r="H461" s="998"/>
      <c r="I461" s="998"/>
      <c r="J461" s="998"/>
      <c r="K461" s="998"/>
      <c r="L461" s="998"/>
      <c r="M461" s="998"/>
      <c r="N461" s="998"/>
      <c r="O461" s="998"/>
      <c r="P461" s="998"/>
    </row>
    <row r="462" spans="1:16" s="240" customFormat="1" ht="30.75" customHeight="1">
      <c r="A462" s="998"/>
      <c r="B462" s="998"/>
      <c r="C462" s="998"/>
      <c r="D462" s="998"/>
      <c r="E462" s="998"/>
      <c r="F462" s="998"/>
      <c r="G462" s="998"/>
      <c r="H462" s="998"/>
      <c r="I462" s="998"/>
      <c r="J462" s="998"/>
      <c r="K462" s="998"/>
      <c r="L462" s="998"/>
      <c r="M462" s="998"/>
      <c r="N462" s="998"/>
      <c r="O462" s="998"/>
      <c r="P462" s="998"/>
    </row>
    <row r="463" spans="1:16" s="240" customFormat="1" ht="30.75" customHeight="1">
      <c r="A463" s="998"/>
      <c r="B463" s="998"/>
      <c r="C463" s="998"/>
      <c r="D463" s="998"/>
      <c r="E463" s="998"/>
      <c r="F463" s="998"/>
      <c r="G463" s="998"/>
      <c r="H463" s="998"/>
      <c r="I463" s="998"/>
      <c r="J463" s="998"/>
      <c r="K463" s="998"/>
      <c r="L463" s="998"/>
      <c r="M463" s="998"/>
      <c r="N463" s="998"/>
      <c r="O463" s="998"/>
      <c r="P463" s="998"/>
    </row>
    <row r="464" spans="1:16" s="240" customFormat="1" ht="30.75" customHeight="1">
      <c r="A464" s="998"/>
      <c r="B464" s="998"/>
      <c r="C464" s="998"/>
      <c r="D464" s="998"/>
      <c r="E464" s="998"/>
      <c r="F464" s="998"/>
      <c r="G464" s="998"/>
      <c r="H464" s="998"/>
      <c r="I464" s="998"/>
      <c r="J464" s="998"/>
      <c r="K464" s="998"/>
      <c r="L464" s="998"/>
      <c r="M464" s="998"/>
      <c r="N464" s="998"/>
      <c r="O464" s="998"/>
      <c r="P464" s="998"/>
    </row>
    <row r="465" spans="1:16" s="240" customFormat="1" ht="30.75" customHeight="1">
      <c r="A465" s="998"/>
      <c r="B465" s="998"/>
      <c r="C465" s="998"/>
      <c r="D465" s="998"/>
      <c r="E465" s="998"/>
      <c r="F465" s="998"/>
      <c r="G465" s="998"/>
      <c r="H465" s="998"/>
      <c r="I465" s="998"/>
      <c r="J465" s="998"/>
      <c r="K465" s="998"/>
      <c r="L465" s="998"/>
      <c r="M465" s="998"/>
      <c r="N465" s="998"/>
      <c r="O465" s="998"/>
      <c r="P465" s="998"/>
    </row>
    <row r="466" spans="1:16" s="240" customFormat="1" ht="30.75" customHeight="1">
      <c r="A466" s="998"/>
      <c r="B466" s="998"/>
      <c r="C466" s="998"/>
      <c r="D466" s="998"/>
      <c r="E466" s="998"/>
      <c r="F466" s="998"/>
      <c r="G466" s="998"/>
      <c r="H466" s="998"/>
      <c r="I466" s="998"/>
      <c r="J466" s="998"/>
      <c r="K466" s="998"/>
      <c r="L466" s="998"/>
      <c r="M466" s="998"/>
      <c r="N466" s="998"/>
      <c r="O466" s="998"/>
      <c r="P466" s="998"/>
    </row>
    <row r="467" spans="1:16" s="240" customFormat="1" ht="30.75" customHeight="1">
      <c r="A467" s="998"/>
      <c r="B467" s="998"/>
      <c r="C467" s="998"/>
      <c r="D467" s="998"/>
      <c r="E467" s="998"/>
      <c r="F467" s="998"/>
      <c r="G467" s="998"/>
      <c r="H467" s="998"/>
      <c r="I467" s="998"/>
      <c r="J467" s="998"/>
      <c r="K467" s="998"/>
      <c r="L467" s="998"/>
      <c r="M467" s="998"/>
      <c r="N467" s="998"/>
      <c r="O467" s="998"/>
      <c r="P467" s="998"/>
    </row>
    <row r="468" spans="1:16" s="240" customFormat="1" ht="30.75" customHeight="1">
      <c r="A468" s="998"/>
      <c r="B468" s="998"/>
      <c r="C468" s="998"/>
      <c r="D468" s="998"/>
      <c r="E468" s="998"/>
      <c r="F468" s="998"/>
      <c r="G468" s="998"/>
      <c r="H468" s="998"/>
      <c r="I468" s="998"/>
      <c r="J468" s="998"/>
      <c r="K468" s="998"/>
      <c r="L468" s="998"/>
      <c r="M468" s="998"/>
      <c r="N468" s="998"/>
      <c r="O468" s="998"/>
      <c r="P468" s="998"/>
    </row>
    <row r="469" spans="1:16" s="240" customFormat="1" ht="30.75" customHeight="1">
      <c r="A469" s="998"/>
      <c r="B469" s="998"/>
      <c r="C469" s="998"/>
      <c r="D469" s="998"/>
      <c r="E469" s="998"/>
      <c r="F469" s="998"/>
      <c r="G469" s="998"/>
      <c r="H469" s="998"/>
      <c r="I469" s="998"/>
      <c r="J469" s="998"/>
      <c r="K469" s="998"/>
      <c r="L469" s="998"/>
      <c r="M469" s="998"/>
      <c r="N469" s="998"/>
      <c r="O469" s="998"/>
      <c r="P469" s="998"/>
    </row>
    <row r="470" spans="1:16" s="240" customFormat="1" ht="30.75" customHeight="1">
      <c r="A470" s="998"/>
      <c r="B470" s="998"/>
      <c r="C470" s="998"/>
      <c r="D470" s="998"/>
      <c r="E470" s="998"/>
      <c r="F470" s="998"/>
      <c r="G470" s="998"/>
      <c r="H470" s="998"/>
      <c r="I470" s="998"/>
      <c r="J470" s="998"/>
      <c r="K470" s="998"/>
      <c r="L470" s="998"/>
      <c r="M470" s="998"/>
      <c r="N470" s="998"/>
      <c r="O470" s="998"/>
      <c r="P470" s="998"/>
    </row>
    <row r="471" spans="1:16" s="240" customFormat="1" ht="30.75" customHeight="1">
      <c r="A471" s="998"/>
      <c r="B471" s="998"/>
      <c r="C471" s="998"/>
      <c r="D471" s="998"/>
      <c r="E471" s="998"/>
      <c r="F471" s="998"/>
      <c r="G471" s="998"/>
      <c r="H471" s="998"/>
      <c r="I471" s="998"/>
      <c r="J471" s="998"/>
      <c r="K471" s="998"/>
      <c r="L471" s="998"/>
      <c r="M471" s="998"/>
      <c r="N471" s="998"/>
      <c r="O471" s="998"/>
      <c r="P471" s="998"/>
    </row>
    <row r="472" spans="1:16" s="240" customFormat="1" ht="30.75" customHeight="1">
      <c r="A472" s="998"/>
      <c r="B472" s="998"/>
      <c r="C472" s="998"/>
      <c r="D472" s="998"/>
      <c r="E472" s="998"/>
      <c r="F472" s="998"/>
      <c r="G472" s="998"/>
      <c r="H472" s="998"/>
      <c r="I472" s="998"/>
      <c r="J472" s="998"/>
      <c r="K472" s="998"/>
      <c r="L472" s="998"/>
      <c r="M472" s="998"/>
      <c r="N472" s="998"/>
      <c r="O472" s="998"/>
      <c r="P472" s="998"/>
    </row>
    <row r="473" spans="1:16" s="240" customFormat="1" ht="30.75" customHeight="1">
      <c r="A473" s="998"/>
      <c r="B473" s="998"/>
      <c r="C473" s="998"/>
      <c r="D473" s="998"/>
      <c r="E473" s="998"/>
      <c r="F473" s="998"/>
      <c r="G473" s="998"/>
      <c r="H473" s="998"/>
      <c r="I473" s="998"/>
      <c r="J473" s="998"/>
      <c r="K473" s="998"/>
      <c r="L473" s="998"/>
      <c r="M473" s="998"/>
      <c r="N473" s="998"/>
      <c r="O473" s="998"/>
      <c r="P473" s="998"/>
    </row>
    <row r="474" spans="1:16" s="240" customFormat="1" ht="30.75" customHeight="1">
      <c r="A474" s="998"/>
      <c r="B474" s="998"/>
      <c r="C474" s="998"/>
      <c r="D474" s="998"/>
      <c r="E474" s="998"/>
      <c r="F474" s="998"/>
      <c r="G474" s="998"/>
      <c r="H474" s="998"/>
      <c r="I474" s="998"/>
      <c r="J474" s="998"/>
      <c r="K474" s="998"/>
      <c r="L474" s="998"/>
      <c r="M474" s="998"/>
      <c r="N474" s="998"/>
      <c r="O474" s="998"/>
      <c r="P474" s="998"/>
    </row>
    <row r="475" spans="1:16" s="240" customFormat="1" ht="30.75" customHeight="1">
      <c r="A475" s="998"/>
      <c r="B475" s="998"/>
      <c r="C475" s="998"/>
      <c r="D475" s="998"/>
      <c r="E475" s="998"/>
      <c r="F475" s="998"/>
      <c r="G475" s="998"/>
      <c r="H475" s="998"/>
      <c r="I475" s="998"/>
      <c r="J475" s="998"/>
      <c r="K475" s="998"/>
      <c r="L475" s="998"/>
      <c r="M475" s="998"/>
      <c r="N475" s="998"/>
      <c r="O475" s="998"/>
      <c r="P475" s="998"/>
    </row>
    <row r="476" spans="1:16" s="240" customFormat="1" ht="30.75" customHeight="1">
      <c r="A476" s="998"/>
      <c r="B476" s="998"/>
      <c r="C476" s="998"/>
      <c r="D476" s="998"/>
      <c r="E476" s="998"/>
      <c r="F476" s="998"/>
      <c r="G476" s="998"/>
      <c r="H476" s="998"/>
      <c r="I476" s="998"/>
      <c r="J476" s="998"/>
      <c r="K476" s="998"/>
      <c r="L476" s="998"/>
      <c r="M476" s="998"/>
      <c r="N476" s="998"/>
      <c r="O476" s="998"/>
      <c r="P476" s="998"/>
    </row>
    <row r="477" spans="1:16" s="240" customFormat="1" ht="30.75" customHeight="1">
      <c r="A477" s="998"/>
      <c r="B477" s="998"/>
      <c r="C477" s="998"/>
      <c r="D477" s="998"/>
      <c r="E477" s="998"/>
      <c r="F477" s="998"/>
      <c r="G477" s="998"/>
      <c r="H477" s="998"/>
      <c r="I477" s="998"/>
      <c r="J477" s="998"/>
      <c r="K477" s="998"/>
      <c r="L477" s="998"/>
      <c r="M477" s="998"/>
      <c r="N477" s="998"/>
      <c r="O477" s="998"/>
      <c r="P477" s="998"/>
    </row>
    <row r="478" spans="1:16" s="240" customFormat="1" ht="30.75" customHeight="1">
      <c r="A478" s="998"/>
      <c r="B478" s="998"/>
      <c r="C478" s="998"/>
      <c r="D478" s="998"/>
      <c r="E478" s="998"/>
      <c r="F478" s="998"/>
      <c r="G478" s="998"/>
      <c r="H478" s="998"/>
      <c r="I478" s="998"/>
      <c r="J478" s="998"/>
      <c r="K478" s="998"/>
      <c r="L478" s="998"/>
      <c r="M478" s="998"/>
      <c r="N478" s="998"/>
      <c r="O478" s="998"/>
      <c r="P478" s="998"/>
    </row>
    <row r="479" spans="1:16" s="240" customFormat="1" ht="30.75" customHeight="1">
      <c r="A479" s="998"/>
      <c r="B479" s="998"/>
      <c r="C479" s="998"/>
      <c r="D479" s="998"/>
      <c r="E479" s="998"/>
      <c r="F479" s="998"/>
      <c r="G479" s="998"/>
      <c r="H479" s="998"/>
      <c r="I479" s="998"/>
      <c r="J479" s="998"/>
      <c r="K479" s="998"/>
      <c r="L479" s="998"/>
      <c r="M479" s="998"/>
      <c r="N479" s="998"/>
      <c r="O479" s="998"/>
      <c r="P479" s="998"/>
    </row>
    <row r="480" spans="1:16" s="240" customFormat="1" ht="30.75" customHeight="1">
      <c r="A480" s="998"/>
      <c r="B480" s="998"/>
      <c r="C480" s="998"/>
      <c r="D480" s="998"/>
      <c r="E480" s="998"/>
      <c r="F480" s="998"/>
      <c r="G480" s="998"/>
      <c r="H480" s="998"/>
      <c r="I480" s="998"/>
      <c r="J480" s="998"/>
      <c r="K480" s="998"/>
      <c r="L480" s="998"/>
      <c r="M480" s="998"/>
      <c r="N480" s="998"/>
      <c r="O480" s="998"/>
      <c r="P480" s="998"/>
    </row>
    <row r="481" spans="1:16" s="240" customFormat="1" ht="30.75" customHeight="1">
      <c r="A481" s="998"/>
      <c r="B481" s="998"/>
      <c r="C481" s="998"/>
      <c r="D481" s="998"/>
      <c r="E481" s="998"/>
      <c r="F481" s="998"/>
      <c r="G481" s="998"/>
      <c r="H481" s="998"/>
      <c r="I481" s="998"/>
      <c r="J481" s="998"/>
      <c r="K481" s="998"/>
      <c r="L481" s="998"/>
      <c r="M481" s="998"/>
      <c r="N481" s="998"/>
      <c r="O481" s="998"/>
      <c r="P481" s="998"/>
    </row>
    <row r="482" spans="1:16" s="240" customFormat="1" ht="30.75" customHeight="1">
      <c r="A482" s="998"/>
      <c r="B482" s="998"/>
      <c r="C482" s="998"/>
      <c r="D482" s="998"/>
      <c r="E482" s="998"/>
      <c r="F482" s="998"/>
      <c r="G482" s="998"/>
      <c r="H482" s="998"/>
      <c r="I482" s="998"/>
      <c r="J482" s="998"/>
      <c r="K482" s="998"/>
      <c r="L482" s="998"/>
      <c r="M482" s="998"/>
      <c r="N482" s="998"/>
      <c r="O482" s="998"/>
      <c r="P482" s="998"/>
    </row>
    <row r="483" spans="1:16" s="240" customFormat="1" ht="30.75" customHeight="1">
      <c r="A483" s="998"/>
      <c r="B483" s="998"/>
      <c r="C483" s="998"/>
      <c r="D483" s="998"/>
      <c r="E483" s="998"/>
      <c r="F483" s="998"/>
      <c r="G483" s="998"/>
      <c r="H483" s="998"/>
      <c r="I483" s="998"/>
      <c r="J483" s="998"/>
      <c r="K483" s="998"/>
      <c r="L483" s="998"/>
      <c r="M483" s="998"/>
      <c r="N483" s="998"/>
      <c r="O483" s="998"/>
      <c r="P483" s="998"/>
    </row>
    <row r="484" spans="1:16" s="240" customFormat="1" ht="30.75" customHeight="1">
      <c r="A484" s="998"/>
      <c r="B484" s="998"/>
      <c r="C484" s="998"/>
      <c r="D484" s="998"/>
      <c r="E484" s="998"/>
      <c r="F484" s="998"/>
      <c r="G484" s="998"/>
      <c r="H484" s="998"/>
      <c r="I484" s="998"/>
      <c r="J484" s="998"/>
      <c r="K484" s="998"/>
      <c r="L484" s="998"/>
      <c r="M484" s="998"/>
      <c r="N484" s="998"/>
      <c r="O484" s="998"/>
      <c r="P484" s="998"/>
    </row>
    <row r="485" spans="1:16" s="240" customFormat="1" ht="30.75" customHeight="1">
      <c r="A485" s="998"/>
      <c r="B485" s="998"/>
      <c r="C485" s="998"/>
      <c r="D485" s="998"/>
      <c r="E485" s="998"/>
      <c r="F485" s="998"/>
      <c r="G485" s="998"/>
      <c r="H485" s="998"/>
      <c r="I485" s="998"/>
      <c r="J485" s="998"/>
      <c r="K485" s="998"/>
      <c r="L485" s="998"/>
      <c r="M485" s="998"/>
      <c r="N485" s="998"/>
      <c r="O485" s="998"/>
      <c r="P485" s="998"/>
    </row>
    <row r="486" spans="1:16" s="240" customFormat="1" ht="30.75" customHeight="1">
      <c r="A486" s="998"/>
      <c r="B486" s="998"/>
      <c r="C486" s="998"/>
      <c r="D486" s="998"/>
      <c r="E486" s="998"/>
      <c r="F486" s="998"/>
      <c r="G486" s="998"/>
      <c r="H486" s="998"/>
      <c r="I486" s="998"/>
      <c r="J486" s="998"/>
      <c r="K486" s="998"/>
      <c r="L486" s="998"/>
      <c r="M486" s="998"/>
      <c r="N486" s="998"/>
      <c r="O486" s="998"/>
      <c r="P486" s="998"/>
    </row>
    <row r="487" spans="1:16" s="240" customFormat="1" ht="30.75" customHeight="1">
      <c r="A487" s="998"/>
      <c r="B487" s="998"/>
      <c r="C487" s="998"/>
      <c r="D487" s="998"/>
      <c r="E487" s="998"/>
      <c r="F487" s="998"/>
      <c r="G487" s="998"/>
      <c r="H487" s="998"/>
      <c r="I487" s="998"/>
      <c r="J487" s="998"/>
      <c r="K487" s="998"/>
      <c r="L487" s="998"/>
      <c r="M487" s="998"/>
      <c r="N487" s="998"/>
      <c r="O487" s="998"/>
      <c r="P487" s="998"/>
    </row>
    <row r="488" spans="1:16" s="240" customFormat="1" ht="30.75" customHeight="1">
      <c r="A488" s="998"/>
      <c r="B488" s="998"/>
      <c r="C488" s="998"/>
      <c r="D488" s="998"/>
      <c r="E488" s="998"/>
      <c r="F488" s="998"/>
      <c r="G488" s="998"/>
      <c r="H488" s="998"/>
      <c r="I488" s="998"/>
      <c r="J488" s="998"/>
      <c r="K488" s="998"/>
      <c r="L488" s="998"/>
      <c r="M488" s="998"/>
      <c r="N488" s="998"/>
      <c r="O488" s="998"/>
      <c r="P488" s="998"/>
    </row>
    <row r="489" spans="1:16" s="240" customFormat="1" ht="30.75" customHeight="1">
      <c r="A489" s="998"/>
      <c r="B489" s="998"/>
      <c r="C489" s="998"/>
      <c r="D489" s="998"/>
      <c r="E489" s="998"/>
      <c r="F489" s="998"/>
      <c r="G489" s="998"/>
      <c r="H489" s="998"/>
      <c r="I489" s="998"/>
      <c r="J489" s="998"/>
      <c r="K489" s="998"/>
      <c r="L489" s="998"/>
      <c r="M489" s="998"/>
      <c r="N489" s="998"/>
      <c r="O489" s="998"/>
      <c r="P489" s="998"/>
    </row>
    <row r="490" spans="1:16" s="240" customFormat="1" ht="30.75" customHeight="1">
      <c r="A490" s="998"/>
      <c r="B490" s="998"/>
      <c r="C490" s="998"/>
      <c r="D490" s="998"/>
      <c r="E490" s="998"/>
      <c r="F490" s="998"/>
      <c r="G490" s="998"/>
      <c r="H490" s="998"/>
      <c r="I490" s="998"/>
      <c r="J490" s="998"/>
      <c r="K490" s="998"/>
      <c r="L490" s="998"/>
      <c r="M490" s="998"/>
      <c r="N490" s="998"/>
      <c r="O490" s="998"/>
      <c r="P490" s="998"/>
    </row>
    <row r="491" spans="1:16" s="240" customFormat="1" ht="30.75" customHeight="1">
      <c r="A491" s="998"/>
      <c r="B491" s="998"/>
      <c r="C491" s="998"/>
      <c r="D491" s="998"/>
      <c r="E491" s="998"/>
      <c r="F491" s="998"/>
      <c r="G491" s="998"/>
      <c r="H491" s="998"/>
      <c r="I491" s="998"/>
      <c r="J491" s="998"/>
      <c r="K491" s="998"/>
      <c r="L491" s="998"/>
      <c r="M491" s="998"/>
      <c r="N491" s="998"/>
      <c r="O491" s="998"/>
      <c r="P491" s="998"/>
    </row>
    <row r="492" spans="1:16" s="240" customFormat="1" ht="30.75" customHeight="1">
      <c r="A492" s="998"/>
      <c r="B492" s="998"/>
      <c r="C492" s="998"/>
      <c r="D492" s="998"/>
      <c r="E492" s="998"/>
      <c r="F492" s="998"/>
      <c r="G492" s="998"/>
      <c r="H492" s="998"/>
      <c r="I492" s="998"/>
      <c r="J492" s="998"/>
      <c r="K492" s="998"/>
      <c r="L492" s="998"/>
      <c r="M492" s="998"/>
      <c r="N492" s="998"/>
      <c r="O492" s="998"/>
      <c r="P492" s="998"/>
    </row>
    <row r="493" spans="1:16" s="240" customFormat="1" ht="30.75" customHeight="1">
      <c r="A493" s="998"/>
      <c r="B493" s="998"/>
      <c r="C493" s="998"/>
      <c r="D493" s="998"/>
      <c r="E493" s="998"/>
      <c r="F493" s="998"/>
      <c r="G493" s="998"/>
      <c r="H493" s="998"/>
      <c r="I493" s="998"/>
      <c r="J493" s="998"/>
      <c r="K493" s="998"/>
      <c r="L493" s="998"/>
      <c r="M493" s="998"/>
      <c r="N493" s="998"/>
      <c r="O493" s="998"/>
      <c r="P493" s="998"/>
    </row>
    <row r="494" spans="1:16" s="240" customFormat="1" ht="30.75" customHeight="1">
      <c r="A494" s="998"/>
      <c r="B494" s="998"/>
      <c r="C494" s="998"/>
      <c r="D494" s="998"/>
      <c r="E494" s="998"/>
      <c r="F494" s="998"/>
      <c r="G494" s="998"/>
      <c r="H494" s="998"/>
      <c r="I494" s="998"/>
      <c r="J494" s="998"/>
      <c r="K494" s="998"/>
      <c r="L494" s="998"/>
      <c r="M494" s="998"/>
      <c r="N494" s="998"/>
      <c r="O494" s="998"/>
      <c r="P494" s="998"/>
    </row>
    <row r="495" spans="1:16" s="240" customFormat="1" ht="30.75" customHeight="1">
      <c r="A495" s="998"/>
      <c r="B495" s="998"/>
      <c r="C495" s="998"/>
      <c r="D495" s="998"/>
      <c r="E495" s="998"/>
      <c r="F495" s="998"/>
      <c r="G495" s="998"/>
      <c r="H495" s="998"/>
      <c r="I495" s="998"/>
      <c r="J495" s="998"/>
      <c r="K495" s="998"/>
      <c r="L495" s="998"/>
      <c r="M495" s="998"/>
      <c r="N495" s="998"/>
      <c r="O495" s="998"/>
      <c r="P495" s="998"/>
    </row>
    <row r="496" spans="1:16" s="240" customFormat="1" ht="30.75" customHeight="1">
      <c r="A496" s="998"/>
      <c r="B496" s="998"/>
      <c r="C496" s="998"/>
      <c r="D496" s="998"/>
      <c r="E496" s="998"/>
      <c r="F496" s="998"/>
      <c r="G496" s="998"/>
      <c r="H496" s="998"/>
      <c r="I496" s="998"/>
      <c r="J496" s="998"/>
      <c r="K496" s="998"/>
      <c r="L496" s="998"/>
      <c r="M496" s="998"/>
      <c r="N496" s="998"/>
      <c r="O496" s="998"/>
      <c r="P496" s="998"/>
    </row>
    <row r="497" spans="1:16" s="240" customFormat="1" ht="30.75" customHeight="1">
      <c r="A497" s="998"/>
      <c r="B497" s="998"/>
      <c r="C497" s="998"/>
      <c r="D497" s="998"/>
      <c r="E497" s="998"/>
      <c r="F497" s="998"/>
      <c r="G497" s="998"/>
      <c r="H497" s="998"/>
      <c r="I497" s="998"/>
      <c r="J497" s="998"/>
      <c r="K497" s="998"/>
      <c r="L497" s="998"/>
      <c r="M497" s="998"/>
      <c r="N497" s="998"/>
      <c r="O497" s="998"/>
      <c r="P497" s="998"/>
    </row>
    <row r="498" spans="1:16" s="240" customFormat="1" ht="30.75" customHeight="1">
      <c r="A498" s="998"/>
      <c r="B498" s="998"/>
      <c r="C498" s="998"/>
      <c r="D498" s="998"/>
      <c r="E498" s="998"/>
      <c r="F498" s="998"/>
      <c r="G498" s="998"/>
      <c r="H498" s="998"/>
      <c r="I498" s="998"/>
      <c r="J498" s="998"/>
      <c r="K498" s="998"/>
      <c r="L498" s="998"/>
      <c r="M498" s="998"/>
      <c r="N498" s="998"/>
      <c r="O498" s="998"/>
      <c r="P498" s="998"/>
    </row>
    <row r="499" spans="1:16" s="240" customFormat="1" ht="30.75" customHeight="1">
      <c r="A499" s="998"/>
      <c r="B499" s="998"/>
      <c r="C499" s="998"/>
      <c r="D499" s="998"/>
      <c r="E499" s="998"/>
      <c r="F499" s="998"/>
      <c r="G499" s="998"/>
      <c r="H499" s="998"/>
      <c r="I499" s="998"/>
      <c r="J499" s="998"/>
      <c r="K499" s="998"/>
      <c r="L499" s="998"/>
      <c r="M499" s="998"/>
      <c r="N499" s="998"/>
      <c r="O499" s="998"/>
      <c r="P499" s="998"/>
    </row>
    <row r="500" spans="1:16" s="240" customFormat="1" ht="30.75" customHeight="1">
      <c r="A500" s="998"/>
      <c r="B500" s="998"/>
      <c r="C500" s="998"/>
      <c r="D500" s="998"/>
      <c r="E500" s="998"/>
      <c r="F500" s="998"/>
      <c r="G500" s="998"/>
      <c r="H500" s="998"/>
      <c r="I500" s="998"/>
      <c r="J500" s="998"/>
      <c r="K500" s="998"/>
      <c r="L500" s="998"/>
      <c r="M500" s="998"/>
      <c r="N500" s="998"/>
      <c r="O500" s="998"/>
      <c r="P500" s="998"/>
    </row>
    <row r="501" spans="1:16" s="240" customFormat="1" ht="30.75" customHeight="1">
      <c r="A501" s="998"/>
      <c r="B501" s="998"/>
      <c r="C501" s="998"/>
      <c r="D501" s="998"/>
      <c r="E501" s="998"/>
      <c r="F501" s="998"/>
      <c r="G501" s="998"/>
      <c r="H501" s="998"/>
      <c r="I501" s="998"/>
      <c r="J501" s="998"/>
      <c r="K501" s="998"/>
      <c r="L501" s="998"/>
      <c r="M501" s="998"/>
      <c r="N501" s="998"/>
      <c r="O501" s="998"/>
      <c r="P501" s="998"/>
    </row>
    <row r="502" spans="1:16" s="240" customFormat="1" ht="30.75" customHeight="1">
      <c r="A502" s="998"/>
      <c r="B502" s="998"/>
      <c r="C502" s="998"/>
      <c r="D502" s="998"/>
      <c r="E502" s="998"/>
      <c r="F502" s="998"/>
      <c r="G502" s="998"/>
      <c r="H502" s="998"/>
      <c r="I502" s="998"/>
      <c r="J502" s="998"/>
      <c r="K502" s="998"/>
      <c r="L502" s="998"/>
      <c r="M502" s="998"/>
      <c r="N502" s="998"/>
      <c r="O502" s="998"/>
      <c r="P502" s="998"/>
    </row>
    <row r="503" spans="1:16" s="240" customFormat="1" ht="30.75" customHeight="1">
      <c r="A503" s="998"/>
      <c r="B503" s="998"/>
      <c r="C503" s="998"/>
      <c r="D503" s="998"/>
      <c r="E503" s="998"/>
      <c r="F503" s="998"/>
      <c r="G503" s="998"/>
      <c r="H503" s="998"/>
      <c r="I503" s="998"/>
      <c r="J503" s="998"/>
      <c r="K503" s="998"/>
      <c r="L503" s="998"/>
      <c r="M503" s="998"/>
      <c r="N503" s="998"/>
      <c r="O503" s="998"/>
      <c r="P503" s="998"/>
    </row>
    <row r="504" spans="1:16" s="240" customFormat="1" ht="30.75" customHeight="1">
      <c r="A504" s="998"/>
      <c r="B504" s="998"/>
      <c r="C504" s="998"/>
      <c r="D504" s="998"/>
      <c r="E504" s="998"/>
      <c r="F504" s="998"/>
      <c r="G504" s="998"/>
      <c r="H504" s="998"/>
      <c r="I504" s="998"/>
      <c r="J504" s="998"/>
      <c r="K504" s="998"/>
      <c r="L504" s="998"/>
      <c r="M504" s="998"/>
      <c r="N504" s="998"/>
      <c r="O504" s="998"/>
      <c r="P504" s="998"/>
    </row>
    <row r="505" spans="1:16" s="240" customFormat="1" ht="30.75" customHeight="1">
      <c r="A505" s="998"/>
      <c r="B505" s="998"/>
      <c r="C505" s="998"/>
      <c r="D505" s="998"/>
      <c r="E505" s="998"/>
      <c r="F505" s="998"/>
      <c r="G505" s="998"/>
      <c r="H505" s="998"/>
      <c r="I505" s="998"/>
      <c r="J505" s="998"/>
      <c r="K505" s="998"/>
      <c r="L505" s="998"/>
      <c r="M505" s="998"/>
      <c r="N505" s="998"/>
      <c r="O505" s="998"/>
      <c r="P505" s="998"/>
    </row>
    <row r="506" spans="1:16" s="240" customFormat="1" ht="30.75" customHeight="1">
      <c r="A506" s="998"/>
      <c r="B506" s="998"/>
      <c r="C506" s="998"/>
      <c r="D506" s="998"/>
      <c r="E506" s="998"/>
      <c r="F506" s="998"/>
      <c r="G506" s="998"/>
      <c r="H506" s="998"/>
      <c r="I506" s="998"/>
      <c r="J506" s="998"/>
      <c r="K506" s="998"/>
      <c r="L506" s="998"/>
      <c r="M506" s="998"/>
      <c r="N506" s="998"/>
      <c r="O506" s="998"/>
      <c r="P506" s="998"/>
    </row>
    <row r="507" spans="1:16" s="240" customFormat="1" ht="30.75" customHeight="1">
      <c r="A507" s="998"/>
      <c r="B507" s="998"/>
      <c r="C507" s="998"/>
      <c r="D507" s="998"/>
      <c r="E507" s="998"/>
      <c r="F507" s="998"/>
      <c r="G507" s="998"/>
      <c r="H507" s="998"/>
      <c r="I507" s="998"/>
      <c r="J507" s="998"/>
      <c r="K507" s="998"/>
      <c r="L507" s="998"/>
      <c r="M507" s="998"/>
      <c r="N507" s="998"/>
      <c r="O507" s="998"/>
      <c r="P507" s="998"/>
    </row>
    <row r="508" spans="1:16" s="240" customFormat="1" ht="30.75" customHeight="1">
      <c r="A508" s="998"/>
      <c r="B508" s="998"/>
      <c r="C508" s="998"/>
      <c r="D508" s="998"/>
      <c r="E508" s="998"/>
      <c r="F508" s="998"/>
      <c r="G508" s="998"/>
      <c r="H508" s="998"/>
      <c r="I508" s="998"/>
      <c r="J508" s="998"/>
      <c r="K508" s="998"/>
      <c r="L508" s="998"/>
      <c r="M508" s="998"/>
      <c r="N508" s="998"/>
      <c r="O508" s="998"/>
      <c r="P508" s="998"/>
    </row>
    <row r="509" spans="1:16" s="240" customFormat="1" ht="30.75" customHeight="1">
      <c r="A509" s="998"/>
      <c r="B509" s="998"/>
      <c r="C509" s="998"/>
      <c r="D509" s="998"/>
      <c r="E509" s="998"/>
      <c r="F509" s="998"/>
      <c r="G509" s="998"/>
      <c r="H509" s="998"/>
      <c r="I509" s="998"/>
      <c r="J509" s="998"/>
      <c r="K509" s="998"/>
      <c r="L509" s="998"/>
      <c r="M509" s="998"/>
      <c r="N509" s="998"/>
      <c r="O509" s="998"/>
      <c r="P509" s="998"/>
    </row>
    <row r="510" spans="1:16" s="240" customFormat="1" ht="30.75" customHeight="1">
      <c r="A510" s="998"/>
      <c r="B510" s="998"/>
      <c r="C510" s="998"/>
      <c r="D510" s="998"/>
      <c r="E510" s="998"/>
      <c r="F510" s="998"/>
      <c r="G510" s="998"/>
      <c r="H510" s="998"/>
      <c r="I510" s="998"/>
      <c r="J510" s="998"/>
      <c r="K510" s="998"/>
      <c r="L510" s="998"/>
      <c r="M510" s="998"/>
      <c r="N510" s="998"/>
      <c r="O510" s="998"/>
      <c r="P510" s="998"/>
    </row>
    <row r="511" spans="1:16" s="240" customFormat="1" ht="30.75" customHeight="1">
      <c r="A511" s="998"/>
      <c r="B511" s="998"/>
      <c r="C511" s="998"/>
      <c r="D511" s="998"/>
      <c r="E511" s="998"/>
      <c r="F511" s="998"/>
      <c r="G511" s="998"/>
      <c r="H511" s="998"/>
      <c r="I511" s="998"/>
      <c r="J511" s="998"/>
      <c r="K511" s="998"/>
      <c r="L511" s="998"/>
      <c r="M511" s="998"/>
      <c r="N511" s="998"/>
      <c r="O511" s="998"/>
      <c r="P511" s="998"/>
    </row>
    <row r="512" spans="1:16" s="240" customFormat="1" ht="30.75" customHeight="1">
      <c r="A512" s="998"/>
      <c r="B512" s="998"/>
      <c r="C512" s="998"/>
      <c r="D512" s="998"/>
      <c r="E512" s="998"/>
      <c r="F512" s="998"/>
      <c r="G512" s="998"/>
      <c r="H512" s="998"/>
      <c r="I512" s="998"/>
      <c r="J512" s="998"/>
      <c r="K512" s="998"/>
      <c r="L512" s="998"/>
      <c r="M512" s="998"/>
      <c r="N512" s="998"/>
      <c r="O512" s="998"/>
      <c r="P512" s="998"/>
    </row>
    <row r="513" spans="1:16" s="240" customFormat="1" ht="30.75" customHeight="1">
      <c r="A513" s="998"/>
      <c r="B513" s="998"/>
      <c r="C513" s="998"/>
      <c r="D513" s="998"/>
      <c r="E513" s="998"/>
      <c r="F513" s="998"/>
      <c r="G513" s="998"/>
      <c r="H513" s="998"/>
      <c r="I513" s="998"/>
      <c r="J513" s="998"/>
      <c r="K513" s="998"/>
      <c r="L513" s="998"/>
      <c r="M513" s="998"/>
      <c r="N513" s="998"/>
      <c r="O513" s="998"/>
      <c r="P513" s="998"/>
    </row>
    <row r="514" spans="1:16" s="240" customFormat="1" ht="30.75" customHeight="1">
      <c r="A514" s="998"/>
      <c r="B514" s="998"/>
      <c r="C514" s="998"/>
      <c r="D514" s="998"/>
      <c r="E514" s="998"/>
      <c r="F514" s="998"/>
      <c r="G514" s="998"/>
      <c r="H514" s="998"/>
      <c r="I514" s="998"/>
      <c r="J514" s="998"/>
      <c r="K514" s="998"/>
      <c r="L514" s="998"/>
      <c r="M514" s="998"/>
      <c r="N514" s="998"/>
      <c r="O514" s="998"/>
      <c r="P514" s="998"/>
    </row>
    <row r="515" spans="1:16" s="240" customFormat="1" ht="30.75" customHeight="1">
      <c r="A515" s="998"/>
      <c r="B515" s="998"/>
      <c r="C515" s="998"/>
      <c r="D515" s="998"/>
      <c r="E515" s="998"/>
      <c r="F515" s="998"/>
      <c r="G515" s="998"/>
      <c r="H515" s="998"/>
      <c r="I515" s="998"/>
      <c r="J515" s="998"/>
      <c r="K515" s="998"/>
      <c r="L515" s="998"/>
      <c r="M515" s="998"/>
      <c r="N515" s="998"/>
      <c r="O515" s="998"/>
      <c r="P515" s="998"/>
    </row>
    <row r="516" spans="1:16" s="240" customFormat="1" ht="30.75" customHeight="1">
      <c r="A516" s="998"/>
      <c r="B516" s="998"/>
      <c r="C516" s="998"/>
      <c r="D516" s="998"/>
      <c r="E516" s="998"/>
      <c r="F516" s="998"/>
      <c r="G516" s="998"/>
      <c r="H516" s="998"/>
      <c r="I516" s="998"/>
      <c r="J516" s="998"/>
      <c r="K516" s="998"/>
      <c r="L516" s="998"/>
      <c r="M516" s="998"/>
      <c r="N516" s="998"/>
      <c r="O516" s="998"/>
      <c r="P516" s="998"/>
    </row>
    <row r="517" spans="1:16" s="240" customFormat="1" ht="30.75" customHeight="1">
      <c r="A517" s="998"/>
      <c r="B517" s="998"/>
      <c r="C517" s="998"/>
      <c r="D517" s="998"/>
      <c r="E517" s="998"/>
      <c r="F517" s="998"/>
      <c r="G517" s="998"/>
      <c r="H517" s="998"/>
      <c r="I517" s="998"/>
      <c r="J517" s="998"/>
      <c r="K517" s="998"/>
      <c r="L517" s="998"/>
      <c r="M517" s="998"/>
      <c r="N517" s="998"/>
      <c r="O517" s="998"/>
      <c r="P517" s="998"/>
    </row>
    <row r="518" spans="1:16" s="240" customFormat="1" ht="30.75" customHeight="1">
      <c r="A518" s="998"/>
      <c r="B518" s="998"/>
      <c r="C518" s="998"/>
      <c r="D518" s="998"/>
      <c r="E518" s="998"/>
      <c r="F518" s="998"/>
      <c r="G518" s="998"/>
      <c r="H518" s="998"/>
      <c r="I518" s="998"/>
      <c r="J518" s="998"/>
      <c r="K518" s="998"/>
      <c r="L518" s="998"/>
      <c r="M518" s="998"/>
      <c r="N518" s="998"/>
      <c r="O518" s="998"/>
      <c r="P518" s="998"/>
    </row>
    <row r="519" spans="1:16" s="240" customFormat="1" ht="30.75" customHeight="1">
      <c r="A519" s="998"/>
      <c r="B519" s="998"/>
      <c r="C519" s="998"/>
      <c r="D519" s="998"/>
      <c r="E519" s="998"/>
      <c r="F519" s="998"/>
      <c r="G519" s="998"/>
      <c r="H519" s="998"/>
      <c r="I519" s="998"/>
      <c r="J519" s="998"/>
      <c r="K519" s="998"/>
      <c r="L519" s="998"/>
      <c r="M519" s="998"/>
      <c r="N519" s="998"/>
      <c r="O519" s="998"/>
      <c r="P519" s="998"/>
    </row>
    <row r="520" spans="1:16" s="240" customFormat="1" ht="30.75" customHeight="1">
      <c r="A520" s="998"/>
      <c r="B520" s="998"/>
      <c r="C520" s="998"/>
      <c r="D520" s="998"/>
      <c r="E520" s="998"/>
      <c r="F520" s="998"/>
      <c r="G520" s="998"/>
      <c r="H520" s="998"/>
      <c r="I520" s="998"/>
      <c r="J520" s="998"/>
      <c r="K520" s="998"/>
      <c r="L520" s="998"/>
      <c r="M520" s="998"/>
      <c r="N520" s="998"/>
      <c r="O520" s="998"/>
      <c r="P520" s="998"/>
    </row>
    <row r="521" spans="1:16" s="240" customFormat="1" ht="30.75" customHeight="1">
      <c r="A521" s="998"/>
      <c r="B521" s="998"/>
      <c r="C521" s="998"/>
      <c r="D521" s="998"/>
      <c r="E521" s="998"/>
      <c r="F521" s="998"/>
      <c r="G521" s="998"/>
      <c r="H521" s="998"/>
      <c r="I521" s="998"/>
      <c r="J521" s="998"/>
      <c r="K521" s="998"/>
      <c r="L521" s="998"/>
      <c r="M521" s="998"/>
      <c r="N521" s="998"/>
      <c r="O521" s="998"/>
      <c r="P521" s="998"/>
    </row>
    <row r="522" spans="1:16" s="240" customFormat="1" ht="30.75" customHeight="1">
      <c r="A522" s="998"/>
      <c r="B522" s="998"/>
      <c r="C522" s="998"/>
      <c r="D522" s="998"/>
      <c r="E522" s="998"/>
      <c r="F522" s="998"/>
      <c r="G522" s="998"/>
      <c r="H522" s="998"/>
      <c r="I522" s="998"/>
      <c r="J522" s="998"/>
      <c r="K522" s="998"/>
      <c r="L522" s="998"/>
      <c r="M522" s="998"/>
      <c r="N522" s="998"/>
      <c r="O522" s="998"/>
      <c r="P522" s="998"/>
    </row>
    <row r="523" spans="1:16" s="240" customFormat="1" ht="30.75" customHeight="1">
      <c r="A523" s="998"/>
      <c r="B523" s="998"/>
      <c r="C523" s="998"/>
      <c r="D523" s="998"/>
      <c r="E523" s="998"/>
      <c r="F523" s="998"/>
      <c r="G523" s="998"/>
      <c r="H523" s="998"/>
      <c r="I523" s="998"/>
      <c r="J523" s="998"/>
      <c r="K523" s="998"/>
      <c r="L523" s="998"/>
      <c r="M523" s="998"/>
      <c r="N523" s="998"/>
      <c r="O523" s="998"/>
      <c r="P523" s="998"/>
    </row>
    <row r="524" spans="1:16" s="240" customFormat="1" ht="30.75" customHeight="1">
      <c r="A524" s="998"/>
      <c r="B524" s="998"/>
      <c r="C524" s="998"/>
      <c r="D524" s="998"/>
      <c r="E524" s="998"/>
      <c r="F524" s="998"/>
      <c r="G524" s="998"/>
      <c r="H524" s="998"/>
      <c r="I524" s="998"/>
      <c r="J524" s="998"/>
      <c r="K524" s="998"/>
      <c r="L524" s="998"/>
      <c r="M524" s="998"/>
      <c r="N524" s="998"/>
      <c r="O524" s="998"/>
      <c r="P524" s="998"/>
    </row>
    <row r="525" spans="1:16" s="240" customFormat="1" ht="30.75" customHeight="1">
      <c r="A525" s="998"/>
      <c r="B525" s="998"/>
      <c r="C525" s="998"/>
      <c r="D525" s="998"/>
      <c r="E525" s="998"/>
      <c r="F525" s="998"/>
      <c r="G525" s="998"/>
      <c r="H525" s="998"/>
      <c r="I525" s="998"/>
      <c r="J525" s="998"/>
      <c r="K525" s="998"/>
      <c r="L525" s="998"/>
      <c r="M525" s="998"/>
      <c r="N525" s="998"/>
      <c r="O525" s="998"/>
      <c r="P525" s="998"/>
    </row>
    <row r="526" spans="1:16" s="240" customFormat="1" ht="30.75" customHeight="1">
      <c r="A526" s="998"/>
      <c r="B526" s="998"/>
      <c r="C526" s="998"/>
      <c r="D526" s="998"/>
      <c r="E526" s="998"/>
      <c r="F526" s="998"/>
      <c r="G526" s="998"/>
      <c r="H526" s="998"/>
      <c r="I526" s="998"/>
      <c r="J526" s="998"/>
      <c r="K526" s="998"/>
      <c r="L526" s="998"/>
      <c r="M526" s="998"/>
      <c r="N526" s="998"/>
      <c r="O526" s="998"/>
      <c r="P526" s="998"/>
    </row>
    <row r="527" spans="1:16" s="240" customFormat="1" ht="30.75" customHeight="1">
      <c r="A527" s="998"/>
      <c r="B527" s="998"/>
      <c r="C527" s="998"/>
      <c r="D527" s="998"/>
      <c r="E527" s="998"/>
      <c r="F527" s="998"/>
      <c r="G527" s="998"/>
      <c r="H527" s="998"/>
      <c r="I527" s="998"/>
      <c r="J527" s="998"/>
      <c r="K527" s="998"/>
      <c r="L527" s="998"/>
      <c r="M527" s="998"/>
      <c r="N527" s="998"/>
      <c r="O527" s="998"/>
      <c r="P527" s="998"/>
    </row>
    <row r="528" spans="1:16" s="240" customFormat="1" ht="30.75" customHeight="1">
      <c r="A528" s="998"/>
      <c r="B528" s="998"/>
      <c r="C528" s="998"/>
      <c r="D528" s="998"/>
      <c r="E528" s="998"/>
      <c r="F528" s="998"/>
      <c r="G528" s="998"/>
      <c r="H528" s="998"/>
      <c r="I528" s="998"/>
      <c r="J528" s="998"/>
      <c r="K528" s="998"/>
      <c r="L528" s="998"/>
      <c r="M528" s="998"/>
      <c r="N528" s="998"/>
      <c r="O528" s="998"/>
      <c r="P528" s="998"/>
    </row>
    <row r="529" spans="1:16" s="240" customFormat="1" ht="30.75" customHeight="1">
      <c r="A529" s="998"/>
      <c r="B529" s="998"/>
      <c r="C529" s="998"/>
      <c r="D529" s="998"/>
      <c r="E529" s="998"/>
      <c r="F529" s="998"/>
      <c r="G529" s="998"/>
      <c r="H529" s="998"/>
      <c r="I529" s="998"/>
      <c r="J529" s="998"/>
      <c r="K529" s="998"/>
      <c r="L529" s="998"/>
      <c r="M529" s="998"/>
      <c r="N529" s="998"/>
      <c r="O529" s="998"/>
      <c r="P529" s="998"/>
    </row>
    <row r="530" spans="1:16" s="240" customFormat="1" ht="30.75" customHeight="1">
      <c r="A530" s="998"/>
      <c r="B530" s="998"/>
      <c r="C530" s="998"/>
      <c r="D530" s="998"/>
      <c r="E530" s="998"/>
      <c r="F530" s="998"/>
      <c r="G530" s="998"/>
      <c r="H530" s="998"/>
      <c r="I530" s="998"/>
      <c r="J530" s="998"/>
      <c r="K530" s="998"/>
      <c r="L530" s="998"/>
      <c r="M530" s="998"/>
      <c r="N530" s="998"/>
      <c r="O530" s="998"/>
      <c r="P530" s="998"/>
    </row>
    <row r="531" spans="1:16" s="240" customFormat="1" ht="30.75" customHeight="1">
      <c r="A531" s="998"/>
      <c r="B531" s="998"/>
      <c r="C531" s="998"/>
      <c r="D531" s="998"/>
      <c r="E531" s="998"/>
      <c r="F531" s="998"/>
      <c r="G531" s="998"/>
      <c r="H531" s="998"/>
      <c r="I531" s="998"/>
      <c r="J531" s="998"/>
      <c r="K531" s="998"/>
      <c r="L531" s="998"/>
      <c r="M531" s="998"/>
      <c r="N531" s="998"/>
      <c r="O531" s="998"/>
      <c r="P531" s="998"/>
    </row>
    <row r="532" spans="1:16" s="240" customFormat="1" ht="30.75" customHeight="1">
      <c r="A532" s="998"/>
      <c r="B532" s="998"/>
      <c r="C532" s="998"/>
      <c r="D532" s="998"/>
      <c r="E532" s="998"/>
      <c r="F532" s="998"/>
      <c r="G532" s="998"/>
      <c r="H532" s="998"/>
      <c r="I532" s="998"/>
      <c r="J532" s="998"/>
      <c r="K532" s="998"/>
      <c r="L532" s="998"/>
      <c r="M532" s="998"/>
      <c r="N532" s="998"/>
      <c r="O532" s="998"/>
      <c r="P532" s="998"/>
    </row>
    <row r="533" spans="1:16" s="240" customFormat="1" ht="30.75" customHeight="1">
      <c r="A533" s="998"/>
      <c r="B533" s="998"/>
      <c r="C533" s="998"/>
      <c r="D533" s="998"/>
      <c r="E533" s="998"/>
      <c r="F533" s="998"/>
      <c r="G533" s="998"/>
      <c r="H533" s="998"/>
      <c r="I533" s="998"/>
      <c r="J533" s="998"/>
      <c r="K533" s="998"/>
      <c r="L533" s="998"/>
      <c r="M533" s="998"/>
      <c r="N533" s="998"/>
      <c r="O533" s="998"/>
      <c r="P533" s="998"/>
    </row>
    <row r="534" spans="1:16" s="240" customFormat="1" ht="30.75" customHeight="1">
      <c r="A534" s="998"/>
      <c r="B534" s="998"/>
      <c r="C534" s="998"/>
      <c r="D534" s="998"/>
      <c r="E534" s="998"/>
      <c r="F534" s="998"/>
      <c r="G534" s="998"/>
      <c r="H534" s="998"/>
      <c r="I534" s="998"/>
      <c r="J534" s="998"/>
      <c r="K534" s="998"/>
      <c r="L534" s="998"/>
      <c r="M534" s="998"/>
      <c r="N534" s="998"/>
      <c r="O534" s="998"/>
      <c r="P534" s="998"/>
    </row>
    <row r="535" spans="1:16" s="240" customFormat="1" ht="30.75" customHeight="1">
      <c r="A535" s="998"/>
      <c r="B535" s="998"/>
      <c r="C535" s="998"/>
      <c r="D535" s="998"/>
      <c r="E535" s="998"/>
      <c r="F535" s="998"/>
      <c r="G535" s="998"/>
      <c r="H535" s="998"/>
      <c r="I535" s="998"/>
      <c r="J535" s="998"/>
      <c r="K535" s="998"/>
      <c r="L535" s="998"/>
      <c r="M535" s="998"/>
      <c r="N535" s="998"/>
      <c r="O535" s="998"/>
      <c r="P535" s="998"/>
    </row>
    <row r="536" spans="1:16" s="240" customFormat="1" ht="30.75" customHeight="1">
      <c r="A536" s="998"/>
      <c r="B536" s="998"/>
      <c r="C536" s="998"/>
      <c r="D536" s="998"/>
      <c r="E536" s="998"/>
      <c r="F536" s="998"/>
      <c r="G536" s="998"/>
      <c r="H536" s="998"/>
      <c r="I536" s="998"/>
      <c r="J536" s="998"/>
      <c r="K536" s="998"/>
      <c r="L536" s="998"/>
      <c r="M536" s="998"/>
      <c r="N536" s="998"/>
      <c r="O536" s="998"/>
      <c r="P536" s="998"/>
    </row>
    <row r="537" spans="1:16" s="240" customFormat="1" ht="30.75" customHeight="1">
      <c r="A537" s="998"/>
      <c r="B537" s="998"/>
      <c r="C537" s="998"/>
      <c r="D537" s="998"/>
      <c r="E537" s="998"/>
      <c r="F537" s="998"/>
      <c r="G537" s="998"/>
      <c r="H537" s="998"/>
      <c r="I537" s="998"/>
      <c r="J537" s="998"/>
      <c r="K537" s="998"/>
      <c r="L537" s="998"/>
      <c r="M537" s="998"/>
      <c r="N537" s="998"/>
      <c r="O537" s="998"/>
      <c r="P537" s="998"/>
    </row>
    <row r="538" spans="1:16" s="240" customFormat="1" ht="30.75" customHeight="1">
      <c r="A538" s="998"/>
      <c r="B538" s="998"/>
      <c r="C538" s="998"/>
      <c r="D538" s="998"/>
      <c r="E538" s="998"/>
      <c r="F538" s="998"/>
      <c r="G538" s="998"/>
      <c r="H538" s="998"/>
      <c r="I538" s="998"/>
      <c r="J538" s="998"/>
      <c r="K538" s="998"/>
      <c r="L538" s="998"/>
      <c r="M538" s="998"/>
      <c r="N538" s="998"/>
      <c r="O538" s="998"/>
      <c r="P538" s="998"/>
    </row>
    <row r="539" spans="1:16" s="240" customFormat="1" ht="30.75" customHeight="1">
      <c r="A539" s="998"/>
      <c r="B539" s="998"/>
      <c r="C539" s="998"/>
      <c r="D539" s="998"/>
      <c r="E539" s="998"/>
      <c r="F539" s="998"/>
      <c r="G539" s="998"/>
      <c r="H539" s="998"/>
      <c r="I539" s="998"/>
      <c r="J539" s="998"/>
      <c r="K539" s="998"/>
      <c r="L539" s="998"/>
      <c r="M539" s="998"/>
      <c r="N539" s="998"/>
      <c r="O539" s="998"/>
      <c r="P539" s="998"/>
    </row>
    <row r="540" spans="1:16" s="240" customFormat="1" ht="30.75" customHeight="1">
      <c r="A540" s="998"/>
      <c r="B540" s="998"/>
      <c r="C540" s="998"/>
      <c r="D540" s="998"/>
      <c r="E540" s="998"/>
      <c r="F540" s="998"/>
      <c r="G540" s="998"/>
      <c r="H540" s="998"/>
      <c r="I540" s="998"/>
      <c r="J540" s="998"/>
      <c r="K540" s="998"/>
      <c r="L540" s="998"/>
      <c r="M540" s="998"/>
      <c r="N540" s="998"/>
      <c r="O540" s="998"/>
      <c r="P540" s="998"/>
    </row>
    <row r="541" spans="1:16" s="240" customFormat="1" ht="30.75" customHeight="1">
      <c r="A541" s="998"/>
      <c r="B541" s="998"/>
      <c r="C541" s="998"/>
      <c r="D541" s="998"/>
      <c r="E541" s="998"/>
      <c r="F541" s="998"/>
      <c r="G541" s="998"/>
      <c r="H541" s="998"/>
      <c r="I541" s="998"/>
      <c r="J541" s="998"/>
      <c r="K541" s="998"/>
      <c r="L541" s="998"/>
      <c r="M541" s="998"/>
      <c r="N541" s="998"/>
      <c r="O541" s="998"/>
      <c r="P541" s="998"/>
    </row>
    <row r="542" spans="1:16" s="240" customFormat="1" ht="30.75" customHeight="1">
      <c r="A542" s="998"/>
      <c r="B542" s="998"/>
      <c r="C542" s="998"/>
      <c r="D542" s="998"/>
      <c r="E542" s="998"/>
      <c r="F542" s="998"/>
      <c r="G542" s="998"/>
      <c r="H542" s="998"/>
      <c r="I542" s="998"/>
      <c r="J542" s="998"/>
      <c r="K542" s="998"/>
      <c r="L542" s="998"/>
      <c r="M542" s="998"/>
      <c r="N542" s="998"/>
      <c r="O542" s="998"/>
      <c r="P542" s="998"/>
    </row>
    <row r="543" spans="1:16" s="240" customFormat="1" ht="30.75" customHeight="1">
      <c r="A543" s="998"/>
      <c r="B543" s="998"/>
      <c r="C543" s="998"/>
      <c r="D543" s="998"/>
      <c r="E543" s="998"/>
      <c r="F543" s="998"/>
      <c r="G543" s="998"/>
      <c r="H543" s="998"/>
      <c r="I543" s="998"/>
      <c r="J543" s="998"/>
      <c r="K543" s="998"/>
      <c r="L543" s="998"/>
      <c r="M543" s="998"/>
      <c r="N543" s="998"/>
      <c r="O543" s="998"/>
      <c r="P543" s="998"/>
    </row>
    <row r="544" spans="1:16" s="240" customFormat="1" ht="30.75" customHeight="1">
      <c r="A544" s="998"/>
      <c r="B544" s="998"/>
      <c r="C544" s="998"/>
      <c r="D544" s="998"/>
      <c r="E544" s="998"/>
      <c r="F544" s="998"/>
      <c r="G544" s="998"/>
      <c r="H544" s="998"/>
      <c r="I544" s="998"/>
      <c r="J544" s="998"/>
      <c r="K544" s="998"/>
      <c r="L544" s="998"/>
      <c r="M544" s="998"/>
      <c r="N544" s="998"/>
      <c r="O544" s="998"/>
      <c r="P544" s="998"/>
    </row>
    <row r="545" spans="1:16" s="240" customFormat="1" ht="30.75" customHeight="1">
      <c r="A545" s="998"/>
      <c r="B545" s="998"/>
      <c r="C545" s="998"/>
      <c r="D545" s="998"/>
      <c r="E545" s="998"/>
      <c r="F545" s="998"/>
      <c r="G545" s="998"/>
      <c r="H545" s="998"/>
      <c r="I545" s="998"/>
      <c r="J545" s="998"/>
      <c r="K545" s="998"/>
      <c r="L545" s="998"/>
      <c r="M545" s="998"/>
      <c r="N545" s="998"/>
      <c r="O545" s="998"/>
      <c r="P545" s="998"/>
    </row>
    <row r="546" spans="1:16" s="240" customFormat="1" ht="30.75" customHeight="1">
      <c r="A546" s="998"/>
      <c r="B546" s="998"/>
      <c r="C546" s="998"/>
      <c r="D546" s="998"/>
      <c r="E546" s="998"/>
      <c r="F546" s="998"/>
      <c r="G546" s="998"/>
      <c r="H546" s="998"/>
      <c r="I546" s="998"/>
      <c r="J546" s="998"/>
      <c r="K546" s="998"/>
      <c r="L546" s="998"/>
      <c r="M546" s="998"/>
      <c r="N546" s="998"/>
      <c r="O546" s="998"/>
      <c r="P546" s="998"/>
    </row>
    <row r="547" spans="1:16" s="240" customFormat="1" ht="30.75" customHeight="1">
      <c r="A547" s="998"/>
      <c r="B547" s="998"/>
      <c r="C547" s="998"/>
      <c r="D547" s="998"/>
      <c r="E547" s="998"/>
      <c r="F547" s="998"/>
      <c r="G547" s="998"/>
      <c r="H547" s="998"/>
      <c r="I547" s="998"/>
      <c r="J547" s="998"/>
      <c r="K547" s="998"/>
      <c r="L547" s="998"/>
      <c r="M547" s="998"/>
      <c r="N547" s="998"/>
      <c r="O547" s="998"/>
      <c r="P547" s="998"/>
    </row>
    <row r="548" spans="1:16" s="240" customFormat="1" ht="30.75" customHeight="1">
      <c r="A548" s="998"/>
      <c r="B548" s="998"/>
      <c r="C548" s="998"/>
      <c r="D548" s="998"/>
      <c r="E548" s="998"/>
      <c r="F548" s="998"/>
      <c r="G548" s="998"/>
      <c r="H548" s="998"/>
      <c r="I548" s="998"/>
      <c r="J548" s="998"/>
      <c r="K548" s="998"/>
      <c r="L548" s="998"/>
      <c r="M548" s="998"/>
      <c r="N548" s="998"/>
      <c r="O548" s="998"/>
      <c r="P548" s="998"/>
    </row>
    <row r="549" spans="1:16" s="240" customFormat="1" ht="30.75" customHeight="1">
      <c r="A549" s="998"/>
      <c r="B549" s="998"/>
      <c r="C549" s="998"/>
      <c r="D549" s="998"/>
      <c r="E549" s="998"/>
      <c r="F549" s="998"/>
      <c r="G549" s="998"/>
      <c r="H549" s="998"/>
      <c r="I549" s="998"/>
      <c r="J549" s="998"/>
      <c r="K549" s="998"/>
      <c r="L549" s="998"/>
      <c r="M549" s="998"/>
      <c r="N549" s="998"/>
      <c r="O549" s="998"/>
      <c r="P549" s="998"/>
    </row>
    <row r="550" spans="1:16" s="240" customFormat="1" ht="30.75" customHeight="1">
      <c r="A550" s="998"/>
      <c r="B550" s="998"/>
      <c r="C550" s="998"/>
      <c r="D550" s="998"/>
      <c r="E550" s="998"/>
      <c r="F550" s="998"/>
      <c r="G550" s="998"/>
      <c r="H550" s="998"/>
      <c r="I550" s="998"/>
      <c r="J550" s="998"/>
      <c r="K550" s="998"/>
      <c r="L550" s="998"/>
      <c r="M550" s="998"/>
      <c r="N550" s="998"/>
      <c r="O550" s="998"/>
      <c r="P550" s="998"/>
    </row>
    <row r="551" spans="1:16" s="240" customFormat="1" ht="30.75" customHeight="1">
      <c r="A551" s="998"/>
      <c r="B551" s="998"/>
      <c r="C551" s="998"/>
      <c r="D551" s="998"/>
      <c r="E551" s="998"/>
      <c r="F551" s="998"/>
      <c r="G551" s="998"/>
      <c r="H551" s="998"/>
      <c r="I551" s="998"/>
      <c r="J551" s="998"/>
      <c r="K551" s="998"/>
      <c r="L551" s="998"/>
      <c r="M551" s="998"/>
      <c r="N551" s="998"/>
      <c r="O551" s="998"/>
      <c r="P551" s="998"/>
    </row>
    <row r="552" spans="1:16" s="240" customFormat="1" ht="30.75" customHeight="1">
      <c r="A552" s="998"/>
      <c r="B552" s="998"/>
      <c r="C552" s="998"/>
      <c r="D552" s="998"/>
      <c r="E552" s="998"/>
      <c r="F552" s="998"/>
      <c r="G552" s="998"/>
      <c r="H552" s="998"/>
      <c r="I552" s="998"/>
      <c r="J552" s="998"/>
      <c r="K552" s="998"/>
      <c r="L552" s="998"/>
      <c r="M552" s="998"/>
      <c r="N552" s="998"/>
      <c r="O552" s="998"/>
      <c r="P552" s="998"/>
    </row>
    <row r="553" spans="1:16" s="240" customFormat="1" ht="30.75" customHeight="1">
      <c r="A553" s="998"/>
      <c r="B553" s="998"/>
      <c r="C553" s="998"/>
      <c r="D553" s="998"/>
      <c r="E553" s="998"/>
      <c r="F553" s="998"/>
      <c r="G553" s="998"/>
      <c r="H553" s="998"/>
      <c r="I553" s="998"/>
      <c r="J553" s="998"/>
      <c r="K553" s="998"/>
      <c r="L553" s="998"/>
      <c r="M553" s="998"/>
      <c r="N553" s="998"/>
      <c r="O553" s="998"/>
      <c r="P553" s="998"/>
    </row>
    <row r="554" spans="1:16" s="240" customFormat="1" ht="30.75" customHeight="1">
      <c r="A554" s="998"/>
      <c r="B554" s="998"/>
      <c r="C554" s="998"/>
      <c r="D554" s="998"/>
      <c r="E554" s="998"/>
      <c r="F554" s="998"/>
      <c r="G554" s="998"/>
      <c r="H554" s="998"/>
      <c r="I554" s="998"/>
      <c r="J554" s="998"/>
      <c r="K554" s="998"/>
      <c r="L554" s="998"/>
      <c r="M554" s="998"/>
      <c r="N554" s="998"/>
      <c r="O554" s="998"/>
      <c r="P554" s="998"/>
    </row>
    <row r="555" spans="1:16" s="240" customFormat="1" ht="30.75" customHeight="1">
      <c r="A555" s="998"/>
      <c r="B555" s="998"/>
      <c r="C555" s="998"/>
      <c r="D555" s="998"/>
      <c r="E555" s="998"/>
      <c r="F555" s="998"/>
      <c r="G555" s="998"/>
      <c r="H555" s="998"/>
      <c r="I555" s="998"/>
      <c r="J555" s="998"/>
      <c r="K555" s="998"/>
      <c r="L555" s="998"/>
      <c r="M555" s="998"/>
      <c r="N555" s="998"/>
      <c r="O555" s="998"/>
      <c r="P555" s="998"/>
    </row>
    <row r="556" spans="1:16" s="240" customFormat="1" ht="30.75" customHeight="1">
      <c r="A556" s="998"/>
      <c r="B556" s="998"/>
      <c r="C556" s="998"/>
      <c r="D556" s="998"/>
      <c r="E556" s="998"/>
      <c r="F556" s="998"/>
      <c r="G556" s="998"/>
      <c r="H556" s="998"/>
      <c r="I556" s="998"/>
      <c r="J556" s="998"/>
      <c r="K556" s="998"/>
      <c r="L556" s="998"/>
      <c r="M556" s="998"/>
      <c r="N556" s="998"/>
      <c r="O556" s="998"/>
      <c r="P556" s="998"/>
    </row>
    <row r="557" spans="1:16" s="240" customFormat="1" ht="30.75" customHeight="1">
      <c r="A557" s="998"/>
      <c r="B557" s="998"/>
      <c r="C557" s="998"/>
      <c r="D557" s="998"/>
      <c r="E557" s="998"/>
      <c r="F557" s="998"/>
      <c r="G557" s="998"/>
      <c r="H557" s="998"/>
      <c r="I557" s="998"/>
      <c r="J557" s="998"/>
      <c r="K557" s="998"/>
      <c r="L557" s="998"/>
      <c r="M557" s="998"/>
      <c r="N557" s="998"/>
      <c r="O557" s="998"/>
      <c r="P557" s="998"/>
    </row>
    <row r="558" spans="1:16" s="240" customFormat="1" ht="30.75" customHeight="1">
      <c r="A558" s="998"/>
      <c r="B558" s="998"/>
      <c r="C558" s="998"/>
      <c r="D558" s="998"/>
      <c r="E558" s="998"/>
      <c r="F558" s="998"/>
      <c r="G558" s="998"/>
      <c r="H558" s="998"/>
      <c r="I558" s="998"/>
      <c r="J558" s="998"/>
      <c r="K558" s="998"/>
      <c r="L558" s="998"/>
      <c r="M558" s="998"/>
      <c r="N558" s="998"/>
      <c r="O558" s="998"/>
      <c r="P558" s="998"/>
    </row>
    <row r="559" spans="1:16" s="240" customFormat="1">
      <c r="A559" s="998"/>
      <c r="B559" s="998"/>
      <c r="C559" s="998"/>
      <c r="D559" s="998"/>
      <c r="E559" s="998"/>
      <c r="F559" s="998"/>
      <c r="G559" s="998"/>
      <c r="H559" s="998"/>
      <c r="I559" s="998"/>
      <c r="J559" s="998"/>
      <c r="K559" s="998"/>
      <c r="L559" s="998"/>
      <c r="M559" s="998"/>
      <c r="N559" s="998"/>
      <c r="O559" s="998"/>
      <c r="P559" s="998"/>
    </row>
    <row r="560" spans="1:16" s="240" customFormat="1">
      <c r="A560" s="998"/>
      <c r="B560" s="998"/>
      <c r="C560" s="998"/>
      <c r="D560" s="998"/>
      <c r="E560" s="998"/>
      <c r="F560" s="998"/>
      <c r="G560" s="998"/>
      <c r="H560" s="998"/>
      <c r="I560" s="998"/>
      <c r="J560" s="998"/>
      <c r="K560" s="998"/>
      <c r="L560" s="998"/>
      <c r="M560" s="998"/>
      <c r="N560" s="998"/>
      <c r="O560" s="998"/>
      <c r="P560" s="998"/>
    </row>
    <row r="561" spans="1:16" s="240" customFormat="1">
      <c r="A561" s="998"/>
      <c r="B561" s="998"/>
      <c r="C561" s="998"/>
      <c r="D561" s="998"/>
      <c r="E561" s="998"/>
      <c r="F561" s="998"/>
      <c r="G561" s="998"/>
      <c r="H561" s="998"/>
      <c r="I561" s="998"/>
      <c r="J561" s="998"/>
      <c r="K561" s="998"/>
      <c r="L561" s="998"/>
      <c r="M561" s="998"/>
      <c r="N561" s="998"/>
      <c r="O561" s="998"/>
      <c r="P561" s="998"/>
    </row>
    <row r="562" spans="1:16" s="240" customFormat="1">
      <c r="A562" s="998"/>
      <c r="B562" s="998"/>
      <c r="C562" s="998"/>
      <c r="D562" s="998"/>
      <c r="E562" s="998"/>
      <c r="F562" s="998"/>
      <c r="G562" s="998"/>
      <c r="H562" s="998"/>
      <c r="I562" s="998"/>
      <c r="J562" s="998"/>
      <c r="K562" s="998"/>
      <c r="L562" s="998"/>
      <c r="M562" s="998"/>
      <c r="N562" s="998"/>
      <c r="O562" s="998"/>
      <c r="P562" s="998"/>
    </row>
    <row r="563" spans="1:16" s="240" customFormat="1">
      <c r="A563" s="998"/>
      <c r="B563" s="998"/>
      <c r="C563" s="998"/>
      <c r="D563" s="998"/>
      <c r="E563" s="998"/>
      <c r="F563" s="998"/>
      <c r="G563" s="998"/>
      <c r="H563" s="998"/>
      <c r="I563" s="998"/>
      <c r="J563" s="998"/>
      <c r="K563" s="998"/>
      <c r="L563" s="998"/>
      <c r="M563" s="998"/>
      <c r="N563" s="998"/>
      <c r="O563" s="998"/>
      <c r="P563" s="998"/>
    </row>
    <row r="564" spans="1:16" s="240" customFormat="1">
      <c r="A564" s="998"/>
      <c r="B564" s="998"/>
      <c r="C564" s="998"/>
      <c r="D564" s="998"/>
      <c r="E564" s="998"/>
      <c r="F564" s="998"/>
      <c r="G564" s="998"/>
      <c r="H564" s="998"/>
      <c r="I564" s="998"/>
      <c r="J564" s="998"/>
      <c r="K564" s="998"/>
      <c r="L564" s="998"/>
      <c r="M564" s="998"/>
      <c r="N564" s="998"/>
      <c r="O564" s="998"/>
      <c r="P564" s="998"/>
    </row>
    <row r="565" spans="1:16" s="240" customFormat="1">
      <c r="A565" s="998"/>
      <c r="B565" s="998"/>
      <c r="C565" s="998"/>
      <c r="D565" s="998"/>
      <c r="E565" s="998"/>
      <c r="F565" s="998"/>
      <c r="G565" s="998"/>
      <c r="H565" s="998"/>
      <c r="I565" s="998"/>
      <c r="J565" s="998"/>
      <c r="K565" s="998"/>
      <c r="L565" s="998"/>
      <c r="M565" s="998"/>
      <c r="N565" s="998"/>
      <c r="O565" s="998"/>
      <c r="P565" s="998"/>
    </row>
    <row r="566" spans="1:16" s="240" customFormat="1">
      <c r="A566" s="998"/>
      <c r="B566" s="998"/>
      <c r="C566" s="998"/>
      <c r="D566" s="998"/>
      <c r="E566" s="998"/>
      <c r="F566" s="998"/>
      <c r="G566" s="998"/>
      <c r="H566" s="998"/>
      <c r="I566" s="998"/>
      <c r="J566" s="998"/>
      <c r="K566" s="998"/>
      <c r="L566" s="998"/>
      <c r="M566" s="998"/>
      <c r="N566" s="998"/>
      <c r="O566" s="998"/>
      <c r="P566" s="998"/>
    </row>
    <row r="567" spans="1:16" s="240" customFormat="1">
      <c r="A567" s="998"/>
      <c r="B567" s="998"/>
      <c r="C567" s="998"/>
      <c r="D567" s="998"/>
      <c r="E567" s="998"/>
      <c r="F567" s="998"/>
      <c r="G567" s="998"/>
      <c r="H567" s="998"/>
      <c r="I567" s="998"/>
      <c r="J567" s="998"/>
      <c r="K567" s="998"/>
      <c r="L567" s="998"/>
      <c r="M567" s="998"/>
      <c r="N567" s="998"/>
      <c r="O567" s="998"/>
      <c r="P567" s="998"/>
    </row>
    <row r="568" spans="1:16" s="240" customFormat="1">
      <c r="A568" s="998"/>
      <c r="B568" s="998"/>
      <c r="C568" s="998"/>
      <c r="D568" s="998"/>
      <c r="E568" s="998"/>
      <c r="F568" s="998"/>
      <c r="G568" s="998"/>
      <c r="H568" s="998"/>
      <c r="I568" s="998"/>
      <c r="J568" s="998"/>
      <c r="K568" s="998"/>
      <c r="L568" s="998"/>
      <c r="M568" s="998"/>
      <c r="N568" s="998"/>
      <c r="O568" s="998"/>
      <c r="P568" s="998"/>
    </row>
    <row r="569" spans="1:16" s="240" customFormat="1">
      <c r="A569" s="998"/>
      <c r="B569" s="998"/>
      <c r="C569" s="998"/>
      <c r="D569" s="998"/>
      <c r="E569" s="998"/>
      <c r="F569" s="998"/>
      <c r="G569" s="998"/>
      <c r="H569" s="998"/>
      <c r="I569" s="998"/>
      <c r="J569" s="998"/>
      <c r="K569" s="998"/>
      <c r="L569" s="998"/>
      <c r="M569" s="998"/>
      <c r="N569" s="998"/>
      <c r="O569" s="998"/>
      <c r="P569" s="998"/>
    </row>
    <row r="570" spans="1:16" s="240" customFormat="1">
      <c r="A570" s="998"/>
      <c r="B570" s="998"/>
      <c r="C570" s="998"/>
      <c r="D570" s="998"/>
      <c r="E570" s="998"/>
      <c r="F570" s="998"/>
      <c r="G570" s="998"/>
      <c r="H570" s="998"/>
      <c r="I570" s="998"/>
      <c r="J570" s="998"/>
      <c r="K570" s="998"/>
      <c r="L570" s="998"/>
      <c r="M570" s="998"/>
      <c r="N570" s="998"/>
      <c r="O570" s="998"/>
      <c r="P570" s="998"/>
    </row>
    <row r="571" spans="1:16" s="240" customFormat="1">
      <c r="A571" s="998"/>
      <c r="B571" s="998"/>
      <c r="C571" s="998"/>
      <c r="D571" s="998"/>
      <c r="E571" s="998"/>
      <c r="F571" s="998"/>
      <c r="G571" s="998"/>
      <c r="H571" s="998"/>
      <c r="I571" s="998"/>
      <c r="J571" s="998"/>
      <c r="K571" s="998"/>
      <c r="L571" s="998"/>
      <c r="M571" s="998"/>
      <c r="N571" s="998"/>
      <c r="O571" s="998"/>
      <c r="P571" s="998"/>
    </row>
    <row r="572" spans="1:16" s="240" customFormat="1">
      <c r="A572" s="998"/>
      <c r="B572" s="998"/>
      <c r="C572" s="998"/>
      <c r="D572" s="998"/>
      <c r="E572" s="998"/>
      <c r="F572" s="998"/>
      <c r="G572" s="998"/>
      <c r="H572" s="998"/>
      <c r="I572" s="998"/>
      <c r="J572" s="998"/>
      <c r="K572" s="998"/>
      <c r="L572" s="998"/>
      <c r="M572" s="998"/>
      <c r="N572" s="998"/>
      <c r="O572" s="998"/>
      <c r="P572" s="998"/>
    </row>
    <row r="573" spans="1:16" s="240" customFormat="1">
      <c r="A573" s="998"/>
      <c r="B573" s="998"/>
      <c r="C573" s="998"/>
      <c r="D573" s="998"/>
      <c r="E573" s="998"/>
      <c r="F573" s="998"/>
      <c r="G573" s="998"/>
      <c r="H573" s="998"/>
      <c r="I573" s="998"/>
      <c r="J573" s="998"/>
      <c r="K573" s="998"/>
      <c r="L573" s="998"/>
      <c r="M573" s="998"/>
      <c r="N573" s="998"/>
      <c r="O573" s="998"/>
      <c r="P573" s="998"/>
    </row>
    <row r="574" spans="1:16" s="240" customFormat="1">
      <c r="A574" s="998"/>
      <c r="B574" s="998"/>
      <c r="C574" s="998"/>
      <c r="D574" s="998"/>
      <c r="E574" s="998"/>
      <c r="F574" s="998"/>
      <c r="G574" s="998"/>
      <c r="H574" s="998"/>
      <c r="I574" s="998"/>
      <c r="J574" s="998"/>
      <c r="K574" s="998"/>
      <c r="L574" s="998"/>
      <c r="M574" s="998"/>
      <c r="N574" s="998"/>
      <c r="O574" s="998"/>
      <c r="P574" s="998"/>
    </row>
    <row r="575" spans="1:16" s="240" customFormat="1">
      <c r="A575" s="998"/>
      <c r="B575" s="998"/>
      <c r="C575" s="998"/>
      <c r="D575" s="998"/>
      <c r="E575" s="998"/>
      <c r="F575" s="998"/>
      <c r="G575" s="998"/>
      <c r="H575" s="998"/>
      <c r="I575" s="998"/>
      <c r="J575" s="998"/>
      <c r="K575" s="998"/>
      <c r="L575" s="998"/>
      <c r="M575" s="998"/>
      <c r="N575" s="998"/>
      <c r="O575" s="998"/>
      <c r="P575" s="998"/>
    </row>
    <row r="576" spans="1:16" s="240" customFormat="1">
      <c r="A576" s="998"/>
      <c r="B576" s="998"/>
      <c r="C576" s="998"/>
      <c r="D576" s="998"/>
      <c r="E576" s="998"/>
      <c r="F576" s="998"/>
      <c r="G576" s="998"/>
      <c r="H576" s="998"/>
      <c r="I576" s="998"/>
      <c r="J576" s="998"/>
      <c r="K576" s="998"/>
      <c r="L576" s="998"/>
      <c r="M576" s="998"/>
      <c r="N576" s="998"/>
      <c r="O576" s="998"/>
      <c r="P576" s="998"/>
    </row>
    <row r="577" spans="1:16" s="240" customFormat="1">
      <c r="A577" s="998"/>
      <c r="B577" s="998"/>
      <c r="C577" s="998"/>
      <c r="D577" s="998"/>
      <c r="E577" s="998"/>
      <c r="F577" s="998"/>
      <c r="G577" s="998"/>
      <c r="H577" s="998"/>
      <c r="I577" s="998"/>
      <c r="J577" s="998"/>
      <c r="K577" s="998"/>
      <c r="L577" s="998"/>
      <c r="M577" s="998"/>
      <c r="N577" s="998"/>
      <c r="O577" s="998"/>
      <c r="P577" s="998"/>
    </row>
    <row r="578" spans="1:16" s="240" customFormat="1">
      <c r="A578" s="998"/>
      <c r="B578" s="998"/>
      <c r="C578" s="998"/>
      <c r="D578" s="998"/>
      <c r="E578" s="998"/>
      <c r="F578" s="998"/>
      <c r="G578" s="998"/>
      <c r="H578" s="998"/>
      <c r="I578" s="998"/>
      <c r="J578" s="998"/>
      <c r="K578" s="998"/>
      <c r="L578" s="998"/>
      <c r="M578" s="998"/>
      <c r="N578" s="998"/>
      <c r="O578" s="998"/>
      <c r="P578" s="998"/>
    </row>
    <row r="579" spans="1:16" s="240" customFormat="1">
      <c r="A579" s="998"/>
      <c r="B579" s="998"/>
      <c r="C579" s="998"/>
      <c r="D579" s="998"/>
      <c r="E579" s="998"/>
      <c r="F579" s="998"/>
      <c r="G579" s="998"/>
      <c r="H579" s="998"/>
      <c r="I579" s="998"/>
      <c r="J579" s="998"/>
      <c r="K579" s="998"/>
      <c r="L579" s="998"/>
      <c r="M579" s="998"/>
      <c r="N579" s="998"/>
      <c r="O579" s="998"/>
      <c r="P579" s="998"/>
    </row>
    <row r="580" spans="1:16" s="240" customFormat="1">
      <c r="A580" s="998"/>
      <c r="B580" s="998"/>
      <c r="C580" s="998"/>
      <c r="D580" s="998"/>
      <c r="E580" s="998"/>
      <c r="F580" s="998"/>
      <c r="G580" s="998"/>
      <c r="H580" s="998"/>
      <c r="I580" s="998"/>
      <c r="J580" s="998"/>
      <c r="K580" s="998"/>
      <c r="L580" s="998"/>
      <c r="M580" s="998"/>
      <c r="N580" s="998"/>
      <c r="O580" s="998"/>
      <c r="P580" s="998"/>
    </row>
    <row r="581" spans="1:16" s="240" customFormat="1">
      <c r="A581" s="998"/>
      <c r="B581" s="998"/>
      <c r="C581" s="998"/>
      <c r="D581" s="998"/>
      <c r="E581" s="998"/>
      <c r="F581" s="998"/>
      <c r="G581" s="998"/>
      <c r="H581" s="998"/>
      <c r="I581" s="998"/>
      <c r="J581" s="998"/>
      <c r="K581" s="998"/>
      <c r="L581" s="998"/>
      <c r="M581" s="998"/>
      <c r="N581" s="998"/>
      <c r="O581" s="998"/>
      <c r="P581" s="998"/>
    </row>
    <row r="582" spans="1:16" s="240" customFormat="1">
      <c r="A582" s="998"/>
      <c r="B582" s="998"/>
      <c r="C582" s="998"/>
      <c r="D582" s="998"/>
      <c r="E582" s="998"/>
      <c r="F582" s="998"/>
      <c r="G582" s="998"/>
      <c r="H582" s="998"/>
      <c r="I582" s="998"/>
      <c r="J582" s="998"/>
      <c r="K582" s="998"/>
      <c r="L582" s="998"/>
      <c r="M582" s="998"/>
      <c r="N582" s="998"/>
      <c r="O582" s="998"/>
      <c r="P582" s="998"/>
    </row>
    <row r="583" spans="1:16" s="240" customFormat="1">
      <c r="A583" s="998"/>
      <c r="B583" s="998"/>
      <c r="C583" s="998"/>
      <c r="D583" s="998"/>
      <c r="E583" s="998"/>
      <c r="F583" s="998"/>
      <c r="G583" s="998"/>
      <c r="H583" s="998"/>
      <c r="I583" s="998"/>
      <c r="J583" s="998"/>
      <c r="K583" s="998"/>
      <c r="L583" s="998"/>
      <c r="M583" s="998"/>
      <c r="N583" s="998"/>
      <c r="O583" s="998"/>
      <c r="P583" s="998"/>
    </row>
    <row r="584" spans="1:16" s="240" customFormat="1">
      <c r="A584" s="998"/>
      <c r="B584" s="998"/>
      <c r="C584" s="998"/>
      <c r="D584" s="998"/>
      <c r="E584" s="998"/>
      <c r="F584" s="998"/>
      <c r="G584" s="998"/>
      <c r="H584" s="998"/>
      <c r="I584" s="998"/>
      <c r="J584" s="998"/>
      <c r="K584" s="998"/>
      <c r="L584" s="998"/>
      <c r="M584" s="998"/>
      <c r="N584" s="998"/>
      <c r="O584" s="998"/>
      <c r="P584" s="998"/>
    </row>
    <row r="585" spans="1:16" s="240" customFormat="1">
      <c r="A585" s="998"/>
      <c r="B585" s="998"/>
      <c r="C585" s="998"/>
      <c r="D585" s="998"/>
      <c r="E585" s="998"/>
      <c r="F585" s="998"/>
      <c r="G585" s="998"/>
      <c r="H585" s="998"/>
      <c r="I585" s="998"/>
      <c r="J585" s="998"/>
      <c r="K585" s="998"/>
      <c r="L585" s="998"/>
      <c r="M585" s="998"/>
      <c r="N585" s="998"/>
      <c r="O585" s="998"/>
      <c r="P585" s="998"/>
    </row>
    <row r="586" spans="1:16" s="240" customFormat="1">
      <c r="A586" s="998"/>
      <c r="B586" s="998"/>
      <c r="C586" s="998"/>
      <c r="D586" s="998"/>
      <c r="E586" s="998"/>
      <c r="F586" s="998"/>
      <c r="G586" s="998"/>
      <c r="H586" s="998"/>
      <c r="I586" s="998"/>
      <c r="J586" s="998"/>
      <c r="K586" s="998"/>
      <c r="L586" s="998"/>
      <c r="M586" s="998"/>
      <c r="N586" s="998"/>
      <c r="O586" s="998"/>
      <c r="P586" s="998"/>
    </row>
    <row r="587" spans="1:16" s="240" customFormat="1">
      <c r="A587" s="842"/>
      <c r="B587" s="842"/>
      <c r="C587" s="842"/>
      <c r="D587" s="842"/>
      <c r="E587" s="842"/>
      <c r="F587" s="842"/>
      <c r="G587" s="842"/>
      <c r="H587" s="842"/>
      <c r="I587" s="842"/>
      <c r="J587" s="842"/>
      <c r="K587" s="842"/>
      <c r="L587" s="842"/>
      <c r="M587" s="842"/>
      <c r="N587" s="842"/>
      <c r="O587" s="842"/>
      <c r="P587" s="842"/>
    </row>
    <row r="588" spans="1:16" s="240" customFormat="1">
      <c r="A588" s="842"/>
      <c r="B588" s="842"/>
      <c r="C588" s="842"/>
      <c r="D588" s="842"/>
      <c r="E588" s="842"/>
      <c r="F588" s="842"/>
      <c r="G588" s="842"/>
      <c r="H588" s="842"/>
      <c r="I588" s="842"/>
      <c r="J588" s="842"/>
      <c r="K588" s="842"/>
      <c r="L588" s="842"/>
      <c r="M588" s="842"/>
      <c r="N588" s="842"/>
      <c r="O588" s="842"/>
      <c r="P588" s="842"/>
    </row>
    <row r="589" spans="1:16" s="240" customFormat="1">
      <c r="A589" s="842"/>
      <c r="B589" s="842"/>
      <c r="C589" s="842"/>
      <c r="D589" s="842"/>
      <c r="E589" s="842"/>
      <c r="F589" s="842"/>
      <c r="G589" s="842"/>
      <c r="H589" s="842"/>
      <c r="I589" s="842"/>
      <c r="J589" s="842"/>
      <c r="K589" s="842"/>
      <c r="L589" s="842"/>
      <c r="M589" s="842"/>
      <c r="N589" s="842"/>
      <c r="O589" s="842"/>
      <c r="P589" s="842"/>
    </row>
    <row r="590" spans="1:16" s="240" customFormat="1">
      <c r="A590" s="842"/>
      <c r="B590" s="842"/>
      <c r="C590" s="842"/>
      <c r="D590" s="842"/>
      <c r="E590" s="842"/>
      <c r="F590" s="842"/>
      <c r="G590" s="842"/>
      <c r="H590" s="842"/>
      <c r="I590" s="842"/>
      <c r="J590" s="842"/>
      <c r="K590" s="842"/>
      <c r="L590" s="842"/>
      <c r="M590" s="842"/>
      <c r="N590" s="842"/>
      <c r="O590" s="842"/>
      <c r="P590" s="842"/>
    </row>
    <row r="593" spans="4:8" ht="36">
      <c r="D593" s="1018" t="s">
        <v>984</v>
      </c>
      <c r="E593" s="1021">
        <v>0.60352675410499346</v>
      </c>
      <c r="G593" s="1024" t="s">
        <v>984</v>
      </c>
      <c r="H593" s="1029">
        <v>0.48693586698337293</v>
      </c>
    </row>
    <row r="594" spans="4:8" ht="48">
      <c r="D594" s="1017" t="s">
        <v>972</v>
      </c>
      <c r="E594" s="1021">
        <v>0.70804814727401388</v>
      </c>
      <c r="G594" s="1025" t="s">
        <v>987</v>
      </c>
      <c r="H594" s="1029">
        <v>0.73782660332541572</v>
      </c>
    </row>
    <row r="595" spans="4:8" ht="48">
      <c r="D595" s="1019" t="s">
        <v>987</v>
      </c>
      <c r="E595" s="1021">
        <v>0.90781887454061039</v>
      </c>
      <c r="G595" s="1025" t="s">
        <v>982</v>
      </c>
      <c r="H595" s="1029">
        <v>0.99020190023752974</v>
      </c>
    </row>
    <row r="596" spans="4:8" ht="48">
      <c r="D596" s="1020" t="s">
        <v>982</v>
      </c>
      <c r="E596" s="1021">
        <v>1.2365555143464004</v>
      </c>
      <c r="G596" s="1026" t="s">
        <v>986</v>
      </c>
      <c r="H596" s="1029">
        <v>1.5201900237529691</v>
      </c>
    </row>
    <row r="597" spans="4:8" ht="48">
      <c r="D597" s="1023" t="s">
        <v>986</v>
      </c>
      <c r="E597" s="1021">
        <v>1.8872854782696686</v>
      </c>
      <c r="G597" s="1028" t="s">
        <v>978</v>
      </c>
      <c r="H597" s="1029">
        <v>1.5676959619952493</v>
      </c>
    </row>
    <row r="598" spans="4:8" ht="48">
      <c r="D598" s="1023" t="s">
        <v>978</v>
      </c>
      <c r="E598" s="1021">
        <v>2.0946424356856213</v>
      </c>
      <c r="G598" s="1027" t="s">
        <v>973</v>
      </c>
      <c r="H598" s="1029">
        <v>1.6330166270783848</v>
      </c>
    </row>
    <row r="599" spans="4:8" ht="36">
      <c r="D599" s="1022" t="s">
        <v>973</v>
      </c>
      <c r="E599" s="1021">
        <v>2.1426885599649372</v>
      </c>
      <c r="G599" s="1028" t="s">
        <v>981</v>
      </c>
      <c r="H599" s="1029">
        <v>2.3604513064133017</v>
      </c>
    </row>
    <row r="600" spans="4:8" ht="24">
      <c r="D600" s="1022" t="s">
        <v>988</v>
      </c>
      <c r="E600" s="1021">
        <v>3.2620789642267098</v>
      </c>
      <c r="G600" s="1027" t="s">
        <v>988</v>
      </c>
      <c r="H600" s="1029">
        <v>3.2853325415676959</v>
      </c>
    </row>
    <row r="601" spans="4:8">
      <c r="D601" s="1022" t="s">
        <v>974</v>
      </c>
      <c r="E601" s="1021">
        <v>3.5570990255909063</v>
      </c>
      <c r="G601" s="1027" t="s">
        <v>974</v>
      </c>
      <c r="H601" s="1029">
        <v>3.3447149643705467</v>
      </c>
    </row>
    <row r="602" spans="4:8" ht="60">
      <c r="D602" s="1023" t="s">
        <v>979</v>
      </c>
      <c r="E602" s="1021">
        <v>4.2525034559492916</v>
      </c>
      <c r="G602" s="1027" t="s">
        <v>983</v>
      </c>
      <c r="H602" s="1029">
        <v>4.7980997624703088</v>
      </c>
    </row>
    <row r="603" spans="4:8" ht="60">
      <c r="D603" s="1022" t="s">
        <v>983</v>
      </c>
      <c r="E603" s="1021">
        <v>5.0254560167234219</v>
      </c>
      <c r="G603" s="1028" t="s">
        <v>979</v>
      </c>
      <c r="H603" s="1029">
        <v>5.4023159144893116</v>
      </c>
    </row>
    <row r="604" spans="4:8" ht="36">
      <c r="D604" s="1023" t="s">
        <v>977</v>
      </c>
      <c r="E604" s="1021">
        <v>9.3091473077312212</v>
      </c>
      <c r="G604" s="1028" t="s">
        <v>977</v>
      </c>
      <c r="H604" s="1029">
        <v>6.6330166270783852</v>
      </c>
    </row>
    <row r="605" spans="4:8" ht="24">
      <c r="D605" s="1023" t="s">
        <v>985</v>
      </c>
      <c r="E605" s="1021">
        <v>11.860649381300789</v>
      </c>
      <c r="G605" s="1028" t="s">
        <v>985</v>
      </c>
      <c r="H605" s="1029">
        <v>10.04602137767221</v>
      </c>
    </row>
    <row r="606" spans="4:8" ht="36">
      <c r="D606" s="1023" t="s">
        <v>980</v>
      </c>
      <c r="E606" s="1021">
        <v>14.875754408442571</v>
      </c>
      <c r="G606" s="1028" t="s">
        <v>976</v>
      </c>
      <c r="H606" s="1029">
        <v>13.773752969121139</v>
      </c>
    </row>
    <row r="607" spans="4:8" ht="36">
      <c r="D607" s="1023" t="s">
        <v>976</v>
      </c>
      <c r="E607" s="1021">
        <v>15.906638794295189</v>
      </c>
      <c r="G607" s="1028" t="s">
        <v>980</v>
      </c>
      <c r="H607" s="1029">
        <v>18.677256532066508</v>
      </c>
    </row>
    <row r="608" spans="4:8" ht="36">
      <c r="D608" s="1022" t="s">
        <v>975</v>
      </c>
      <c r="E608" s="1021">
        <v>22.370106881553649</v>
      </c>
      <c r="G608" s="1027" t="s">
        <v>975</v>
      </c>
      <c r="H608" s="1029">
        <v>24.743171021377673</v>
      </c>
    </row>
  </sheetData>
  <mergeCells count="6">
    <mergeCell ref="A48:P48"/>
    <mergeCell ref="A46:P46"/>
    <mergeCell ref="A47:P47"/>
    <mergeCell ref="A2:P2"/>
    <mergeCell ref="A3:P3"/>
    <mergeCell ref="A4:P4"/>
  </mergeCells>
  <hyperlinks>
    <hyperlink ref="Q2" location="INDICE!A1" display="INDICE"/>
  </hyperlinks>
  <printOptions horizontalCentered="1"/>
  <pageMargins left="0.70866141732283472" right="0.70866141732283472" top="0.98425196850393704" bottom="0.43307086614173229" header="0" footer="0.31496062992125984"/>
  <pageSetup paperSize="9" scale="70" firstPageNumber="23" orientation="landscape" useFirstPageNumber="1" r:id="rId1"/>
  <headerFooter scaleWithDoc="0" alignWithMargins="0">
    <oddHeader>&amp;C&amp;G</oddHeader>
    <oddFooter>&amp;C&amp;12&amp;P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2"/>
  <sheetViews>
    <sheetView showGridLines="0" zoomScale="90" zoomScaleNormal="90" workbookViewId="0">
      <selection activeCell="K27" sqref="K27"/>
    </sheetView>
  </sheetViews>
  <sheetFormatPr baseColWidth="10" defaultColWidth="11.42578125" defaultRowHeight="12.75"/>
  <cols>
    <col min="1" max="1" width="12.85546875" style="363" customWidth="1"/>
    <col min="2" max="2" width="7.7109375" style="363" customWidth="1"/>
    <col min="3" max="3" width="8.85546875" style="363" customWidth="1"/>
    <col min="4" max="4" width="4" style="363" bestFit="1" customWidth="1"/>
    <col min="5" max="5" width="42.5703125" style="363" customWidth="1"/>
    <col min="6" max="6" width="15" style="363" customWidth="1"/>
    <col min="7" max="7" width="16.42578125" style="363" customWidth="1"/>
    <col min="8" max="8" width="14" style="363" customWidth="1"/>
    <col min="9" max="9" width="14.7109375" style="363" customWidth="1"/>
    <col min="10" max="12" width="12.85546875" style="363" customWidth="1"/>
    <col min="13" max="13" width="9.85546875" style="363" customWidth="1"/>
    <col min="14" max="25" width="11.42578125" style="363"/>
    <col min="26" max="27" width="5.85546875" style="363" customWidth="1"/>
    <col min="28" max="16384" width="11.42578125" style="363"/>
  </cols>
  <sheetData>
    <row r="1" spans="1:17" ht="7.5" customHeight="1"/>
    <row r="2" spans="1:17" ht="16.5" customHeight="1">
      <c r="A2" s="1113" t="s">
        <v>1062</v>
      </c>
      <c r="B2" s="1113"/>
      <c r="C2" s="1113"/>
      <c r="D2" s="1113"/>
      <c r="E2" s="1113"/>
      <c r="F2" s="1113"/>
      <c r="G2" s="1113"/>
      <c r="H2" s="1113"/>
      <c r="I2" s="1113"/>
      <c r="J2" s="1113"/>
      <c r="K2" s="1113"/>
      <c r="L2" s="1113"/>
      <c r="M2" s="379"/>
      <c r="N2" s="379"/>
      <c r="O2" s="379"/>
      <c r="P2" s="379"/>
      <c r="Q2" s="379"/>
    </row>
    <row r="3" spans="1:17" ht="15.75" customHeight="1">
      <c r="A3" s="1113" t="s">
        <v>1196</v>
      </c>
      <c r="B3" s="1113"/>
      <c r="C3" s="1113"/>
      <c r="D3" s="1113"/>
      <c r="E3" s="1113"/>
      <c r="F3" s="1113"/>
      <c r="G3" s="1113"/>
      <c r="H3" s="1113"/>
      <c r="I3" s="1113"/>
      <c r="J3" s="1113"/>
      <c r="K3" s="1113"/>
      <c r="L3" s="1113"/>
      <c r="M3" s="468" t="s">
        <v>1037</v>
      </c>
      <c r="N3" s="379"/>
      <c r="O3" s="379"/>
      <c r="P3" s="379"/>
      <c r="Q3" s="379"/>
    </row>
    <row r="4" spans="1:17" ht="15.75" customHeight="1">
      <c r="A4" s="1113" t="s">
        <v>1112</v>
      </c>
      <c r="B4" s="1113"/>
      <c r="C4" s="1113"/>
      <c r="D4" s="1113"/>
      <c r="E4" s="1113"/>
      <c r="F4" s="1113"/>
      <c r="G4" s="1113"/>
      <c r="H4" s="1113"/>
      <c r="I4" s="1113"/>
      <c r="J4" s="1113"/>
      <c r="K4" s="1113"/>
      <c r="L4" s="1113"/>
      <c r="M4" s="379"/>
      <c r="N4" s="379"/>
      <c r="O4" s="379"/>
      <c r="P4" s="379"/>
      <c r="Q4" s="379"/>
    </row>
    <row r="5" spans="1:17" ht="6" customHeight="1">
      <c r="D5" s="377"/>
      <c r="E5" s="377"/>
      <c r="F5" s="377"/>
      <c r="G5" s="377"/>
      <c r="H5" s="377"/>
      <c r="I5" s="377"/>
    </row>
    <row r="6" spans="1:17" ht="21.75" customHeight="1">
      <c r="D6" s="1114" t="s">
        <v>953</v>
      </c>
      <c r="E6" s="1119" t="s">
        <v>1008</v>
      </c>
      <c r="F6" s="1119" t="s">
        <v>1114</v>
      </c>
      <c r="G6" s="1119"/>
      <c r="H6" s="1117" t="s">
        <v>1115</v>
      </c>
      <c r="I6" s="1118"/>
    </row>
    <row r="7" spans="1:17" ht="36.75" customHeight="1">
      <c r="D7" s="1115"/>
      <c r="E7" s="1119"/>
      <c r="F7" s="825" t="s">
        <v>1007</v>
      </c>
      <c r="G7" s="826" t="s">
        <v>960</v>
      </c>
      <c r="H7" s="825" t="s">
        <v>1007</v>
      </c>
      <c r="I7" s="826" t="s">
        <v>960</v>
      </c>
    </row>
    <row r="8" spans="1:17" ht="17.25" customHeight="1">
      <c r="D8" s="935"/>
      <c r="E8" s="621" t="s">
        <v>11</v>
      </c>
      <c r="F8" s="936">
        <f>SUM(F9:F40)</f>
        <v>26539</v>
      </c>
      <c r="G8" s="937">
        <f>SUM(G9:G40)</f>
        <v>99.999999999999986</v>
      </c>
      <c r="H8" s="936">
        <f>SUM(H9:H40)</f>
        <v>16667</v>
      </c>
      <c r="I8" s="938">
        <f>SUM(I9:I36)</f>
        <v>99.999999999999986</v>
      </c>
    </row>
    <row r="9" spans="1:17">
      <c r="D9" s="622">
        <v>1</v>
      </c>
      <c r="E9" s="623" t="s">
        <v>1006</v>
      </c>
      <c r="F9" s="940">
        <v>6968</v>
      </c>
      <c r="G9" s="939">
        <f>F9/F$8*100</f>
        <v>26.255699159727193</v>
      </c>
      <c r="H9" s="940">
        <v>4471</v>
      </c>
      <c r="I9" s="941">
        <f t="shared" ref="I9:I31" si="0">H9/H$8*100</f>
        <v>26.825463490730183</v>
      </c>
      <c r="K9" s="389"/>
    </row>
    <row r="10" spans="1:17">
      <c r="D10" s="480">
        <v>2</v>
      </c>
      <c r="E10" s="388" t="s">
        <v>1005</v>
      </c>
      <c r="F10" s="953">
        <v>1978</v>
      </c>
      <c r="G10" s="942">
        <f t="shared" ref="G10:G40" si="1">F10/F$8*100</f>
        <v>7.4531821093485062</v>
      </c>
      <c r="H10" s="943">
        <v>1514</v>
      </c>
      <c r="I10" s="944">
        <f t="shared" si="0"/>
        <v>9.0838183236335279</v>
      </c>
      <c r="J10" s="389"/>
    </row>
    <row r="11" spans="1:17">
      <c r="D11" s="622">
        <v>3</v>
      </c>
      <c r="E11" s="623" t="s">
        <v>430</v>
      </c>
      <c r="F11" s="940">
        <v>2016</v>
      </c>
      <c r="G11" s="939">
        <f t="shared" si="1"/>
        <v>7.5963676099325532</v>
      </c>
      <c r="H11" s="940">
        <v>1255</v>
      </c>
      <c r="I11" s="941">
        <f t="shared" si="0"/>
        <v>7.5298494030119398</v>
      </c>
      <c r="J11" s="389"/>
      <c r="K11" s="392"/>
    </row>
    <row r="12" spans="1:17">
      <c r="D12" s="480">
        <v>4</v>
      </c>
      <c r="E12" s="388" t="s">
        <v>429</v>
      </c>
      <c r="F12" s="953">
        <v>824</v>
      </c>
      <c r="G12" s="942">
        <f t="shared" si="1"/>
        <v>3.1048645389803684</v>
      </c>
      <c r="H12" s="945">
        <v>603</v>
      </c>
      <c r="I12" s="944">
        <f t="shared" si="0"/>
        <v>3.6179276414471708</v>
      </c>
      <c r="J12" s="389"/>
    </row>
    <row r="13" spans="1:17">
      <c r="D13" s="622">
        <v>5</v>
      </c>
      <c r="E13" s="623" t="s">
        <v>428</v>
      </c>
      <c r="F13" s="940">
        <v>514</v>
      </c>
      <c r="G13" s="939">
        <f t="shared" si="1"/>
        <v>1.9367722973736765</v>
      </c>
      <c r="H13" s="596">
        <v>364</v>
      </c>
      <c r="I13" s="941">
        <f t="shared" si="0"/>
        <v>2.1839563208735826</v>
      </c>
      <c r="J13" s="389"/>
    </row>
    <row r="14" spans="1:17">
      <c r="D14" s="480">
        <v>6</v>
      </c>
      <c r="E14" s="388" t="s">
        <v>427</v>
      </c>
      <c r="F14" s="953">
        <v>1277</v>
      </c>
      <c r="G14" s="942">
        <f t="shared" si="1"/>
        <v>4.8117864275217599</v>
      </c>
      <c r="H14" s="945">
        <v>820</v>
      </c>
      <c r="I14" s="944">
        <f t="shared" si="0"/>
        <v>4.9199016019679602</v>
      </c>
      <c r="J14" s="389"/>
    </row>
    <row r="15" spans="1:17">
      <c r="D15" s="622">
        <v>7</v>
      </c>
      <c r="E15" s="623" t="s">
        <v>1004</v>
      </c>
      <c r="F15" s="940">
        <v>305</v>
      </c>
      <c r="G15" s="939">
        <f t="shared" si="1"/>
        <v>1.1492520441614229</v>
      </c>
      <c r="H15" s="596">
        <v>300</v>
      </c>
      <c r="I15" s="941">
        <f t="shared" si="0"/>
        <v>1.7999640007199855</v>
      </c>
      <c r="J15" s="389"/>
    </row>
    <row r="16" spans="1:17">
      <c r="D16" s="480">
        <v>8</v>
      </c>
      <c r="E16" s="391" t="s">
        <v>1003</v>
      </c>
      <c r="F16" s="954">
        <v>960</v>
      </c>
      <c r="G16" s="942">
        <f t="shared" si="1"/>
        <v>3.6173179094916916</v>
      </c>
      <c r="H16" s="945">
        <v>631</v>
      </c>
      <c r="I16" s="944">
        <f t="shared" si="0"/>
        <v>3.7859242815143697</v>
      </c>
      <c r="J16" s="389"/>
    </row>
    <row r="17" spans="4:11">
      <c r="D17" s="622">
        <v>9</v>
      </c>
      <c r="E17" s="623" t="s">
        <v>1002</v>
      </c>
      <c r="F17" s="940">
        <v>1982</v>
      </c>
      <c r="G17" s="939">
        <f t="shared" si="1"/>
        <v>7.4682542673047223</v>
      </c>
      <c r="H17" s="596">
        <v>1406</v>
      </c>
      <c r="I17" s="941">
        <f t="shared" si="0"/>
        <v>8.4358312833743323</v>
      </c>
      <c r="J17" s="389"/>
    </row>
    <row r="18" spans="4:11">
      <c r="D18" s="480">
        <v>10</v>
      </c>
      <c r="E18" s="388" t="s">
        <v>1001</v>
      </c>
      <c r="F18" s="953">
        <v>1996</v>
      </c>
      <c r="G18" s="942">
        <f t="shared" si="1"/>
        <v>7.5210068201514755</v>
      </c>
      <c r="H18" s="943">
        <v>1519</v>
      </c>
      <c r="I18" s="944">
        <f t="shared" si="0"/>
        <v>9.1138177236455267</v>
      </c>
      <c r="J18" s="389"/>
    </row>
    <row r="19" spans="4:11" s="364" customFormat="1">
      <c r="D19" s="622">
        <v>11</v>
      </c>
      <c r="E19" s="623" t="s">
        <v>1000</v>
      </c>
      <c r="F19" s="940">
        <v>449</v>
      </c>
      <c r="G19" s="939">
        <f t="shared" si="1"/>
        <v>1.6918497305851765</v>
      </c>
      <c r="H19" s="596">
        <v>216</v>
      </c>
      <c r="I19" s="941">
        <f t="shared" si="0"/>
        <v>1.2959740805183897</v>
      </c>
      <c r="J19" s="390"/>
    </row>
    <row r="20" spans="4:11">
      <c r="D20" s="480">
        <v>12</v>
      </c>
      <c r="E20" s="388" t="s">
        <v>438</v>
      </c>
      <c r="F20" s="953">
        <v>568</v>
      </c>
      <c r="G20" s="942">
        <f t="shared" si="1"/>
        <v>2.1402464297825841</v>
      </c>
      <c r="H20" s="945">
        <v>294</v>
      </c>
      <c r="I20" s="944">
        <f t="shared" si="0"/>
        <v>1.763964720705586</v>
      </c>
      <c r="J20" s="389"/>
    </row>
    <row r="21" spans="4:11">
      <c r="D21" s="622">
        <v>13</v>
      </c>
      <c r="E21" s="623" t="s">
        <v>999</v>
      </c>
      <c r="F21" s="940">
        <v>826</v>
      </c>
      <c r="G21" s="939">
        <f t="shared" si="1"/>
        <v>3.1124006179584764</v>
      </c>
      <c r="H21" s="596">
        <v>774</v>
      </c>
      <c r="I21" s="941">
        <f t="shared" si="0"/>
        <v>4.6439071218575627</v>
      </c>
      <c r="J21" s="389"/>
    </row>
    <row r="22" spans="4:11">
      <c r="D22" s="480">
        <v>14</v>
      </c>
      <c r="E22" s="388" t="s">
        <v>432</v>
      </c>
      <c r="F22" s="953">
        <v>543</v>
      </c>
      <c r="G22" s="942">
        <f t="shared" si="1"/>
        <v>2.0460454425562382</v>
      </c>
      <c r="H22" s="943">
        <v>320</v>
      </c>
      <c r="I22" s="944">
        <f t="shared" si="0"/>
        <v>1.9199616007679845</v>
      </c>
    </row>
    <row r="23" spans="4:11">
      <c r="D23" s="622">
        <v>15</v>
      </c>
      <c r="E23" s="623" t="s">
        <v>444</v>
      </c>
      <c r="F23" s="940">
        <v>436</v>
      </c>
      <c r="G23" s="939">
        <f t="shared" si="1"/>
        <v>1.6428652172274765</v>
      </c>
      <c r="H23" s="596">
        <v>275</v>
      </c>
      <c r="I23" s="941">
        <f t="shared" si="0"/>
        <v>1.6499670006599867</v>
      </c>
    </row>
    <row r="24" spans="4:11">
      <c r="D24" s="480">
        <v>16</v>
      </c>
      <c r="E24" s="388" t="s">
        <v>423</v>
      </c>
      <c r="F24" s="953">
        <v>162</v>
      </c>
      <c r="G24" s="942">
        <f t="shared" si="1"/>
        <v>0.61042239722672287</v>
      </c>
      <c r="H24" s="945">
        <v>124</v>
      </c>
      <c r="I24" s="944">
        <f t="shared" si="0"/>
        <v>0.74398512029759412</v>
      </c>
      <c r="K24" s="389"/>
    </row>
    <row r="25" spans="4:11">
      <c r="D25" s="622">
        <v>17</v>
      </c>
      <c r="E25" s="623" t="s">
        <v>422</v>
      </c>
      <c r="F25" s="940">
        <v>464</v>
      </c>
      <c r="G25" s="939">
        <f t="shared" si="1"/>
        <v>1.7483703229209842</v>
      </c>
      <c r="H25" s="596">
        <v>325</v>
      </c>
      <c r="I25" s="941">
        <f t="shared" si="0"/>
        <v>1.9499610007799846</v>
      </c>
    </row>
    <row r="26" spans="4:11">
      <c r="D26" s="480">
        <v>18</v>
      </c>
      <c r="E26" s="388" t="s">
        <v>421</v>
      </c>
      <c r="F26" s="953">
        <v>228</v>
      </c>
      <c r="G26" s="942">
        <f t="shared" si="1"/>
        <v>0.85911300350427677</v>
      </c>
      <c r="H26" s="945">
        <v>168</v>
      </c>
      <c r="I26" s="944">
        <f t="shared" si="0"/>
        <v>1.0079798404031921</v>
      </c>
    </row>
    <row r="27" spans="4:11">
      <c r="D27" s="622">
        <v>19</v>
      </c>
      <c r="E27" s="623" t="s">
        <v>420</v>
      </c>
      <c r="F27" s="940">
        <v>259</v>
      </c>
      <c r="G27" s="939">
        <f t="shared" si="1"/>
        <v>0.97592222766494596</v>
      </c>
      <c r="H27" s="596">
        <v>194</v>
      </c>
      <c r="I27" s="941">
        <f t="shared" si="0"/>
        <v>1.1639767204655906</v>
      </c>
    </row>
    <row r="28" spans="4:11">
      <c r="D28" s="480">
        <v>20</v>
      </c>
      <c r="E28" s="388" t="s">
        <v>419</v>
      </c>
      <c r="F28" s="953">
        <v>547</v>
      </c>
      <c r="G28" s="942">
        <f t="shared" si="1"/>
        <v>2.0611176005124534</v>
      </c>
      <c r="H28" s="945">
        <v>403</v>
      </c>
      <c r="I28" s="944">
        <f t="shared" si="0"/>
        <v>2.4179516409671806</v>
      </c>
    </row>
    <row r="29" spans="4:11">
      <c r="D29" s="622">
        <v>21</v>
      </c>
      <c r="E29" s="623" t="s">
        <v>998</v>
      </c>
      <c r="F29" s="940">
        <v>84</v>
      </c>
      <c r="G29" s="939">
        <f t="shared" si="1"/>
        <v>0.316515317080523</v>
      </c>
      <c r="H29" s="596">
        <v>43</v>
      </c>
      <c r="I29" s="941">
        <f t="shared" si="0"/>
        <v>0.2579948401031979</v>
      </c>
    </row>
    <row r="30" spans="4:11">
      <c r="D30" s="480">
        <v>22</v>
      </c>
      <c r="E30" s="388" t="s">
        <v>452</v>
      </c>
      <c r="F30" s="953">
        <v>234</v>
      </c>
      <c r="G30" s="942">
        <f t="shared" si="1"/>
        <v>0.88172124043859978</v>
      </c>
      <c r="H30" s="945">
        <v>177</v>
      </c>
      <c r="I30" s="944">
        <f t="shared" si="0"/>
        <v>1.0619787604247914</v>
      </c>
    </row>
    <row r="31" spans="4:11">
      <c r="D31" s="622">
        <v>23</v>
      </c>
      <c r="E31" s="623" t="s">
        <v>451</v>
      </c>
      <c r="F31" s="940">
        <v>613</v>
      </c>
      <c r="G31" s="939">
        <f t="shared" si="1"/>
        <v>2.3098082067900072</v>
      </c>
      <c r="H31" s="596">
        <v>471</v>
      </c>
      <c r="I31" s="941">
        <f t="shared" si="0"/>
        <v>2.8259434811303774</v>
      </c>
    </row>
    <row r="32" spans="4:11">
      <c r="D32" s="480">
        <v>24</v>
      </c>
      <c r="E32" s="388" t="s">
        <v>450</v>
      </c>
      <c r="F32" s="953">
        <v>402</v>
      </c>
      <c r="G32" s="942">
        <f t="shared" si="1"/>
        <v>1.5147518745996458</v>
      </c>
      <c r="H32" s="946" t="s">
        <v>39</v>
      </c>
      <c r="I32" s="947" t="s">
        <v>39</v>
      </c>
    </row>
    <row r="33" spans="4:9">
      <c r="D33" s="622">
        <v>25</v>
      </c>
      <c r="E33" s="623" t="s">
        <v>449</v>
      </c>
      <c r="F33" s="940">
        <v>75</v>
      </c>
      <c r="G33" s="939">
        <f t="shared" si="1"/>
        <v>0.28260296167903837</v>
      </c>
      <c r="H33" s="948" t="s">
        <v>39</v>
      </c>
      <c r="I33" s="949" t="s">
        <v>39</v>
      </c>
    </row>
    <row r="34" spans="4:9">
      <c r="D34" s="480">
        <v>26</v>
      </c>
      <c r="E34" s="388" t="s">
        <v>448</v>
      </c>
      <c r="F34" s="953">
        <v>193</v>
      </c>
      <c r="G34" s="942">
        <f t="shared" si="1"/>
        <v>0.72723162138739217</v>
      </c>
      <c r="H34" s="946" t="s">
        <v>39</v>
      </c>
      <c r="I34" s="947" t="s">
        <v>39</v>
      </c>
    </row>
    <row r="35" spans="4:9">
      <c r="D35" s="622">
        <v>27</v>
      </c>
      <c r="E35" s="623" t="s">
        <v>447</v>
      </c>
      <c r="F35" s="940">
        <v>74</v>
      </c>
      <c r="G35" s="939">
        <f t="shared" si="1"/>
        <v>0.27883492218998457</v>
      </c>
      <c r="H35" s="948" t="s">
        <v>39</v>
      </c>
      <c r="I35" s="949" t="s">
        <v>39</v>
      </c>
    </row>
    <row r="36" spans="4:9">
      <c r="D36" s="480">
        <v>28</v>
      </c>
      <c r="E36" s="388" t="s">
        <v>446</v>
      </c>
      <c r="F36" s="953">
        <v>131</v>
      </c>
      <c r="G36" s="942">
        <f t="shared" si="1"/>
        <v>0.49361317306605373</v>
      </c>
      <c r="H36" s="946" t="s">
        <v>39</v>
      </c>
      <c r="I36" s="947" t="s">
        <v>39</v>
      </c>
    </row>
    <row r="37" spans="4:9">
      <c r="D37" s="622">
        <v>29</v>
      </c>
      <c r="E37" s="623" t="s">
        <v>997</v>
      </c>
      <c r="F37" s="940">
        <v>1081</v>
      </c>
      <c r="G37" s="939">
        <f t="shared" si="1"/>
        <v>4.0732506876672065</v>
      </c>
      <c r="H37" s="948" t="s">
        <v>39</v>
      </c>
      <c r="I37" s="949" t="s">
        <v>39</v>
      </c>
    </row>
    <row r="38" spans="4:9">
      <c r="D38" s="480">
        <v>30</v>
      </c>
      <c r="E38" s="388" t="s">
        <v>442</v>
      </c>
      <c r="F38" s="953">
        <v>63</v>
      </c>
      <c r="G38" s="942">
        <f t="shared" si="1"/>
        <v>0.23738648781039229</v>
      </c>
      <c r="H38" s="946" t="s">
        <v>39</v>
      </c>
      <c r="I38" s="947" t="s">
        <v>39</v>
      </c>
    </row>
    <row r="39" spans="4:9">
      <c r="D39" s="622">
        <v>31</v>
      </c>
      <c r="E39" s="623" t="s">
        <v>441</v>
      </c>
      <c r="F39" s="940">
        <v>73</v>
      </c>
      <c r="G39" s="939">
        <f t="shared" si="1"/>
        <v>0.27506688270093071</v>
      </c>
      <c r="H39" s="948" t="s">
        <v>39</v>
      </c>
      <c r="I39" s="949" t="s">
        <v>39</v>
      </c>
    </row>
    <row r="40" spans="4:9">
      <c r="D40" s="481">
        <v>32</v>
      </c>
      <c r="E40" s="482" t="s">
        <v>440</v>
      </c>
      <c r="F40" s="955">
        <v>214</v>
      </c>
      <c r="G40" s="950">
        <f t="shared" si="1"/>
        <v>0.80636045065752282</v>
      </c>
      <c r="H40" s="951" t="s">
        <v>39</v>
      </c>
      <c r="I40" s="952" t="s">
        <v>39</v>
      </c>
    </row>
    <row r="41" spans="4:9" ht="3.75" customHeight="1">
      <c r="D41" s="387"/>
      <c r="F41" s="386"/>
      <c r="G41" s="385"/>
      <c r="H41" s="384"/>
      <c r="I41" s="384"/>
    </row>
    <row r="42" spans="4:9" s="364" customFormat="1" ht="12.75" customHeight="1">
      <c r="D42" s="381" t="s">
        <v>924</v>
      </c>
      <c r="E42" s="1116" t="s">
        <v>996</v>
      </c>
      <c r="F42" s="1116"/>
      <c r="G42" s="1116"/>
      <c r="H42" s="1116"/>
      <c r="I42" s="1116"/>
    </row>
    <row r="43" spans="4:9" s="364" customFormat="1" ht="11.25" customHeight="1">
      <c r="D43" s="487" t="s">
        <v>924</v>
      </c>
      <c r="E43" s="1116" t="s">
        <v>995</v>
      </c>
      <c r="F43" s="1116"/>
      <c r="G43" s="1116"/>
      <c r="H43" s="1116"/>
      <c r="I43" s="383"/>
    </row>
    <row r="44" spans="4:9" s="364" customFormat="1" ht="13.5" customHeight="1">
      <c r="D44" s="487" t="s">
        <v>923</v>
      </c>
      <c r="E44" s="1116" t="s">
        <v>994</v>
      </c>
      <c r="F44" s="1116"/>
      <c r="G44" s="1116"/>
      <c r="H44" s="483"/>
      <c r="I44" s="383"/>
    </row>
    <row r="45" spans="4:9" s="364" customFormat="1" ht="13.5" customHeight="1">
      <c r="D45" s="488" t="s">
        <v>922</v>
      </c>
      <c r="E45" s="1116" t="s">
        <v>1120</v>
      </c>
      <c r="F45" s="1116"/>
      <c r="G45" s="1116"/>
      <c r="H45" s="1116"/>
      <c r="I45" s="1116"/>
    </row>
    <row r="46" spans="4:9" s="364" customFormat="1" ht="12" customHeight="1">
      <c r="D46" s="381" t="s">
        <v>993</v>
      </c>
      <c r="E46" s="382" t="s">
        <v>992</v>
      </c>
      <c r="F46" s="381"/>
      <c r="G46" s="381"/>
      <c r="H46" s="381"/>
      <c r="I46" s="381"/>
    </row>
    <row r="47" spans="4:9" ht="9.9499999999999993" customHeight="1"/>
    <row r="48" spans="4:9" ht="9.9499999999999993" customHeight="1"/>
    <row r="49" spans="1:13" ht="9.9499999999999993" customHeight="1"/>
    <row r="50" spans="1:13" ht="9.9499999999999993" customHeight="1"/>
    <row r="51" spans="1:13" ht="9.9499999999999993" customHeight="1"/>
    <row r="52" spans="1:13" ht="9.9499999999999993" customHeight="1">
      <c r="D52" s="379"/>
      <c r="E52" s="379"/>
      <c r="F52" s="379"/>
      <c r="G52" s="379"/>
      <c r="H52" s="379"/>
    </row>
    <row r="53" spans="1:13" ht="9.9499999999999993" customHeight="1">
      <c r="D53" s="379"/>
      <c r="E53" s="379"/>
      <c r="F53" s="379"/>
      <c r="G53" s="379"/>
      <c r="H53" s="379"/>
    </row>
    <row r="54" spans="1:13" ht="14.25" customHeight="1">
      <c r="D54" s="379"/>
      <c r="E54" s="379"/>
      <c r="F54" s="379"/>
      <c r="G54" s="379"/>
      <c r="H54" s="379"/>
    </row>
    <row r="55" spans="1:13" ht="12.75" customHeight="1">
      <c r="A55" s="380"/>
      <c r="B55" s="380"/>
      <c r="C55" s="380"/>
      <c r="D55" s="380"/>
      <c r="E55" s="380"/>
      <c r="F55" s="380"/>
      <c r="G55" s="380"/>
      <c r="H55" s="380"/>
      <c r="I55" s="380"/>
      <c r="J55" s="380"/>
      <c r="K55" s="380"/>
      <c r="L55" s="380"/>
      <c r="M55" s="379"/>
    </row>
    <row r="56" spans="1:13" ht="12.95" customHeight="1">
      <c r="A56" s="378"/>
      <c r="B56" s="378"/>
      <c r="C56" s="378"/>
      <c r="D56" s="378"/>
      <c r="E56" s="378"/>
      <c r="F56" s="378"/>
      <c r="G56" s="378"/>
      <c r="H56" s="378"/>
      <c r="I56" s="378"/>
      <c r="J56" s="378"/>
      <c r="K56" s="378"/>
      <c r="L56" s="378"/>
      <c r="M56" s="377"/>
    </row>
    <row r="57" spans="1:13" ht="12.95" customHeight="1">
      <c r="A57" s="378"/>
      <c r="B57" s="378"/>
      <c r="C57" s="378"/>
      <c r="D57" s="378"/>
      <c r="E57" s="378"/>
      <c r="F57" s="378"/>
      <c r="G57" s="378"/>
      <c r="H57" s="378"/>
      <c r="I57" s="378"/>
      <c r="J57" s="378"/>
      <c r="K57" s="378"/>
      <c r="L57" s="378"/>
      <c r="M57" s="377"/>
    </row>
    <row r="58" spans="1:13" ht="12.95" customHeight="1"/>
    <row r="59" spans="1:13" ht="12.95" customHeight="1"/>
    <row r="60" spans="1:13" ht="12.95" customHeight="1"/>
    <row r="61" spans="1:13" ht="12.95" customHeight="1"/>
    <row r="62" spans="1:13" ht="12.95" customHeight="1"/>
    <row r="63" spans="1:13" ht="12.95" customHeight="1"/>
    <row r="64" spans="1:13" ht="12.95" customHeight="1"/>
    <row r="65" ht="8.25" customHeight="1"/>
    <row r="66" ht="12.95" customHeight="1"/>
    <row r="67" ht="12.95" customHeight="1"/>
    <row r="68" ht="12.95" customHeight="1"/>
    <row r="69" ht="12.95" customHeight="1"/>
    <row r="70" ht="12.95" customHeight="1"/>
    <row r="71" ht="12.95" customHeight="1"/>
    <row r="72" ht="12.95" customHeight="1"/>
    <row r="92" spans="4:8">
      <c r="D92" s="376"/>
      <c r="E92" s="375"/>
      <c r="F92" s="375"/>
      <c r="G92" s="375"/>
      <c r="H92" s="375"/>
    </row>
    <row r="93" spans="4:8">
      <c r="D93" s="376"/>
      <c r="E93" s="376"/>
      <c r="F93" s="375"/>
      <c r="G93" s="375"/>
      <c r="H93" s="375"/>
    </row>
    <row r="94" spans="4:8">
      <c r="D94" s="365"/>
      <c r="E94" s="365"/>
      <c r="F94" s="365"/>
      <c r="G94" s="365"/>
      <c r="H94" s="365"/>
    </row>
    <row r="95" spans="4:8">
      <c r="D95" s="373"/>
      <c r="E95" s="374"/>
      <c r="F95" s="373"/>
      <c r="G95" s="373"/>
      <c r="H95" s="373"/>
    </row>
    <row r="96" spans="4:8">
      <c r="D96" s="369"/>
      <c r="E96" s="371"/>
      <c r="F96" s="369"/>
      <c r="G96" s="369"/>
      <c r="H96" s="369"/>
    </row>
    <row r="97" spans="4:8">
      <c r="D97" s="369"/>
      <c r="E97" s="371"/>
      <c r="F97" s="369"/>
      <c r="G97" s="369"/>
      <c r="H97" s="369"/>
    </row>
    <row r="98" spans="4:8">
      <c r="D98" s="369"/>
      <c r="E98" s="371"/>
      <c r="F98" s="369"/>
      <c r="G98" s="369"/>
      <c r="H98" s="369"/>
    </row>
    <row r="99" spans="4:8">
      <c r="D99" s="369"/>
      <c r="E99" s="371"/>
      <c r="F99" s="369"/>
      <c r="G99" s="369"/>
      <c r="H99" s="369"/>
    </row>
    <row r="100" spans="4:8">
      <c r="D100" s="369"/>
      <c r="E100" s="371"/>
      <c r="F100" s="369"/>
      <c r="G100" s="369"/>
      <c r="H100" s="369"/>
    </row>
    <row r="101" spans="4:8">
      <c r="D101" s="369"/>
      <c r="E101" s="371"/>
      <c r="F101" s="369"/>
      <c r="G101" s="369"/>
      <c r="H101" s="369"/>
    </row>
    <row r="102" spans="4:8">
      <c r="D102" s="369"/>
      <c r="E102" s="371"/>
      <c r="F102" s="369"/>
      <c r="G102" s="369"/>
      <c r="H102" s="369"/>
    </row>
    <row r="103" spans="4:8">
      <c r="D103" s="369"/>
      <c r="E103" s="372"/>
      <c r="F103" s="369"/>
      <c r="G103" s="369"/>
      <c r="H103" s="369"/>
    </row>
    <row r="104" spans="4:8" ht="12" customHeight="1">
      <c r="D104" s="369"/>
      <c r="E104" s="371"/>
      <c r="F104" s="369"/>
      <c r="G104" s="369"/>
      <c r="H104" s="369"/>
    </row>
    <row r="105" spans="4:8">
      <c r="D105" s="369"/>
      <c r="E105" s="371"/>
      <c r="F105" s="369"/>
      <c r="G105" s="369"/>
      <c r="H105" s="369"/>
    </row>
    <row r="106" spans="4:8">
      <c r="D106" s="369"/>
      <c r="E106" s="371"/>
      <c r="F106" s="369"/>
      <c r="G106" s="369"/>
      <c r="H106" s="369"/>
    </row>
    <row r="107" spans="4:8">
      <c r="D107" s="369"/>
      <c r="E107" s="371"/>
      <c r="F107" s="369"/>
      <c r="G107" s="369"/>
      <c r="H107" s="369"/>
    </row>
    <row r="108" spans="4:8">
      <c r="D108" s="369"/>
      <c r="E108" s="371"/>
      <c r="F108" s="369"/>
      <c r="G108" s="369"/>
      <c r="H108" s="369"/>
    </row>
    <row r="109" spans="4:8">
      <c r="D109" s="369"/>
      <c r="E109" s="370"/>
      <c r="F109" s="369"/>
      <c r="G109" s="369"/>
      <c r="H109" s="369"/>
    </row>
    <row r="110" spans="4:8">
      <c r="D110" s="368"/>
      <c r="E110" s="364"/>
      <c r="F110" s="367"/>
      <c r="G110" s="367"/>
      <c r="H110" s="367"/>
    </row>
    <row r="111" spans="4:8">
      <c r="D111" s="366"/>
      <c r="E111" s="365"/>
      <c r="F111" s="365"/>
      <c r="G111" s="365"/>
      <c r="H111" s="365"/>
    </row>
    <row r="112" spans="4:8">
      <c r="D112" s="364"/>
      <c r="E112" s="364"/>
      <c r="F112" s="364"/>
      <c r="G112" s="364"/>
      <c r="H112" s="364"/>
    </row>
  </sheetData>
  <mergeCells count="11">
    <mergeCell ref="A2:L2"/>
    <mergeCell ref="A3:L3"/>
    <mergeCell ref="A4:L4"/>
    <mergeCell ref="D6:D7"/>
    <mergeCell ref="E45:I45"/>
    <mergeCell ref="E44:G44"/>
    <mergeCell ref="H6:I6"/>
    <mergeCell ref="E43:H43"/>
    <mergeCell ref="E42:I42"/>
    <mergeCell ref="F6:G6"/>
    <mergeCell ref="E6:E7"/>
  </mergeCells>
  <hyperlinks>
    <hyperlink ref="M3" location="INDICE!A1" display="INDICE"/>
  </hyperlinks>
  <printOptions horizontalCentered="1"/>
  <pageMargins left="1.1417322834645669" right="0.78740157480314965" top="0.94488188976377963" bottom="0.55118110236220474" header="0" footer="0.43307086614173229"/>
  <pageSetup paperSize="9" scale="70" firstPageNumber="24" orientation="landscape" useFirstPageNumber="1" r:id="rId1"/>
  <headerFooter scaleWithDoc="0" alignWithMargins="0">
    <oddHeader>&amp;C&amp;G</oddHeader>
    <oddFooter>&amp;C&amp;12&amp;P</oddFooter>
  </headerFooter>
  <ignoredErrors>
    <ignoredError sqref="F8:H8 G9:G40"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showGridLines="0" zoomScale="80" zoomScaleNormal="80" zoomScalePageLayoutView="70" workbookViewId="0">
      <selection activeCell="R2" sqref="R2"/>
    </sheetView>
  </sheetViews>
  <sheetFormatPr baseColWidth="10" defaultRowHeight="12.75"/>
  <cols>
    <col min="1" max="25" width="11.42578125" style="238"/>
    <col min="26" max="27" width="5.85546875" style="238" customWidth="1"/>
    <col min="28" max="16384" width="11.42578125" style="238"/>
  </cols>
  <sheetData>
    <row r="1" spans="1:18" ht="21" customHeight="1"/>
    <row r="2" spans="1:18" ht="15">
      <c r="A2" s="1113" t="s">
        <v>1009</v>
      </c>
      <c r="B2" s="1113"/>
      <c r="C2" s="1113"/>
      <c r="D2" s="1113"/>
      <c r="E2" s="1113"/>
      <c r="F2" s="1113"/>
      <c r="G2" s="1113"/>
      <c r="H2" s="1113"/>
      <c r="I2" s="1113"/>
      <c r="J2" s="1113"/>
      <c r="K2" s="1113"/>
      <c r="L2" s="1113"/>
      <c r="M2" s="1113"/>
      <c r="N2" s="1113"/>
      <c r="O2" s="1113"/>
      <c r="P2" s="1113"/>
      <c r="Q2" s="1113"/>
      <c r="R2" s="466" t="s">
        <v>1037</v>
      </c>
    </row>
    <row r="3" spans="1:18" ht="15">
      <c r="A3" s="1113" t="s">
        <v>1196</v>
      </c>
      <c r="B3" s="1113"/>
      <c r="C3" s="1113"/>
      <c r="D3" s="1113"/>
      <c r="E3" s="1113"/>
      <c r="F3" s="1113"/>
      <c r="G3" s="1113"/>
      <c r="H3" s="1113"/>
      <c r="I3" s="1113"/>
      <c r="J3" s="1113"/>
      <c r="K3" s="1113"/>
      <c r="L3" s="1113"/>
      <c r="M3" s="1113"/>
      <c r="N3" s="1113"/>
      <c r="O3" s="1113"/>
      <c r="P3" s="1113"/>
      <c r="Q3" s="1113"/>
    </row>
    <row r="4" spans="1:18" ht="15">
      <c r="A4" s="1113" t="s">
        <v>1112</v>
      </c>
      <c r="B4" s="1113"/>
      <c r="C4" s="1113"/>
      <c r="D4" s="1113"/>
      <c r="E4" s="1113"/>
      <c r="F4" s="1113"/>
      <c r="G4" s="1113"/>
      <c r="H4" s="1113"/>
      <c r="I4" s="1113"/>
      <c r="J4" s="1113"/>
      <c r="K4" s="1113"/>
      <c r="L4" s="1113"/>
      <c r="M4" s="1113"/>
      <c r="N4" s="1113"/>
      <c r="O4" s="1113"/>
      <c r="P4" s="1113"/>
      <c r="Q4" s="1113"/>
    </row>
    <row r="50" spans="3:15" ht="68.25" customHeight="1">
      <c r="C50" s="1094" t="s">
        <v>1197</v>
      </c>
      <c r="D50" s="1094"/>
      <c r="E50" s="1094"/>
      <c r="F50" s="1094"/>
      <c r="G50" s="1094"/>
      <c r="H50" s="1094"/>
      <c r="I50" s="1094"/>
      <c r="J50" s="1094"/>
      <c r="K50" s="1094"/>
      <c r="L50" s="1094"/>
      <c r="M50" s="1094"/>
      <c r="N50" s="1094"/>
      <c r="O50" s="1094"/>
    </row>
  </sheetData>
  <mergeCells count="4">
    <mergeCell ref="C50:O50"/>
    <mergeCell ref="A2:Q2"/>
    <mergeCell ref="A3:Q3"/>
    <mergeCell ref="A4:Q4"/>
  </mergeCells>
  <hyperlinks>
    <hyperlink ref="R2" location="INDICE!A1" display="INDICE"/>
  </hyperlinks>
  <printOptions horizontalCentered="1"/>
  <pageMargins left="0.70866141732283472" right="0.70866141732283472" top="1.0236220472440944" bottom="0.74803149606299213" header="0" footer="0.31496062992125984"/>
  <pageSetup paperSize="9" scale="65" firstPageNumber="25" orientation="landscape" useFirstPageNumber="1" r:id="rId1"/>
  <headerFooter scaleWithDoc="0" alignWithMargins="0">
    <oddHeader>&amp;C&amp;G</oddHeader>
    <oddFooter>&amp;C&amp;12&amp;P</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2"/>
  <sheetViews>
    <sheetView showGridLines="0" topLeftCell="I1" zoomScale="90" zoomScaleNormal="90" zoomScalePageLayoutView="87" workbookViewId="0">
      <selection activeCell="K27" sqref="K27"/>
    </sheetView>
  </sheetViews>
  <sheetFormatPr baseColWidth="10" defaultRowHeight="11.25"/>
  <cols>
    <col min="1" max="1" width="11" style="393" customWidth="1"/>
    <col min="2" max="2" width="9.7109375" style="393" customWidth="1"/>
    <col min="3" max="3" width="7.140625" style="393" customWidth="1"/>
    <col min="4" max="4" width="7.42578125" style="393" customWidth="1"/>
    <col min="5" max="5" width="7.140625" style="393" customWidth="1"/>
    <col min="6" max="6" width="7.42578125" style="393" customWidth="1"/>
    <col min="7" max="7" width="7.7109375" style="393" customWidth="1"/>
    <col min="8" max="8" width="8.140625" style="393" bestFit="1" customWidth="1"/>
    <col min="9" max="9" width="8.42578125" style="393" bestFit="1" customWidth="1"/>
    <col min="10" max="10" width="8.140625" style="393" customWidth="1"/>
    <col min="11" max="11" width="9.85546875" style="393" bestFit="1" customWidth="1"/>
    <col min="12" max="12" width="8.140625" style="393" bestFit="1" customWidth="1"/>
    <col min="13" max="13" width="8.7109375" style="393" customWidth="1"/>
    <col min="14" max="15" width="8.140625" style="393" bestFit="1" customWidth="1"/>
    <col min="16" max="16" width="9.85546875" style="393" bestFit="1" customWidth="1"/>
    <col min="17" max="17" width="8.140625" style="393" bestFit="1" customWidth="1"/>
    <col min="18" max="18" width="9.140625" style="393" customWidth="1"/>
    <col min="19" max="20" width="8.140625" style="393" bestFit="1" customWidth="1"/>
    <col min="21" max="21" width="8.7109375" style="393" bestFit="1" customWidth="1"/>
    <col min="22" max="22" width="7.140625" style="393" bestFit="1" customWidth="1"/>
    <col min="23" max="23" width="7.28515625" style="393" bestFit="1" customWidth="1"/>
    <col min="24" max="24" width="8.140625" style="393" bestFit="1" customWidth="1"/>
    <col min="25" max="25" width="7.28515625" style="393" customWidth="1"/>
    <col min="26" max="27" width="5.85546875" style="393" customWidth="1"/>
    <col min="28" max="28" width="14.42578125" style="393" customWidth="1"/>
    <col min="29" max="29" width="12.85546875" style="393" customWidth="1"/>
    <col min="30" max="30" width="11.42578125" style="393"/>
    <col min="31" max="31" width="9.85546875" style="393" customWidth="1"/>
    <col min="32" max="32" width="10.7109375" style="393" customWidth="1"/>
    <col min="33" max="35" width="8.7109375" style="393" customWidth="1"/>
    <col min="36" max="16384" width="11.42578125" style="393"/>
  </cols>
  <sheetData>
    <row r="1" spans="1:35" ht="11.25" customHeight="1"/>
    <row r="2" spans="1:35" s="278" customFormat="1" ht="21" customHeight="1">
      <c r="A2" s="1098" t="s">
        <v>1054</v>
      </c>
      <c r="B2" s="1098"/>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row>
    <row r="3" spans="1:35" s="278" customFormat="1" ht="13.5" customHeight="1">
      <c r="A3" s="1098" t="s">
        <v>1198</v>
      </c>
      <c r="B3" s="1098"/>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466" t="s">
        <v>1037</v>
      </c>
    </row>
    <row r="4" spans="1:35" s="278" customFormat="1" ht="13.5" customHeight="1">
      <c r="A4" s="1098" t="s">
        <v>1116</v>
      </c>
      <c r="B4" s="1098"/>
      <c r="C4" s="1098"/>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239"/>
      <c r="AC4" s="239"/>
    </row>
    <row r="5" spans="1:35" ht="9" customHeight="1">
      <c r="A5" s="431"/>
      <c r="B5" s="431"/>
      <c r="C5" s="431"/>
      <c r="D5" s="431"/>
      <c r="E5" s="431"/>
      <c r="F5" s="431"/>
      <c r="G5" s="431"/>
      <c r="H5" s="431"/>
      <c r="I5" s="431"/>
      <c r="J5" s="431"/>
      <c r="K5" s="431"/>
      <c r="L5" s="431"/>
      <c r="M5" s="431"/>
      <c r="N5" s="431"/>
      <c r="O5" s="431"/>
      <c r="P5" s="431"/>
      <c r="Q5" s="431"/>
      <c r="R5" s="430"/>
      <c r="S5" s="430"/>
      <c r="T5" s="430"/>
      <c r="W5" s="429"/>
      <c r="X5" s="429"/>
      <c r="Y5" s="429"/>
      <c r="AB5" s="429"/>
      <c r="AC5" s="429"/>
    </row>
    <row r="6" spans="1:35" ht="68.25" customHeight="1">
      <c r="B6" s="624" t="s">
        <v>1022</v>
      </c>
      <c r="C6" s="625" t="s">
        <v>754</v>
      </c>
      <c r="D6" s="625" t="s">
        <v>753</v>
      </c>
      <c r="E6" s="625" t="s">
        <v>752</v>
      </c>
      <c r="F6" s="625" t="s">
        <v>751</v>
      </c>
      <c r="G6" s="625" t="s">
        <v>750</v>
      </c>
      <c r="H6" s="624" t="s">
        <v>1021</v>
      </c>
      <c r="I6" s="624" t="s">
        <v>748</v>
      </c>
      <c r="J6" s="625" t="s">
        <v>747</v>
      </c>
      <c r="K6" s="625" t="s">
        <v>746</v>
      </c>
      <c r="L6" s="624" t="s">
        <v>1020</v>
      </c>
      <c r="M6" s="624" t="s">
        <v>1134</v>
      </c>
      <c r="N6" s="625" t="s">
        <v>253</v>
      </c>
      <c r="O6" s="624" t="s">
        <v>1019</v>
      </c>
      <c r="P6" s="625" t="s">
        <v>741</v>
      </c>
      <c r="Q6" s="624" t="s">
        <v>1018</v>
      </c>
      <c r="R6" s="625" t="s">
        <v>739</v>
      </c>
      <c r="S6" s="624" t="s">
        <v>1135</v>
      </c>
      <c r="T6" s="624" t="s">
        <v>1017</v>
      </c>
      <c r="U6" s="625" t="s">
        <v>33</v>
      </c>
      <c r="V6" s="624" t="s">
        <v>1016</v>
      </c>
      <c r="W6" s="626" t="s">
        <v>1015</v>
      </c>
      <c r="X6" s="627" t="s">
        <v>1014</v>
      </c>
      <c r="Y6" s="628" t="s">
        <v>37</v>
      </c>
      <c r="Z6" s="627" t="s">
        <v>1013</v>
      </c>
      <c r="AA6" s="624" t="s">
        <v>1012</v>
      </c>
      <c r="AB6" s="395"/>
      <c r="AC6" s="394"/>
      <c r="AE6" s="394"/>
      <c r="AF6" s="402"/>
      <c r="AG6" s="402"/>
      <c r="AH6" s="402"/>
      <c r="AI6" s="402"/>
    </row>
    <row r="7" spans="1:35" s="413" customFormat="1" ht="3" customHeight="1">
      <c r="A7" s="637"/>
      <c r="B7" s="428"/>
      <c r="C7" s="427"/>
      <c r="D7" s="427"/>
      <c r="E7" s="427"/>
      <c r="F7" s="427"/>
      <c r="G7" s="427"/>
      <c r="H7" s="427"/>
      <c r="I7" s="427"/>
      <c r="J7" s="427"/>
      <c r="K7" s="427"/>
      <c r="L7" s="427"/>
      <c r="M7" s="427"/>
      <c r="N7" s="427"/>
      <c r="O7" s="427"/>
      <c r="P7" s="427"/>
      <c r="Q7" s="427"/>
      <c r="R7" s="427"/>
      <c r="S7" s="427"/>
      <c r="T7" s="427"/>
      <c r="U7" s="427"/>
      <c r="V7" s="427"/>
      <c r="W7" s="427"/>
      <c r="X7" s="427"/>
      <c r="Y7" s="427"/>
      <c r="Z7" s="427"/>
      <c r="AA7" s="426"/>
      <c r="AB7" s="416"/>
      <c r="AC7" s="415"/>
      <c r="AE7" s="415"/>
      <c r="AF7" s="414"/>
      <c r="AG7" s="414"/>
      <c r="AH7" s="414"/>
      <c r="AI7" s="414"/>
    </row>
    <row r="8" spans="1:35" ht="12.75" customHeight="1">
      <c r="A8" s="1039" t="s">
        <v>1114</v>
      </c>
      <c r="B8" s="1040"/>
      <c r="C8" s="1041"/>
      <c r="D8" s="1041"/>
      <c r="E8" s="1041"/>
      <c r="F8" s="1041"/>
      <c r="G8" s="1041"/>
      <c r="H8" s="1041"/>
      <c r="I8" s="1041"/>
      <c r="J8" s="1041"/>
      <c r="K8" s="1041"/>
      <c r="L8" s="1041"/>
      <c r="M8" s="1041"/>
      <c r="N8" s="1041"/>
      <c r="O8" s="1041"/>
      <c r="P8" s="1041"/>
      <c r="Q8" s="1041"/>
      <c r="R8" s="1041"/>
      <c r="S8" s="1041"/>
      <c r="T8" s="1041"/>
      <c r="U8" s="1041"/>
      <c r="V8" s="1041"/>
      <c r="W8" s="1041"/>
      <c r="X8" s="1042"/>
      <c r="Y8" s="1042"/>
      <c r="Z8" s="1042"/>
      <c r="AA8" s="1043"/>
      <c r="AB8" s="395"/>
      <c r="AC8" s="394"/>
      <c r="AE8" s="394"/>
      <c r="AF8" s="402"/>
      <c r="AG8" s="402"/>
      <c r="AH8" s="402"/>
      <c r="AI8" s="402"/>
    </row>
    <row r="9" spans="1:35" ht="14.25" customHeight="1">
      <c r="A9" s="638" t="s">
        <v>1132</v>
      </c>
      <c r="B9" s="639">
        <f>SUM(C9:AA9)</f>
        <v>26538.999999999982</v>
      </c>
      <c r="C9" s="640">
        <v>1884.9999999999998</v>
      </c>
      <c r="D9" s="641">
        <v>193.99999999999997</v>
      </c>
      <c r="E9" s="641">
        <v>354</v>
      </c>
      <c r="F9" s="641">
        <v>135.00000000000006</v>
      </c>
      <c r="G9" s="641">
        <v>453.9999999999996</v>
      </c>
      <c r="H9" s="641">
        <v>626.99999999999955</v>
      </c>
      <c r="I9" s="641">
        <v>488.99999999999972</v>
      </c>
      <c r="J9" s="641">
        <v>981.00000000000023</v>
      </c>
      <c r="K9" s="640">
        <v>7253.9999999999891</v>
      </c>
      <c r="L9" s="640">
        <v>996</v>
      </c>
      <c r="M9" s="641">
        <v>630</v>
      </c>
      <c r="N9" s="640">
        <v>1146</v>
      </c>
      <c r="O9" s="641">
        <v>488.00000000000017</v>
      </c>
      <c r="P9" s="640">
        <v>6924.9999999999964</v>
      </c>
      <c r="Q9" s="640">
        <v>1048.9999999999998</v>
      </c>
      <c r="R9" s="640">
        <v>1847.9999999999977</v>
      </c>
      <c r="S9" s="641">
        <v>294.00000000000006</v>
      </c>
      <c r="T9" s="641">
        <v>203.00000000000003</v>
      </c>
      <c r="U9" s="641">
        <v>133.99999999999997</v>
      </c>
      <c r="V9" s="641">
        <v>85.000000000000014</v>
      </c>
      <c r="W9" s="641">
        <v>116.99999999999999</v>
      </c>
      <c r="X9" s="641">
        <v>133.99999999999994</v>
      </c>
      <c r="Y9" s="641">
        <v>89</v>
      </c>
      <c r="Z9" s="641">
        <v>28</v>
      </c>
      <c r="AA9" s="642">
        <v>0</v>
      </c>
      <c r="AB9" s="395"/>
      <c r="AC9" s="394"/>
      <c r="AE9" s="394"/>
      <c r="AF9" s="402"/>
      <c r="AG9" s="402"/>
      <c r="AH9" s="402"/>
      <c r="AI9" s="402"/>
    </row>
    <row r="10" spans="1:35" ht="14.25" customHeight="1">
      <c r="A10" s="273" t="s">
        <v>1129</v>
      </c>
      <c r="B10" s="422">
        <f>SUM(C10:AA10)</f>
        <v>15520973</v>
      </c>
      <c r="C10" s="421">
        <v>767695</v>
      </c>
      <c r="D10" s="421">
        <v>195719</v>
      </c>
      <c r="E10" s="421">
        <v>244754</v>
      </c>
      <c r="F10" s="421">
        <v>175050</v>
      </c>
      <c r="G10" s="421">
        <v>437826</v>
      </c>
      <c r="H10" s="421">
        <v>486680</v>
      </c>
      <c r="I10" s="421">
        <v>426223</v>
      </c>
      <c r="J10" s="421">
        <v>478964</v>
      </c>
      <c r="K10" s="421">
        <v>2779370</v>
      </c>
      <c r="L10" s="421">
        <v>537351</v>
      </c>
      <c r="M10" s="421">
        <v>395133</v>
      </c>
      <c r="N10" s="421">
        <v>644000</v>
      </c>
      <c r="O10" s="421">
        <v>571382</v>
      </c>
      <c r="P10" s="421">
        <v>3901981</v>
      </c>
      <c r="Q10" s="421">
        <v>829779</v>
      </c>
      <c r="R10" s="421">
        <v>1451873</v>
      </c>
      <c r="S10" s="421">
        <v>334276</v>
      </c>
      <c r="T10" s="421">
        <v>161948</v>
      </c>
      <c r="U10" s="421">
        <v>112151</v>
      </c>
      <c r="V10" s="421">
        <v>91699</v>
      </c>
      <c r="W10" s="421">
        <v>100170</v>
      </c>
      <c r="X10" s="421">
        <v>190896</v>
      </c>
      <c r="Y10" s="421">
        <v>143421</v>
      </c>
      <c r="Z10" s="421">
        <v>27284</v>
      </c>
      <c r="AA10" s="420">
        <v>35348</v>
      </c>
      <c r="AB10" s="395"/>
      <c r="AC10" s="394"/>
      <c r="AE10" s="394"/>
      <c r="AF10" s="402"/>
      <c r="AG10" s="402"/>
      <c r="AH10" s="402"/>
      <c r="AI10" s="402"/>
    </row>
    <row r="11" spans="1:35" ht="12.75">
      <c r="A11" s="643" t="s">
        <v>10</v>
      </c>
      <c r="B11" s="644">
        <f t="shared" ref="B11:Z11" si="0">B9/B10*10000</f>
        <v>17.098799153893239</v>
      </c>
      <c r="C11" s="645">
        <f t="shared" si="0"/>
        <v>24.554022105132894</v>
      </c>
      <c r="D11" s="645">
        <f t="shared" si="0"/>
        <v>9.9121699988248437</v>
      </c>
      <c r="E11" s="645">
        <f t="shared" si="0"/>
        <v>14.463502128667967</v>
      </c>
      <c r="F11" s="645">
        <f t="shared" si="0"/>
        <v>7.7120822622108003</v>
      </c>
      <c r="G11" s="645">
        <f t="shared" si="0"/>
        <v>10.369416160757917</v>
      </c>
      <c r="H11" s="645">
        <f t="shared" si="0"/>
        <v>12.883208679214258</v>
      </c>
      <c r="I11" s="645">
        <f t="shared" si="0"/>
        <v>11.472867489553584</v>
      </c>
      <c r="J11" s="645">
        <f t="shared" si="0"/>
        <v>20.481706349537756</v>
      </c>
      <c r="K11" s="645">
        <f t="shared" si="0"/>
        <v>26.099439801105969</v>
      </c>
      <c r="L11" s="645">
        <f t="shared" si="0"/>
        <v>18.535370735329423</v>
      </c>
      <c r="M11" s="645">
        <f t="shared" si="0"/>
        <v>15.943998603002026</v>
      </c>
      <c r="N11" s="645">
        <f t="shared" si="0"/>
        <v>17.795031055900619</v>
      </c>
      <c r="O11" s="645">
        <f t="shared" si="0"/>
        <v>8.540696066729442</v>
      </c>
      <c r="P11" s="645">
        <f t="shared" si="0"/>
        <v>17.747395489624363</v>
      </c>
      <c r="Q11" s="645">
        <f t="shared" si="0"/>
        <v>12.641920318542645</v>
      </c>
      <c r="R11" s="645">
        <f t="shared" si="0"/>
        <v>12.728386022744399</v>
      </c>
      <c r="S11" s="645">
        <f t="shared" si="0"/>
        <v>8.7951273797700118</v>
      </c>
      <c r="T11" s="645">
        <f t="shared" si="0"/>
        <v>12.534887741744265</v>
      </c>
      <c r="U11" s="645">
        <f t="shared" si="0"/>
        <v>11.948177011350765</v>
      </c>
      <c r="V11" s="645">
        <f t="shared" si="0"/>
        <v>9.2694576821993699</v>
      </c>
      <c r="W11" s="645">
        <f t="shared" si="0"/>
        <v>11.680143755615452</v>
      </c>
      <c r="X11" s="645">
        <f t="shared" si="0"/>
        <v>7.0195289581761768</v>
      </c>
      <c r="Y11" s="645">
        <f t="shared" si="0"/>
        <v>6.2055068644061881</v>
      </c>
      <c r="Z11" s="645">
        <f t="shared" si="0"/>
        <v>10.262424864389386</v>
      </c>
      <c r="AA11" s="646" t="s">
        <v>39</v>
      </c>
      <c r="AB11" s="395"/>
      <c r="AC11" s="394"/>
      <c r="AE11" s="394"/>
      <c r="AF11" s="402"/>
      <c r="AG11" s="402"/>
      <c r="AH11" s="402"/>
      <c r="AI11" s="402"/>
    </row>
    <row r="12" spans="1:35" s="413" customFormat="1" ht="3" customHeight="1">
      <c r="A12" s="337"/>
      <c r="B12" s="425"/>
      <c r="C12" s="424"/>
      <c r="D12" s="424"/>
      <c r="E12" s="424"/>
      <c r="F12" s="424"/>
      <c r="G12" s="424"/>
      <c r="H12" s="424"/>
      <c r="I12" s="424"/>
      <c r="J12" s="424"/>
      <c r="K12" s="424"/>
      <c r="L12" s="424"/>
      <c r="M12" s="424"/>
      <c r="N12" s="424"/>
      <c r="O12" s="424"/>
      <c r="P12" s="424"/>
      <c r="Q12" s="424"/>
      <c r="R12" s="424"/>
      <c r="S12" s="424"/>
      <c r="T12" s="424"/>
      <c r="U12" s="424"/>
      <c r="V12" s="424"/>
      <c r="W12" s="424"/>
      <c r="X12" s="424"/>
      <c r="Y12" s="424"/>
      <c r="Z12" s="424"/>
      <c r="AA12" s="423"/>
      <c r="AB12" s="416"/>
      <c r="AC12" s="415"/>
      <c r="AE12" s="415"/>
      <c r="AF12" s="414"/>
      <c r="AG12" s="414"/>
      <c r="AH12" s="414"/>
      <c r="AI12" s="414"/>
    </row>
    <row r="13" spans="1:35" ht="12.75" customHeight="1">
      <c r="A13" s="337" t="s">
        <v>1115</v>
      </c>
      <c r="B13" s="629"/>
      <c r="C13" s="630"/>
      <c r="D13" s="630"/>
      <c r="E13" s="630"/>
      <c r="F13" s="630"/>
      <c r="G13" s="630"/>
      <c r="H13" s="630"/>
      <c r="I13" s="630"/>
      <c r="J13" s="630"/>
      <c r="K13" s="630"/>
      <c r="L13" s="630"/>
      <c r="M13" s="630"/>
      <c r="N13" s="630"/>
      <c r="O13" s="630"/>
      <c r="P13" s="630"/>
      <c r="Q13" s="630"/>
      <c r="R13" s="630"/>
      <c r="S13" s="630"/>
      <c r="T13" s="630"/>
      <c r="U13" s="630"/>
      <c r="V13" s="630"/>
      <c r="W13" s="630"/>
      <c r="X13" s="631"/>
      <c r="Y13" s="631"/>
      <c r="Z13" s="631"/>
      <c r="AA13" s="632"/>
      <c r="AB13" s="395"/>
      <c r="AC13" s="394"/>
      <c r="AE13" s="394"/>
      <c r="AF13" s="402"/>
      <c r="AG13" s="402"/>
      <c r="AH13" s="402"/>
      <c r="AI13" s="402"/>
    </row>
    <row r="14" spans="1:35" ht="14.25" customHeight="1">
      <c r="A14" s="638" t="s">
        <v>1132</v>
      </c>
      <c r="B14" s="639">
        <f>SUM(C14:AA14)</f>
        <v>20020</v>
      </c>
      <c r="C14" s="640">
        <v>1680</v>
      </c>
      <c r="D14" s="641">
        <v>175</v>
      </c>
      <c r="E14" s="641">
        <v>329</v>
      </c>
      <c r="F14" s="641">
        <v>176</v>
      </c>
      <c r="G14" s="641">
        <v>427</v>
      </c>
      <c r="H14" s="641">
        <v>542</v>
      </c>
      <c r="I14" s="641">
        <v>468</v>
      </c>
      <c r="J14" s="641">
        <v>830</v>
      </c>
      <c r="K14" s="640">
        <v>5314</v>
      </c>
      <c r="L14" s="641">
        <v>895</v>
      </c>
      <c r="M14" s="641">
        <v>477</v>
      </c>
      <c r="N14" s="641">
        <v>705</v>
      </c>
      <c r="O14" s="641">
        <v>375</v>
      </c>
      <c r="P14" s="640">
        <v>4422</v>
      </c>
      <c r="Q14" s="641">
        <v>836</v>
      </c>
      <c r="R14" s="640">
        <v>1501</v>
      </c>
      <c r="S14" s="640">
        <v>174</v>
      </c>
      <c r="T14" s="641">
        <v>160</v>
      </c>
      <c r="U14" s="641">
        <v>118</v>
      </c>
      <c r="V14" s="641">
        <v>106</v>
      </c>
      <c r="W14" s="641">
        <v>87</v>
      </c>
      <c r="X14" s="641">
        <v>125</v>
      </c>
      <c r="Y14" s="641">
        <v>51</v>
      </c>
      <c r="Z14" s="641" t="s">
        <v>39</v>
      </c>
      <c r="AA14" s="648">
        <v>47</v>
      </c>
      <c r="AB14" s="395"/>
      <c r="AC14" s="394"/>
      <c r="AE14" s="394"/>
      <c r="AF14" s="402"/>
      <c r="AG14" s="402"/>
      <c r="AH14" s="402"/>
      <c r="AI14" s="402"/>
    </row>
    <row r="15" spans="1:35" ht="14.25" customHeight="1">
      <c r="A15" s="273" t="s">
        <v>1129</v>
      </c>
      <c r="B15" s="633">
        <f>SUM(C15:AA15)</f>
        <v>13319575</v>
      </c>
      <c r="C15" s="421">
        <v>656640</v>
      </c>
      <c r="D15" s="421">
        <v>181712</v>
      </c>
      <c r="E15" s="421">
        <v>222166</v>
      </c>
      <c r="F15" s="421">
        <v>163851</v>
      </c>
      <c r="G15" s="421">
        <v>380242</v>
      </c>
      <c r="H15" s="421">
        <v>436161</v>
      </c>
      <c r="I15" s="421">
        <v>373338</v>
      </c>
      <c r="J15" s="421">
        <v>435687</v>
      </c>
      <c r="K15" s="421">
        <v>2302972</v>
      </c>
      <c r="L15" s="421">
        <v>477356</v>
      </c>
      <c r="M15" s="421">
        <v>316954</v>
      </c>
      <c r="N15" s="421">
        <v>633860</v>
      </c>
      <c r="O15" s="421">
        <v>473051</v>
      </c>
      <c r="P15" s="421">
        <v>3346072</v>
      </c>
      <c r="Q15" s="421">
        <v>709927</v>
      </c>
      <c r="R15" s="421">
        <v>1286136</v>
      </c>
      <c r="S15" s="421">
        <v>261502</v>
      </c>
      <c r="T15" s="421">
        <v>127667</v>
      </c>
      <c r="U15" s="421">
        <v>87801</v>
      </c>
      <c r="V15" s="421">
        <v>69027</v>
      </c>
      <c r="W15" s="421">
        <v>83689</v>
      </c>
      <c r="X15" s="421">
        <v>144212</v>
      </c>
      <c r="Y15" s="421">
        <v>98962</v>
      </c>
      <c r="Z15" s="421">
        <v>20737</v>
      </c>
      <c r="AA15" s="1044">
        <v>29853</v>
      </c>
      <c r="AB15" s="395"/>
      <c r="AC15" s="394"/>
      <c r="AE15" s="394"/>
      <c r="AF15" s="402"/>
      <c r="AG15" s="402"/>
      <c r="AH15" s="402"/>
      <c r="AI15" s="402"/>
    </row>
    <row r="16" spans="1:35" ht="12.75">
      <c r="A16" s="1045" t="s">
        <v>10</v>
      </c>
      <c r="B16" s="649">
        <f t="shared" ref="B16:M16" si="1">B14/B15*10000</f>
        <v>15.030509607100829</v>
      </c>
      <c r="C16" s="650">
        <f t="shared" si="1"/>
        <v>25.584795321637426</v>
      </c>
      <c r="D16" s="650">
        <f t="shared" si="1"/>
        <v>9.630624284582197</v>
      </c>
      <c r="E16" s="650">
        <f t="shared" si="1"/>
        <v>14.808746612893062</v>
      </c>
      <c r="F16" s="650">
        <f t="shared" si="1"/>
        <v>10.741466332216465</v>
      </c>
      <c r="G16" s="650">
        <f t="shared" si="1"/>
        <v>11.229690565481983</v>
      </c>
      <c r="H16" s="650">
        <f t="shared" si="1"/>
        <v>12.426603937536827</v>
      </c>
      <c r="I16" s="650">
        <f t="shared" si="1"/>
        <v>12.535557591244395</v>
      </c>
      <c r="J16" s="650">
        <f t="shared" si="1"/>
        <v>19.05037331846027</v>
      </c>
      <c r="K16" s="650">
        <f t="shared" si="1"/>
        <v>23.074531518403177</v>
      </c>
      <c r="L16" s="650">
        <f t="shared" si="1"/>
        <v>18.749109679149313</v>
      </c>
      <c r="M16" s="650">
        <f t="shared" si="1"/>
        <v>15.049502451459833</v>
      </c>
      <c r="N16" s="650">
        <f t="shared" ref="N16:S16" si="2">N14/N15*10000</f>
        <v>11.122329852017796</v>
      </c>
      <c r="O16" s="650">
        <f t="shared" si="2"/>
        <v>7.927263656561343</v>
      </c>
      <c r="P16" s="650">
        <f t="shared" si="2"/>
        <v>13.215495661778945</v>
      </c>
      <c r="Q16" s="650">
        <f t="shared" si="2"/>
        <v>11.775858644621207</v>
      </c>
      <c r="R16" s="650">
        <f t="shared" si="2"/>
        <v>11.670616482238271</v>
      </c>
      <c r="S16" s="650">
        <f t="shared" si="2"/>
        <v>6.6538688040626841</v>
      </c>
      <c r="T16" s="650">
        <f t="shared" ref="T16:AA16" si="3">T14/T15*10000</f>
        <v>12.532604353513436</v>
      </c>
      <c r="U16" s="650">
        <f t="shared" si="3"/>
        <v>13.439482466031137</v>
      </c>
      <c r="V16" s="650">
        <f t="shared" si="3"/>
        <v>15.35630984976893</v>
      </c>
      <c r="W16" s="650">
        <f t="shared" si="3"/>
        <v>10.39563144499277</v>
      </c>
      <c r="X16" s="650">
        <f t="shared" si="3"/>
        <v>8.6677946356752553</v>
      </c>
      <c r="Y16" s="650">
        <f t="shared" si="3"/>
        <v>5.1534932600392072</v>
      </c>
      <c r="Z16" s="956" t="s">
        <v>39</v>
      </c>
      <c r="AA16" s="651">
        <f t="shared" si="3"/>
        <v>15.743811342243662</v>
      </c>
      <c r="AB16" s="395"/>
      <c r="AC16" s="394"/>
      <c r="AE16" s="394"/>
      <c r="AF16" s="402"/>
      <c r="AG16" s="402"/>
      <c r="AH16" s="402"/>
      <c r="AI16" s="402"/>
    </row>
    <row r="17" spans="1:35" s="413" customFormat="1" ht="4.5" customHeight="1">
      <c r="A17" s="419"/>
      <c r="B17" s="417"/>
      <c r="C17" s="417"/>
      <c r="D17" s="417"/>
      <c r="E17" s="417"/>
      <c r="F17" s="417"/>
      <c r="G17" s="417"/>
      <c r="H17" s="417"/>
      <c r="I17" s="417"/>
      <c r="J17" s="417"/>
      <c r="K17" s="417"/>
      <c r="L17" s="417"/>
      <c r="M17" s="418"/>
      <c r="N17" s="417"/>
      <c r="O17" s="417"/>
      <c r="P17" s="417"/>
      <c r="Q17" s="417"/>
      <c r="R17" s="417"/>
      <c r="S17" s="418"/>
      <c r="T17" s="417"/>
      <c r="U17" s="417"/>
      <c r="V17" s="417"/>
      <c r="W17" s="417"/>
      <c r="X17" s="417"/>
      <c r="Y17" s="417"/>
      <c r="Z17" s="417"/>
      <c r="AA17" s="417"/>
      <c r="AB17" s="416"/>
      <c r="AC17" s="415"/>
      <c r="AE17" s="415"/>
      <c r="AF17" s="414"/>
      <c r="AG17" s="414"/>
      <c r="AH17" s="414"/>
      <c r="AI17" s="414"/>
    </row>
    <row r="18" spans="1:35" s="413" customFormat="1" ht="12.75" customHeight="1">
      <c r="A18" s="476" t="s">
        <v>1127</v>
      </c>
      <c r="B18" s="417"/>
      <c r="C18" s="417"/>
      <c r="D18" s="417"/>
      <c r="E18" s="417"/>
      <c r="F18" s="417"/>
      <c r="G18" s="417"/>
      <c r="H18" s="417"/>
      <c r="I18" s="417"/>
      <c r="J18" s="417"/>
      <c r="K18" s="417"/>
      <c r="L18" s="417"/>
      <c r="M18" s="418"/>
      <c r="N18" s="417"/>
      <c r="O18" s="417"/>
      <c r="P18" s="417"/>
      <c r="Q18" s="417"/>
      <c r="R18" s="417"/>
      <c r="S18" s="418"/>
      <c r="T18" s="417"/>
      <c r="U18" s="417"/>
      <c r="V18" s="417"/>
      <c r="W18" s="417"/>
      <c r="X18" s="417"/>
      <c r="Y18" s="417"/>
      <c r="Z18" s="417"/>
      <c r="AA18" s="417"/>
      <c r="AB18" s="416"/>
      <c r="AC18" s="415"/>
      <c r="AE18" s="415"/>
      <c r="AF18" s="414"/>
      <c r="AG18" s="414"/>
      <c r="AH18" s="414"/>
      <c r="AI18" s="414"/>
    </row>
    <row r="19" spans="1:35" s="276" customFormat="1" ht="12" customHeight="1">
      <c r="A19" s="341" t="s">
        <v>1130</v>
      </c>
      <c r="B19" s="412"/>
      <c r="C19" s="412"/>
      <c r="D19" s="412"/>
      <c r="E19" s="412"/>
      <c r="F19" s="412"/>
      <c r="G19" s="412"/>
      <c r="H19" s="412"/>
      <c r="I19" s="412"/>
      <c r="J19" s="412"/>
      <c r="K19" s="412"/>
      <c r="L19" s="412"/>
      <c r="M19" s="412"/>
      <c r="N19" s="412"/>
      <c r="O19" s="412"/>
      <c r="P19" s="412"/>
      <c r="Q19" s="412"/>
      <c r="R19" s="412"/>
      <c r="S19" s="412"/>
      <c r="T19" s="412"/>
      <c r="U19" s="412"/>
      <c r="V19" s="412"/>
      <c r="W19" s="412"/>
      <c r="X19" s="412"/>
      <c r="Y19" s="412"/>
      <c r="Z19" s="412"/>
      <c r="AA19" s="412"/>
      <c r="AB19" s="411"/>
      <c r="AC19" s="410"/>
      <c r="AE19" s="410"/>
      <c r="AF19" s="409"/>
      <c r="AG19" s="409"/>
      <c r="AH19" s="409"/>
      <c r="AI19" s="409"/>
    </row>
    <row r="20" spans="1:35" s="276" customFormat="1" ht="22.5" customHeight="1">
      <c r="A20" s="1120" t="s">
        <v>1131</v>
      </c>
      <c r="B20" s="1120"/>
      <c r="C20" s="1120"/>
      <c r="D20" s="1120"/>
      <c r="E20" s="1120"/>
      <c r="F20" s="1120"/>
      <c r="G20" s="1120"/>
      <c r="H20" s="1120"/>
      <c r="I20" s="1120"/>
      <c r="J20" s="1120"/>
      <c r="K20" s="1120"/>
      <c r="L20" s="1120"/>
      <c r="M20" s="1120"/>
      <c r="N20" s="1120"/>
      <c r="O20" s="1120"/>
      <c r="P20" s="1120"/>
      <c r="Q20" s="1120"/>
      <c r="R20" s="1120"/>
      <c r="S20" s="1120"/>
      <c r="T20" s="1120"/>
      <c r="U20" s="1120"/>
      <c r="V20" s="412"/>
      <c r="W20" s="412"/>
      <c r="X20" s="412"/>
      <c r="Y20" s="412"/>
      <c r="Z20" s="412"/>
      <c r="AA20" s="412"/>
      <c r="AB20" s="411"/>
      <c r="AC20" s="410"/>
      <c r="AE20" s="410"/>
      <c r="AF20" s="409"/>
      <c r="AG20" s="409"/>
      <c r="AH20" s="409"/>
      <c r="AI20" s="409"/>
    </row>
    <row r="21" spans="1:35" s="276" customFormat="1" ht="14.25" customHeight="1">
      <c r="A21" s="341" t="s">
        <v>1133</v>
      </c>
      <c r="B21" s="412"/>
      <c r="C21" s="412"/>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1"/>
      <c r="AC21" s="410"/>
      <c r="AE21" s="410"/>
      <c r="AF21" s="409"/>
      <c r="AG21" s="409"/>
      <c r="AH21" s="409"/>
      <c r="AI21" s="409"/>
    </row>
    <row r="22" spans="1:35" ht="14.25" customHeight="1">
      <c r="W22" s="399"/>
      <c r="X22" s="397"/>
      <c r="Y22" s="397"/>
      <c r="Z22" s="397"/>
      <c r="AB22" s="395"/>
      <c r="AC22" s="394"/>
      <c r="AE22" s="394"/>
      <c r="AF22" s="402"/>
      <c r="AG22" s="402"/>
      <c r="AH22" s="402"/>
      <c r="AI22" s="402"/>
    </row>
    <row r="23" spans="1:35" ht="9" customHeight="1">
      <c r="B23" s="407"/>
      <c r="C23" s="407"/>
      <c r="D23" s="408"/>
      <c r="E23" s="408"/>
      <c r="F23" s="408"/>
      <c r="G23" s="407"/>
      <c r="H23" s="407"/>
      <c r="I23" s="407"/>
      <c r="V23" s="396"/>
      <c r="W23" s="399"/>
      <c r="X23" s="397"/>
      <c r="Y23" s="397"/>
      <c r="Z23" s="397"/>
      <c r="AA23" s="396"/>
      <c r="AB23" s="395"/>
      <c r="AC23" s="394"/>
      <c r="AE23" s="394"/>
      <c r="AF23" s="402"/>
      <c r="AG23" s="402"/>
      <c r="AH23" s="402"/>
      <c r="AI23" s="402"/>
    </row>
    <row r="24" spans="1:35" ht="12.75" customHeight="1">
      <c r="B24" s="407"/>
      <c r="C24" s="407"/>
      <c r="D24" s="407"/>
      <c r="E24" s="407"/>
      <c r="F24" s="407"/>
      <c r="G24" s="407"/>
      <c r="H24" s="407"/>
      <c r="I24" s="407"/>
      <c r="V24" s="396"/>
      <c r="W24" s="399"/>
      <c r="X24" s="397"/>
      <c r="Y24" s="397"/>
      <c r="Z24" s="397"/>
      <c r="AA24" s="396"/>
      <c r="AB24" s="395"/>
      <c r="AC24" s="394"/>
      <c r="AE24" s="394"/>
      <c r="AF24" s="402"/>
      <c r="AG24" s="402"/>
      <c r="AH24" s="402"/>
      <c r="AI24" s="402"/>
    </row>
    <row r="25" spans="1:35" ht="14.1" customHeight="1">
      <c r="B25" s="398"/>
      <c r="C25" s="304"/>
      <c r="D25" s="406"/>
      <c r="E25" s="404"/>
      <c r="F25" s="405"/>
      <c r="G25" s="404"/>
      <c r="H25" s="404"/>
      <c r="I25" s="403"/>
      <c r="V25" s="396"/>
      <c r="W25" s="399"/>
      <c r="X25" s="397"/>
      <c r="Y25" s="397"/>
      <c r="Z25" s="397"/>
      <c r="AA25" s="396"/>
      <c r="AB25" s="395"/>
      <c r="AC25" s="394"/>
      <c r="AE25" s="394"/>
      <c r="AF25" s="402"/>
      <c r="AG25" s="402"/>
      <c r="AH25" s="402"/>
      <c r="AI25" s="402"/>
    </row>
    <row r="26" spans="1:35" ht="14.1" customHeight="1">
      <c r="B26" s="398"/>
      <c r="C26" s="305"/>
      <c r="F26" s="401"/>
      <c r="G26" s="394"/>
      <c r="H26" s="395"/>
      <c r="I26" s="400"/>
      <c r="V26" s="396"/>
      <c r="W26" s="399"/>
      <c r="X26" s="397"/>
      <c r="Y26" s="397"/>
      <c r="Z26" s="397"/>
      <c r="AA26" s="396"/>
      <c r="AB26" s="395"/>
      <c r="AC26" s="394"/>
      <c r="AE26" s="394"/>
      <c r="AF26" s="402"/>
      <c r="AG26" s="402"/>
      <c r="AH26" s="402"/>
      <c r="AI26" s="402"/>
    </row>
    <row r="27" spans="1:35" ht="14.1" customHeight="1">
      <c r="B27" s="398"/>
      <c r="C27" s="305"/>
      <c r="D27" s="397"/>
      <c r="E27" s="397"/>
      <c r="F27" s="401"/>
      <c r="G27" s="394"/>
      <c r="H27" s="395"/>
      <c r="I27" s="400"/>
      <c r="V27" s="396"/>
      <c r="W27" s="399"/>
      <c r="X27" s="397"/>
      <c r="Y27" s="397"/>
      <c r="Z27" s="397"/>
      <c r="AA27" s="396"/>
      <c r="AB27" s="395"/>
      <c r="AC27" s="394"/>
      <c r="AE27" s="394"/>
      <c r="AF27" s="402"/>
      <c r="AG27" s="402"/>
      <c r="AH27" s="402"/>
      <c r="AI27" s="402"/>
    </row>
    <row r="28" spans="1:35" ht="14.1" customHeight="1">
      <c r="B28" s="398"/>
      <c r="C28" s="305"/>
      <c r="D28" s="397"/>
      <c r="E28" s="397"/>
      <c r="F28" s="401"/>
      <c r="G28" s="394"/>
      <c r="H28" s="395"/>
      <c r="I28" s="400"/>
      <c r="V28" s="396"/>
      <c r="W28" s="399"/>
      <c r="X28" s="397"/>
      <c r="Y28" s="397"/>
      <c r="Z28" s="397"/>
      <c r="AA28" s="396"/>
      <c r="AB28" s="395"/>
      <c r="AC28" s="394"/>
      <c r="AE28" s="394"/>
      <c r="AF28" s="402"/>
      <c r="AG28" s="402"/>
      <c r="AH28" s="402"/>
      <c r="AI28" s="402"/>
    </row>
    <row r="29" spans="1:35" ht="14.1" customHeight="1">
      <c r="B29" s="398"/>
      <c r="C29" s="305"/>
      <c r="D29" s="397"/>
      <c r="E29" s="397"/>
      <c r="F29" s="401"/>
      <c r="G29" s="394"/>
      <c r="H29" s="395"/>
      <c r="I29" s="400"/>
      <c r="V29" s="396"/>
      <c r="W29" s="399"/>
      <c r="X29" s="397"/>
      <c r="Y29" s="397"/>
      <c r="Z29" s="397"/>
      <c r="AA29" s="396"/>
      <c r="AB29" s="395"/>
      <c r="AC29" s="394"/>
      <c r="AE29" s="394"/>
      <c r="AF29" s="402"/>
      <c r="AG29" s="402"/>
      <c r="AH29" s="402"/>
      <c r="AI29" s="402"/>
    </row>
    <row r="30" spans="1:35" ht="14.1" customHeight="1">
      <c r="B30" s="398"/>
      <c r="C30" s="305"/>
      <c r="D30" s="397"/>
      <c r="E30" s="397"/>
      <c r="F30" s="401"/>
      <c r="G30" s="394"/>
      <c r="H30" s="395"/>
      <c r="I30" s="400"/>
      <c r="V30" s="396"/>
      <c r="W30" s="399"/>
      <c r="X30" s="397"/>
      <c r="Y30" s="397"/>
      <c r="Z30" s="397"/>
      <c r="AA30" s="396"/>
      <c r="AB30" s="395"/>
      <c r="AC30" s="394"/>
      <c r="AE30" s="394"/>
      <c r="AF30" s="402"/>
      <c r="AG30" s="402"/>
      <c r="AH30" s="402"/>
      <c r="AI30" s="402"/>
    </row>
    <row r="31" spans="1:35" ht="14.1" customHeight="1">
      <c r="B31" s="398"/>
      <c r="C31" s="305"/>
      <c r="D31" s="397"/>
      <c r="E31" s="397"/>
      <c r="F31" s="401"/>
      <c r="G31" s="394"/>
      <c r="H31" s="395"/>
      <c r="I31" s="400"/>
      <c r="V31" s="396"/>
      <c r="W31" s="399"/>
      <c r="X31" s="397"/>
      <c r="Y31" s="397"/>
      <c r="Z31" s="397"/>
      <c r="AA31" s="396"/>
      <c r="AB31" s="395"/>
      <c r="AC31" s="394"/>
      <c r="AE31" s="394"/>
      <c r="AF31" s="402"/>
      <c r="AG31" s="402"/>
      <c r="AH31" s="402"/>
      <c r="AI31" s="402"/>
    </row>
    <row r="32" spans="1:35" ht="14.1" customHeight="1">
      <c r="B32" s="398"/>
      <c r="C32" s="305"/>
      <c r="D32" s="397"/>
      <c r="E32" s="397"/>
      <c r="F32" s="401"/>
      <c r="G32" s="394"/>
      <c r="H32" s="395"/>
      <c r="I32" s="400"/>
      <c r="V32" s="396"/>
      <c r="W32" s="399"/>
      <c r="X32" s="397"/>
      <c r="Y32" s="397"/>
      <c r="Z32" s="397"/>
      <c r="AA32" s="396"/>
      <c r="AB32" s="395"/>
      <c r="AC32" s="394"/>
      <c r="AE32" s="394"/>
      <c r="AF32" s="402"/>
      <c r="AG32" s="402"/>
      <c r="AH32" s="402"/>
      <c r="AI32" s="402"/>
    </row>
    <row r="33" spans="2:35" ht="14.1" customHeight="1">
      <c r="B33" s="398"/>
      <c r="C33" s="305"/>
      <c r="D33" s="397"/>
      <c r="E33" s="397"/>
      <c r="F33" s="401"/>
      <c r="G33" s="394"/>
      <c r="H33" s="395"/>
      <c r="I33" s="400"/>
      <c r="V33" s="396"/>
      <c r="W33" s="399"/>
      <c r="X33" s="397"/>
      <c r="Y33" s="397"/>
      <c r="Z33" s="397"/>
      <c r="AA33" s="396"/>
      <c r="AB33" s="395"/>
      <c r="AC33" s="394"/>
      <c r="AE33" s="394"/>
      <c r="AF33" s="402"/>
      <c r="AG33" s="402"/>
      <c r="AH33" s="402"/>
      <c r="AI33" s="402"/>
    </row>
    <row r="34" spans="2:35" ht="14.1" customHeight="1">
      <c r="B34" s="398"/>
      <c r="C34" s="305"/>
      <c r="D34" s="397"/>
      <c r="E34" s="397"/>
      <c r="F34" s="401"/>
      <c r="G34" s="394"/>
      <c r="H34" s="395"/>
      <c r="I34" s="400"/>
      <c r="V34" s="396"/>
      <c r="W34" s="399"/>
      <c r="X34" s="397"/>
      <c r="Y34" s="397"/>
      <c r="Z34" s="397"/>
      <c r="AA34" s="396"/>
      <c r="AB34" s="395"/>
      <c r="AC34" s="394"/>
      <c r="AE34" s="394"/>
      <c r="AF34" s="402"/>
      <c r="AG34" s="402"/>
      <c r="AH34" s="402"/>
      <c r="AI34" s="402"/>
    </row>
    <row r="35" spans="2:35" ht="14.1" customHeight="1">
      <c r="B35" s="398"/>
      <c r="C35" s="305"/>
      <c r="D35" s="397"/>
      <c r="E35" s="397"/>
      <c r="F35" s="401"/>
      <c r="G35" s="394"/>
      <c r="H35" s="395"/>
      <c r="I35" s="400"/>
      <c r="V35" s="396"/>
      <c r="W35" s="399"/>
      <c r="X35" s="397"/>
      <c r="Y35" s="397"/>
      <c r="Z35" s="397"/>
      <c r="AA35" s="396"/>
      <c r="AB35" s="395"/>
      <c r="AC35" s="394"/>
      <c r="AE35" s="394"/>
      <c r="AF35" s="402"/>
      <c r="AG35" s="402"/>
      <c r="AH35" s="402"/>
      <c r="AI35" s="402"/>
    </row>
    <row r="36" spans="2:35" ht="14.1" customHeight="1">
      <c r="B36" s="398"/>
      <c r="C36" s="305"/>
      <c r="D36" s="397"/>
      <c r="E36" s="397"/>
      <c r="F36" s="401"/>
      <c r="G36" s="394"/>
      <c r="I36" s="400"/>
      <c r="V36" s="396"/>
      <c r="W36" s="399"/>
      <c r="X36" s="397"/>
      <c r="Y36" s="397"/>
      <c r="Z36" s="397"/>
      <c r="AA36" s="396"/>
      <c r="AB36" s="395"/>
      <c r="AC36" s="394"/>
      <c r="AE36" s="394"/>
      <c r="AF36" s="402"/>
      <c r="AG36" s="402"/>
      <c r="AH36" s="402"/>
      <c r="AI36" s="402"/>
    </row>
    <row r="37" spans="2:35" ht="14.1" customHeight="1">
      <c r="B37" s="398"/>
      <c r="C37" s="305"/>
      <c r="D37" s="397"/>
      <c r="E37" s="397"/>
      <c r="F37" s="401"/>
      <c r="G37" s="394"/>
      <c r="I37" s="400"/>
      <c r="V37" s="396"/>
      <c r="W37" s="399"/>
      <c r="X37" s="397"/>
      <c r="Y37" s="397"/>
      <c r="Z37" s="397"/>
      <c r="AA37" s="396"/>
      <c r="AB37" s="395"/>
      <c r="AC37" s="394"/>
      <c r="AE37" s="394"/>
      <c r="AF37" s="402"/>
      <c r="AG37" s="402"/>
      <c r="AH37" s="402"/>
      <c r="AI37" s="402"/>
    </row>
    <row r="38" spans="2:35" ht="14.1" customHeight="1">
      <c r="B38" s="398"/>
      <c r="C38" s="305"/>
      <c r="D38" s="397"/>
      <c r="E38" s="397"/>
      <c r="F38" s="401"/>
      <c r="G38" s="394"/>
      <c r="I38" s="400"/>
      <c r="V38" s="396"/>
      <c r="W38" s="399"/>
      <c r="X38" s="397"/>
      <c r="Y38" s="397"/>
      <c r="Z38" s="397"/>
      <c r="AA38" s="396"/>
      <c r="AB38" s="395"/>
      <c r="AC38" s="394"/>
      <c r="AE38" s="394"/>
      <c r="AF38" s="402"/>
      <c r="AG38" s="402"/>
      <c r="AH38" s="402"/>
      <c r="AI38" s="402"/>
    </row>
    <row r="39" spans="2:35" ht="14.1" customHeight="1">
      <c r="B39" s="398"/>
      <c r="C39" s="305"/>
      <c r="D39" s="397"/>
      <c r="E39" s="397"/>
      <c r="F39" s="401"/>
      <c r="G39" s="394"/>
      <c r="H39" s="395"/>
      <c r="I39" s="400"/>
      <c r="V39" s="396"/>
      <c r="W39" s="399"/>
      <c r="X39" s="397"/>
      <c r="Y39" s="397"/>
      <c r="Z39" s="397"/>
      <c r="AA39" s="396"/>
      <c r="AB39" s="395"/>
      <c r="AC39" s="394"/>
      <c r="AE39" s="394"/>
      <c r="AF39" s="402"/>
      <c r="AG39" s="402"/>
      <c r="AH39" s="402"/>
      <c r="AI39" s="402"/>
    </row>
    <row r="40" spans="2:35" ht="14.1" customHeight="1">
      <c r="B40" s="398"/>
      <c r="C40" s="305"/>
      <c r="D40" s="397"/>
      <c r="E40" s="397"/>
      <c r="F40" s="401"/>
      <c r="G40" s="394"/>
      <c r="H40" s="395"/>
      <c r="I40" s="400"/>
      <c r="V40" s="396"/>
      <c r="W40" s="399"/>
      <c r="X40" s="397"/>
      <c r="Y40" s="397"/>
      <c r="Z40" s="397"/>
      <c r="AA40" s="396"/>
      <c r="AB40" s="395"/>
      <c r="AC40" s="394"/>
      <c r="AE40" s="394"/>
      <c r="AF40" s="402"/>
      <c r="AG40" s="402"/>
      <c r="AH40" s="402"/>
      <c r="AI40" s="402"/>
    </row>
    <row r="41" spans="2:35" ht="14.1" customHeight="1">
      <c r="B41" s="398"/>
      <c r="C41" s="305"/>
      <c r="D41" s="397"/>
      <c r="E41" s="397"/>
      <c r="F41" s="401"/>
      <c r="G41" s="394"/>
      <c r="H41" s="395"/>
      <c r="I41" s="400"/>
      <c r="V41" s="396"/>
      <c r="W41" s="399"/>
      <c r="AA41" s="396"/>
      <c r="AB41" s="395"/>
      <c r="AC41" s="394"/>
      <c r="AE41" s="394"/>
      <c r="AF41" s="402"/>
      <c r="AG41" s="402"/>
      <c r="AH41" s="402"/>
      <c r="AI41" s="402"/>
    </row>
    <row r="42" spans="2:35" ht="14.1" customHeight="1">
      <c r="B42" s="398"/>
      <c r="C42" s="305"/>
      <c r="D42" s="397"/>
      <c r="E42" s="397"/>
      <c r="F42" s="401"/>
      <c r="G42" s="394"/>
      <c r="H42" s="395"/>
      <c r="I42" s="400"/>
      <c r="V42" s="396"/>
      <c r="W42" s="399"/>
      <c r="X42" s="397"/>
      <c r="Y42" s="397"/>
      <c r="Z42" s="397"/>
      <c r="AA42" s="396"/>
      <c r="AB42" s="395"/>
      <c r="AC42" s="394"/>
      <c r="AE42" s="394"/>
    </row>
    <row r="43" spans="2:35" ht="14.1" customHeight="1">
      <c r="B43" s="398"/>
      <c r="C43" s="305"/>
      <c r="D43" s="397"/>
      <c r="E43" s="397"/>
      <c r="F43" s="401"/>
      <c r="G43" s="394"/>
      <c r="H43" s="395"/>
      <c r="I43" s="400"/>
      <c r="V43" s="396"/>
      <c r="W43" s="399"/>
      <c r="X43" s="397"/>
      <c r="Y43" s="397"/>
      <c r="Z43" s="397"/>
      <c r="AA43" s="396"/>
      <c r="AB43" s="395"/>
      <c r="AC43" s="394"/>
      <c r="AE43" s="394"/>
    </row>
    <row r="44" spans="2:35" ht="14.1" customHeight="1">
      <c r="B44" s="398"/>
      <c r="C44" s="305"/>
      <c r="D44" s="397"/>
      <c r="E44" s="397"/>
      <c r="F44" s="401"/>
      <c r="G44" s="394"/>
      <c r="H44" s="395"/>
      <c r="I44" s="400"/>
      <c r="V44" s="396"/>
      <c r="W44" s="399"/>
      <c r="X44" s="397"/>
      <c r="Y44" s="397"/>
      <c r="Z44" s="397"/>
      <c r="AA44" s="396"/>
      <c r="AB44" s="395"/>
      <c r="AC44" s="394"/>
      <c r="AE44" s="394"/>
    </row>
    <row r="45" spans="2:35" ht="14.1" customHeight="1">
      <c r="B45" s="398"/>
      <c r="C45" s="305"/>
      <c r="D45" s="397"/>
      <c r="E45" s="397"/>
      <c r="F45" s="401"/>
      <c r="G45" s="394"/>
      <c r="H45" s="395"/>
      <c r="I45" s="400"/>
      <c r="V45" s="396"/>
      <c r="W45" s="399"/>
      <c r="X45" s="397"/>
      <c r="Y45" s="397"/>
      <c r="Z45" s="397"/>
      <c r="AA45" s="396"/>
      <c r="AB45" s="395"/>
      <c r="AC45" s="394"/>
      <c r="AE45" s="394"/>
    </row>
    <row r="46" spans="2:35" ht="14.1" customHeight="1">
      <c r="B46" s="398"/>
      <c r="C46" s="305"/>
      <c r="D46" s="397"/>
      <c r="E46" s="397"/>
      <c r="F46" s="401"/>
      <c r="G46" s="394"/>
      <c r="H46" s="395"/>
      <c r="I46" s="400"/>
      <c r="V46" s="396"/>
      <c r="W46" s="399"/>
      <c r="X46" s="397"/>
      <c r="Y46" s="397"/>
      <c r="Z46" s="397"/>
      <c r="AA46" s="396"/>
      <c r="AB46" s="395"/>
      <c r="AC46" s="394"/>
      <c r="AE46" s="394"/>
    </row>
    <row r="47" spans="2:35" ht="14.1" customHeight="1">
      <c r="B47" s="398"/>
      <c r="C47" s="305"/>
      <c r="D47" s="397"/>
      <c r="E47" s="397"/>
      <c r="F47" s="401"/>
      <c r="G47" s="394"/>
      <c r="H47" s="395"/>
      <c r="I47" s="400"/>
      <c r="V47" s="396"/>
      <c r="W47" s="399"/>
      <c r="X47" s="397"/>
      <c r="Y47" s="397"/>
      <c r="Z47" s="397"/>
      <c r="AA47" s="396"/>
      <c r="AB47" s="395"/>
      <c r="AC47" s="394"/>
      <c r="AE47" s="394"/>
    </row>
    <row r="48" spans="2:35" ht="14.1" customHeight="1">
      <c r="B48" s="398"/>
      <c r="C48" s="305"/>
      <c r="D48" s="397"/>
      <c r="E48" s="397"/>
      <c r="F48" s="401"/>
      <c r="G48" s="394"/>
      <c r="H48" s="395"/>
      <c r="I48" s="400"/>
      <c r="V48" s="396"/>
      <c r="W48" s="399"/>
      <c r="X48" s="397"/>
      <c r="Y48" s="397"/>
      <c r="Z48" s="397"/>
      <c r="AA48" s="396"/>
      <c r="AB48" s="395"/>
      <c r="AC48" s="394"/>
      <c r="AE48" s="394"/>
    </row>
    <row r="49" spans="2:31" ht="14.1" customHeight="1">
      <c r="B49" s="398"/>
      <c r="C49" s="305"/>
      <c r="D49" s="397"/>
      <c r="E49" s="397"/>
      <c r="F49" s="401"/>
      <c r="G49" s="394"/>
      <c r="H49" s="395"/>
      <c r="I49" s="400"/>
      <c r="V49" s="396"/>
      <c r="W49" s="399"/>
      <c r="X49" s="397"/>
      <c r="Y49" s="397"/>
      <c r="Z49" s="397"/>
      <c r="AA49" s="396"/>
      <c r="AB49" s="395"/>
      <c r="AC49" s="394"/>
      <c r="AE49" s="394"/>
    </row>
    <row r="50" spans="2:31" ht="14.1" hidden="1" customHeight="1">
      <c r="B50" s="398"/>
      <c r="C50" s="1094" t="s">
        <v>1010</v>
      </c>
      <c r="D50" s="1094"/>
      <c r="E50" s="1094"/>
      <c r="F50" s="1094"/>
      <c r="G50" s="1094"/>
      <c r="H50" s="1094"/>
      <c r="I50" s="1094"/>
      <c r="J50" s="1094"/>
      <c r="K50" s="1094"/>
      <c r="L50" s="1094"/>
      <c r="M50" s="1094"/>
      <c r="N50" s="1094"/>
      <c r="O50" s="1094"/>
      <c r="P50" s="1094"/>
      <c r="Q50" s="1094"/>
      <c r="R50" s="1094"/>
      <c r="S50" s="1094"/>
      <c r="T50" s="1094"/>
      <c r="U50" s="1094"/>
      <c r="V50" s="1094"/>
      <c r="W50" s="1094"/>
      <c r="X50" s="1094"/>
      <c r="Y50" s="397"/>
      <c r="Z50" s="397"/>
      <c r="AA50" s="396"/>
      <c r="AB50" s="395"/>
      <c r="AC50" s="394"/>
      <c r="AE50" s="394"/>
    </row>
    <row r="51" spans="2:31" ht="54.75" hidden="1" customHeight="1">
      <c r="B51" s="398"/>
      <c r="C51" s="1094"/>
      <c r="D51" s="1094"/>
      <c r="E51" s="1094"/>
      <c r="F51" s="1094"/>
      <c r="G51" s="1094"/>
      <c r="H51" s="1094"/>
      <c r="I51" s="1094"/>
      <c r="J51" s="1094"/>
      <c r="K51" s="1094"/>
      <c r="L51" s="1094"/>
      <c r="M51" s="1094"/>
      <c r="N51" s="1094"/>
      <c r="O51" s="1094"/>
      <c r="P51" s="1094"/>
      <c r="Q51" s="1094"/>
      <c r="R51" s="1094"/>
      <c r="S51" s="1094"/>
      <c r="T51" s="1094"/>
      <c r="U51" s="1094"/>
      <c r="V51" s="1094"/>
      <c r="W51" s="1094"/>
      <c r="X51" s="1094"/>
      <c r="Y51" s="397"/>
      <c r="Z51" s="397"/>
      <c r="AA51" s="396"/>
      <c r="AB51" s="395"/>
      <c r="AC51" s="394"/>
      <c r="AE51" s="394"/>
    </row>
    <row r="55" spans="2:31" ht="9" customHeight="1"/>
    <row r="56" spans="2:31" hidden="1"/>
    <row r="57" spans="2:31" hidden="1"/>
    <row r="58" spans="2:31" hidden="1"/>
    <row r="59" spans="2:31" hidden="1"/>
    <row r="60" spans="2:31" hidden="1"/>
    <row r="61" spans="2:31" hidden="1"/>
    <row r="62" spans="2:31" hidden="1"/>
  </sheetData>
  <mergeCells count="5">
    <mergeCell ref="A2:AA2"/>
    <mergeCell ref="A3:AA3"/>
    <mergeCell ref="A4:AA4"/>
    <mergeCell ref="A20:U20"/>
    <mergeCell ref="C50:X51"/>
  </mergeCells>
  <hyperlinks>
    <hyperlink ref="AB3" location="INDICE!A1" display="INDICE"/>
  </hyperlinks>
  <printOptions horizontalCentered="1"/>
  <pageMargins left="0.70866141732283472" right="0.62992125984251968" top="0.86614173228346458" bottom="0.55118110236220474" header="0" footer="0.43307086614173229"/>
  <pageSetup paperSize="9" scale="60" firstPageNumber="26" orientation="landscape" useFirstPageNumber="1" r:id="rId1"/>
  <headerFooter scaleWithDoc="0" alignWithMargins="0">
    <oddHeader>&amp;C&amp;G</oddHeader>
    <oddFooter xml:space="preserve">&amp;C&amp;12&amp;P&amp;R
</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65"/>
  <sheetViews>
    <sheetView showGridLines="0" topLeftCell="K1" zoomScale="90" zoomScaleNormal="90" zoomScalePageLayoutView="98" workbookViewId="0">
      <selection activeCell="K27" sqref="K27"/>
    </sheetView>
  </sheetViews>
  <sheetFormatPr baseColWidth="10" defaultColWidth="11.42578125" defaultRowHeight="11.25"/>
  <cols>
    <col min="1" max="1" width="0.140625" style="393" customWidth="1"/>
    <col min="2" max="2" width="10.28515625" style="393" customWidth="1"/>
    <col min="3" max="3" width="9.85546875" style="393" bestFit="1" customWidth="1"/>
    <col min="4" max="7" width="7.42578125" style="393" bestFit="1" customWidth="1"/>
    <col min="8" max="8" width="7.85546875" style="393" bestFit="1" customWidth="1"/>
    <col min="9" max="9" width="7.5703125" style="393" bestFit="1" customWidth="1"/>
    <col min="10" max="11" width="7.42578125" style="393" bestFit="1" customWidth="1"/>
    <col min="12" max="12" width="8.85546875" style="393" bestFit="1" customWidth="1"/>
    <col min="13" max="13" width="7.42578125" style="393" bestFit="1" customWidth="1"/>
    <col min="14" max="14" width="7.85546875" style="393" customWidth="1"/>
    <col min="15" max="16" width="7.42578125" style="393" bestFit="1" customWidth="1"/>
    <col min="17" max="17" width="8.85546875" style="393" bestFit="1" customWidth="1"/>
    <col min="18" max="18" width="7.42578125" style="393" bestFit="1" customWidth="1"/>
    <col min="19" max="19" width="8.85546875" style="393" bestFit="1" customWidth="1"/>
    <col min="20" max="20" width="7.42578125" style="393" bestFit="1" customWidth="1"/>
    <col min="21" max="21" width="8" style="393" bestFit="1" customWidth="1"/>
    <col min="22" max="22" width="7.42578125" style="393" bestFit="1" customWidth="1"/>
    <col min="23" max="23" width="6.42578125" style="393" bestFit="1" customWidth="1"/>
    <col min="24" max="24" width="7.85546875" style="393" customWidth="1"/>
    <col min="25" max="25" width="7.42578125" style="393" bestFit="1" customWidth="1"/>
    <col min="26" max="27" width="5.85546875" style="393" customWidth="1"/>
    <col min="28" max="28" width="6.5703125" style="393" bestFit="1" customWidth="1"/>
    <col min="29" max="29" width="10.42578125" style="393" customWidth="1"/>
    <col min="30" max="30" width="11.85546875" style="393" customWidth="1"/>
    <col min="31" max="31" width="12.85546875" style="393" customWidth="1"/>
    <col min="32" max="32" width="11.42578125" style="393"/>
    <col min="33" max="33" width="9.85546875" style="393" customWidth="1"/>
    <col min="34" max="34" width="10.7109375" style="393" customWidth="1"/>
    <col min="35" max="37" width="8.7109375" style="393" customWidth="1"/>
    <col min="38" max="16384" width="11.42578125" style="393"/>
  </cols>
  <sheetData>
    <row r="2" spans="2:37" s="278" customFormat="1" ht="13.5" customHeight="1">
      <c r="B2" s="1098" t="s">
        <v>1055</v>
      </c>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c r="AB2" s="1098"/>
    </row>
    <row r="3" spans="2:37" s="278" customFormat="1" ht="13.5" customHeight="1">
      <c r="B3" s="1098" t="s">
        <v>1199</v>
      </c>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1098"/>
      <c r="AC3" s="466" t="s">
        <v>1037</v>
      </c>
      <c r="AD3" s="239"/>
    </row>
    <row r="4" spans="2:37" s="278" customFormat="1" ht="13.5" customHeight="1">
      <c r="B4" s="1098" t="s">
        <v>1116</v>
      </c>
      <c r="C4" s="1098"/>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c r="AC4" s="239"/>
      <c r="AD4" s="239"/>
      <c r="AE4" s="239"/>
    </row>
    <row r="5" spans="2:37" ht="10.5" customHeight="1">
      <c r="B5" s="431"/>
      <c r="C5" s="431"/>
      <c r="D5" s="431"/>
      <c r="E5" s="431"/>
      <c r="F5" s="431"/>
      <c r="G5" s="431"/>
      <c r="H5" s="431"/>
      <c r="I5" s="431"/>
      <c r="J5" s="431"/>
      <c r="K5" s="431"/>
      <c r="L5" s="431"/>
      <c r="M5" s="431"/>
      <c r="N5" s="431"/>
      <c r="O5" s="431"/>
      <c r="P5" s="431"/>
      <c r="Q5" s="431"/>
      <c r="R5" s="431"/>
      <c r="S5" s="430"/>
      <c r="T5" s="430"/>
      <c r="U5" s="430"/>
      <c r="X5" s="429"/>
      <c r="Y5" s="429"/>
      <c r="Z5" s="429"/>
      <c r="AC5" s="429"/>
      <c r="AD5" s="429"/>
      <c r="AE5" s="429"/>
    </row>
    <row r="6" spans="2:37" ht="66" customHeight="1">
      <c r="C6" s="547" t="s">
        <v>1031</v>
      </c>
      <c r="D6" s="546" t="s">
        <v>754</v>
      </c>
      <c r="E6" s="546" t="s">
        <v>753</v>
      </c>
      <c r="F6" s="546" t="s">
        <v>752</v>
      </c>
      <c r="G6" s="546" t="s">
        <v>751</v>
      </c>
      <c r="H6" s="546" t="s">
        <v>750</v>
      </c>
      <c r="I6" s="547" t="s">
        <v>1030</v>
      </c>
      <c r="J6" s="547" t="s">
        <v>1029</v>
      </c>
      <c r="K6" s="546" t="s">
        <v>747</v>
      </c>
      <c r="L6" s="546" t="s">
        <v>746</v>
      </c>
      <c r="M6" s="547" t="s">
        <v>1028</v>
      </c>
      <c r="N6" s="547" t="s">
        <v>1137</v>
      </c>
      <c r="O6" s="546" t="s">
        <v>253</v>
      </c>
      <c r="P6" s="547" t="s">
        <v>1027</v>
      </c>
      <c r="Q6" s="546" t="s">
        <v>741</v>
      </c>
      <c r="R6" s="547" t="s">
        <v>1018</v>
      </c>
      <c r="S6" s="546" t="s">
        <v>739</v>
      </c>
      <c r="T6" s="547" t="s">
        <v>1138</v>
      </c>
      <c r="U6" s="547" t="s">
        <v>1026</v>
      </c>
      <c r="V6" s="546" t="s">
        <v>33</v>
      </c>
      <c r="W6" s="547" t="s">
        <v>1016</v>
      </c>
      <c r="X6" s="652" t="s">
        <v>1025</v>
      </c>
      <c r="Y6" s="653" t="s">
        <v>1014</v>
      </c>
      <c r="Z6" s="654" t="s">
        <v>37</v>
      </c>
      <c r="AA6" s="653" t="s">
        <v>1024</v>
      </c>
      <c r="AB6" s="547" t="s">
        <v>1023</v>
      </c>
      <c r="AC6" s="435"/>
      <c r="AD6" s="395"/>
      <c r="AE6" s="394"/>
      <c r="AG6" s="394"/>
      <c r="AH6" s="402"/>
      <c r="AI6" s="402"/>
      <c r="AJ6" s="402"/>
      <c r="AK6" s="402"/>
    </row>
    <row r="7" spans="2:37" s="413" customFormat="1" ht="3.75" customHeight="1">
      <c r="B7" s="655"/>
      <c r="C7" s="440"/>
      <c r="D7" s="427"/>
      <c r="E7" s="427"/>
      <c r="F7" s="427"/>
      <c r="G7" s="427"/>
      <c r="H7" s="427"/>
      <c r="I7" s="427"/>
      <c r="J7" s="427"/>
      <c r="K7" s="427"/>
      <c r="L7" s="427"/>
      <c r="M7" s="427"/>
      <c r="N7" s="427"/>
      <c r="O7" s="427"/>
      <c r="P7" s="427"/>
      <c r="Q7" s="427"/>
      <c r="R7" s="427"/>
      <c r="S7" s="427"/>
      <c r="T7" s="427"/>
      <c r="U7" s="427"/>
      <c r="V7" s="427"/>
      <c r="W7" s="427"/>
      <c r="X7" s="427"/>
      <c r="Y7" s="427"/>
      <c r="Z7" s="427"/>
      <c r="AA7" s="427"/>
      <c r="AB7" s="426"/>
      <c r="AC7" s="438"/>
      <c r="AD7" s="416"/>
      <c r="AE7" s="415"/>
      <c r="AG7" s="415"/>
      <c r="AH7" s="414"/>
      <c r="AI7" s="414"/>
      <c r="AJ7" s="414"/>
      <c r="AK7" s="414"/>
    </row>
    <row r="8" spans="2:37" ht="13.5" customHeight="1">
      <c r="B8" s="439" t="s">
        <v>1114</v>
      </c>
      <c r="C8" s="437"/>
      <c r="D8" s="630"/>
      <c r="E8" s="630"/>
      <c r="F8" s="630"/>
      <c r="G8" s="630"/>
      <c r="H8" s="630"/>
      <c r="I8" s="630"/>
      <c r="J8" s="630"/>
      <c r="K8" s="630"/>
      <c r="L8" s="630"/>
      <c r="M8" s="630"/>
      <c r="N8" s="630"/>
      <c r="O8" s="630"/>
      <c r="P8" s="630"/>
      <c r="Q8" s="630"/>
      <c r="R8" s="630"/>
      <c r="S8" s="630"/>
      <c r="T8" s="630"/>
      <c r="U8" s="630"/>
      <c r="V8" s="630"/>
      <c r="W8" s="630"/>
      <c r="X8" s="630"/>
      <c r="Y8" s="631"/>
      <c r="Z8" s="631"/>
      <c r="AA8" s="631"/>
      <c r="AB8" s="632"/>
      <c r="AC8" s="435"/>
      <c r="AD8" s="395"/>
      <c r="AE8" s="394"/>
      <c r="AG8" s="394"/>
      <c r="AH8" s="402"/>
      <c r="AI8" s="402"/>
      <c r="AJ8" s="402"/>
      <c r="AK8" s="402"/>
    </row>
    <row r="9" spans="2:37" ht="14.25" customHeight="1">
      <c r="B9" s="660" t="s">
        <v>3</v>
      </c>
      <c r="C9" s="661">
        <f>SUM(D9:AB9)</f>
        <v>3870.0000000000009</v>
      </c>
      <c r="D9" s="641">
        <v>256.00000000000034</v>
      </c>
      <c r="E9" s="641">
        <v>81.999999999999972</v>
      </c>
      <c r="F9" s="641">
        <v>98.999999999999972</v>
      </c>
      <c r="G9" s="641">
        <v>78.000000000000028</v>
      </c>
      <c r="H9" s="641">
        <v>96</v>
      </c>
      <c r="I9" s="641">
        <v>130.00000000000006</v>
      </c>
      <c r="J9" s="641">
        <v>95.999999999999957</v>
      </c>
      <c r="K9" s="641">
        <v>148.00000000000011</v>
      </c>
      <c r="L9" s="641">
        <v>709.00000000000023</v>
      </c>
      <c r="M9" s="641">
        <v>123.00000000000004</v>
      </c>
      <c r="N9" s="641">
        <v>40.000000000000007</v>
      </c>
      <c r="O9" s="641">
        <v>171.00000000000011</v>
      </c>
      <c r="P9" s="641">
        <v>137.99999999999994</v>
      </c>
      <c r="Q9" s="641">
        <v>745.99999999999989</v>
      </c>
      <c r="R9" s="641">
        <v>193.00000000000009</v>
      </c>
      <c r="S9" s="641">
        <v>272.00000000000006</v>
      </c>
      <c r="T9" s="641">
        <v>63.999999999999986</v>
      </c>
      <c r="U9" s="641">
        <v>100.99999999999999</v>
      </c>
      <c r="V9" s="641">
        <v>64.999999999999986</v>
      </c>
      <c r="W9" s="641">
        <v>68.000000000000014</v>
      </c>
      <c r="X9" s="641">
        <v>59.000000000000014</v>
      </c>
      <c r="Y9" s="641">
        <v>51.999999999999993</v>
      </c>
      <c r="Z9" s="641">
        <v>64.000000000000014</v>
      </c>
      <c r="AA9" s="641">
        <v>19</v>
      </c>
      <c r="AB9" s="648">
        <v>1</v>
      </c>
      <c r="AC9" s="435"/>
      <c r="AD9" s="395"/>
      <c r="AE9" s="394"/>
      <c r="AG9" s="394"/>
      <c r="AH9" s="402"/>
      <c r="AI9" s="402"/>
      <c r="AJ9" s="402"/>
      <c r="AK9" s="402"/>
    </row>
    <row r="10" spans="2:37" ht="14.25" customHeight="1">
      <c r="B10" s="658" t="s">
        <v>1129</v>
      </c>
      <c r="C10" s="657">
        <f>SUM(D10:AB10)</f>
        <v>15520973</v>
      </c>
      <c r="D10" s="634">
        <v>767695</v>
      </c>
      <c r="E10" s="634">
        <v>195719</v>
      </c>
      <c r="F10" s="634">
        <v>244754</v>
      </c>
      <c r="G10" s="634">
        <v>175050</v>
      </c>
      <c r="H10" s="634">
        <v>437826</v>
      </c>
      <c r="I10" s="634">
        <v>486680</v>
      </c>
      <c r="J10" s="634">
        <v>426223</v>
      </c>
      <c r="K10" s="634">
        <v>478964</v>
      </c>
      <c r="L10" s="634">
        <v>2779370</v>
      </c>
      <c r="M10" s="634">
        <v>537351</v>
      </c>
      <c r="N10" s="634">
        <v>395133</v>
      </c>
      <c r="O10" s="634">
        <v>644000</v>
      </c>
      <c r="P10" s="634">
        <v>571382</v>
      </c>
      <c r="Q10" s="634">
        <v>3901981</v>
      </c>
      <c r="R10" s="634">
        <v>829779</v>
      </c>
      <c r="S10" s="634">
        <v>1451873</v>
      </c>
      <c r="T10" s="634">
        <v>334276</v>
      </c>
      <c r="U10" s="634">
        <v>161948</v>
      </c>
      <c r="V10" s="634">
        <v>112151</v>
      </c>
      <c r="W10" s="634">
        <v>91699</v>
      </c>
      <c r="X10" s="634">
        <v>100170</v>
      </c>
      <c r="Y10" s="634">
        <v>190896</v>
      </c>
      <c r="Z10" s="634">
        <v>143421</v>
      </c>
      <c r="AA10" s="634">
        <v>27284</v>
      </c>
      <c r="AB10" s="659">
        <v>35348</v>
      </c>
      <c r="AC10" s="435"/>
      <c r="AD10" s="395"/>
      <c r="AE10" s="394"/>
      <c r="AG10" s="394"/>
      <c r="AH10" s="402"/>
      <c r="AI10" s="402"/>
      <c r="AJ10" s="402"/>
      <c r="AK10" s="402"/>
    </row>
    <row r="11" spans="2:37" ht="14.25" customHeight="1">
      <c r="B11" s="662" t="s">
        <v>10</v>
      </c>
      <c r="C11" s="645">
        <f t="shared" ref="C11:AB11" si="0">C9/C10*10000</f>
        <v>2.4934003815353591</v>
      </c>
      <c r="D11" s="645">
        <f t="shared" si="0"/>
        <v>3.3346576439862226</v>
      </c>
      <c r="E11" s="645">
        <f t="shared" si="0"/>
        <v>4.1896801025960668</v>
      </c>
      <c r="F11" s="645">
        <f t="shared" si="0"/>
        <v>4.0448777139495151</v>
      </c>
      <c r="G11" s="645">
        <f t="shared" si="0"/>
        <v>4.4558697514995727</v>
      </c>
      <c r="H11" s="645">
        <f t="shared" si="0"/>
        <v>2.1926518754025572</v>
      </c>
      <c r="I11" s="645">
        <f t="shared" si="0"/>
        <v>2.6711596942549529</v>
      </c>
      <c r="J11" s="645">
        <f t="shared" si="0"/>
        <v>2.2523420838387405</v>
      </c>
      <c r="K11" s="645">
        <f t="shared" si="0"/>
        <v>3.0900025889210907</v>
      </c>
      <c r="L11" s="645">
        <f t="shared" si="0"/>
        <v>2.5509378024516352</v>
      </c>
      <c r="M11" s="645">
        <f t="shared" si="0"/>
        <v>2.2890066269533329</v>
      </c>
      <c r="N11" s="645">
        <f t="shared" si="0"/>
        <v>1.0123173716191765</v>
      </c>
      <c r="O11" s="645">
        <f t="shared" si="0"/>
        <v>2.655279503105592</v>
      </c>
      <c r="P11" s="645">
        <f t="shared" si="0"/>
        <v>2.4151968385423404</v>
      </c>
      <c r="Q11" s="645">
        <f t="shared" si="0"/>
        <v>1.9118493913732535</v>
      </c>
      <c r="R11" s="645">
        <f t="shared" si="0"/>
        <v>2.325920516185636</v>
      </c>
      <c r="S11" s="645">
        <f t="shared" si="0"/>
        <v>1.8734420985857583</v>
      </c>
      <c r="T11" s="645">
        <f t="shared" si="0"/>
        <v>1.9145855520587773</v>
      </c>
      <c r="U11" s="645">
        <f t="shared" si="0"/>
        <v>6.2365697631338444</v>
      </c>
      <c r="V11" s="645">
        <f t="shared" si="0"/>
        <v>5.7957575055059687</v>
      </c>
      <c r="W11" s="645">
        <f t="shared" si="0"/>
        <v>7.415566145759497</v>
      </c>
      <c r="X11" s="645">
        <f t="shared" si="0"/>
        <v>5.8899870220624946</v>
      </c>
      <c r="Y11" s="645">
        <f t="shared" si="0"/>
        <v>2.7239963121280697</v>
      </c>
      <c r="Z11" s="645">
        <f t="shared" si="0"/>
        <v>4.4623869586741147</v>
      </c>
      <c r="AA11" s="645">
        <f t="shared" si="0"/>
        <v>6.9637883008356543</v>
      </c>
      <c r="AB11" s="663">
        <f t="shared" si="0"/>
        <v>0.28290143713930066</v>
      </c>
      <c r="AC11" s="435"/>
      <c r="AD11" s="395"/>
      <c r="AE11" s="394"/>
      <c r="AG11" s="394"/>
      <c r="AH11" s="402"/>
      <c r="AI11" s="402"/>
      <c r="AJ11" s="402"/>
      <c r="AK11" s="402"/>
    </row>
    <row r="12" spans="2:37" s="413" customFormat="1" ht="3.75" customHeight="1">
      <c r="B12" s="439"/>
      <c r="C12" s="424"/>
      <c r="D12" s="424"/>
      <c r="E12" s="424"/>
      <c r="F12" s="424"/>
      <c r="G12" s="424"/>
      <c r="H12" s="424"/>
      <c r="I12" s="424"/>
      <c r="J12" s="424"/>
      <c r="K12" s="424"/>
      <c r="L12" s="424"/>
      <c r="M12" s="424"/>
      <c r="N12" s="424"/>
      <c r="O12" s="424"/>
      <c r="P12" s="424"/>
      <c r="Q12" s="424"/>
      <c r="R12" s="424"/>
      <c r="S12" s="424"/>
      <c r="T12" s="424"/>
      <c r="U12" s="424"/>
      <c r="V12" s="424"/>
      <c r="W12" s="424"/>
      <c r="X12" s="424"/>
      <c r="Y12" s="424"/>
      <c r="Z12" s="424"/>
      <c r="AA12" s="424"/>
      <c r="AB12" s="423"/>
      <c r="AC12" s="438"/>
      <c r="AD12" s="416"/>
      <c r="AE12" s="415"/>
      <c r="AG12" s="415"/>
      <c r="AH12" s="414"/>
      <c r="AI12" s="414"/>
      <c r="AJ12" s="414"/>
      <c r="AK12" s="414"/>
    </row>
    <row r="13" spans="2:37" ht="12.75" customHeight="1">
      <c r="B13" s="439" t="s">
        <v>1115</v>
      </c>
      <c r="C13" s="437"/>
      <c r="D13" s="630"/>
      <c r="E13" s="630"/>
      <c r="F13" s="630"/>
      <c r="G13" s="630"/>
      <c r="H13" s="630"/>
      <c r="I13" s="630"/>
      <c r="J13" s="630"/>
      <c r="K13" s="630"/>
      <c r="L13" s="630"/>
      <c r="M13" s="630"/>
      <c r="N13" s="630"/>
      <c r="O13" s="630"/>
      <c r="P13" s="630"/>
      <c r="Q13" s="630"/>
      <c r="R13" s="630"/>
      <c r="S13" s="630"/>
      <c r="T13" s="630"/>
      <c r="U13" s="630"/>
      <c r="V13" s="630"/>
      <c r="W13" s="630"/>
      <c r="X13" s="630"/>
      <c r="Y13" s="631"/>
      <c r="Z13" s="631"/>
      <c r="AA13" s="631"/>
      <c r="AB13" s="632"/>
      <c r="AC13" s="435"/>
      <c r="AD13" s="395"/>
      <c r="AE13" s="394"/>
      <c r="AG13" s="394"/>
      <c r="AH13" s="402"/>
      <c r="AI13" s="402"/>
      <c r="AJ13" s="402"/>
      <c r="AK13" s="402"/>
    </row>
    <row r="14" spans="2:37" ht="14.25" customHeight="1">
      <c r="B14" s="660" t="s">
        <v>3</v>
      </c>
      <c r="C14" s="661">
        <f>SUM(D14:AB14)</f>
        <v>2213</v>
      </c>
      <c r="D14" s="641">
        <v>155</v>
      </c>
      <c r="E14" s="641">
        <v>51</v>
      </c>
      <c r="F14" s="641">
        <v>59</v>
      </c>
      <c r="G14" s="641">
        <v>59</v>
      </c>
      <c r="H14" s="641">
        <v>76</v>
      </c>
      <c r="I14" s="641">
        <v>111</v>
      </c>
      <c r="J14" s="641">
        <v>74</v>
      </c>
      <c r="K14" s="641">
        <v>83</v>
      </c>
      <c r="L14" s="641">
        <v>488</v>
      </c>
      <c r="M14" s="641">
        <v>91</v>
      </c>
      <c r="N14" s="647">
        <v>15</v>
      </c>
      <c r="O14" s="641">
        <v>63</v>
      </c>
      <c r="P14" s="641">
        <v>81</v>
      </c>
      <c r="Q14" s="641">
        <v>372</v>
      </c>
      <c r="R14" s="641">
        <v>85</v>
      </c>
      <c r="S14" s="641">
        <v>126</v>
      </c>
      <c r="T14" s="647">
        <v>24</v>
      </c>
      <c r="U14" s="641">
        <v>52</v>
      </c>
      <c r="V14" s="641">
        <v>36</v>
      </c>
      <c r="W14" s="641">
        <v>42</v>
      </c>
      <c r="X14" s="641">
        <v>22</v>
      </c>
      <c r="Y14" s="641">
        <v>35</v>
      </c>
      <c r="Z14" s="641">
        <v>12</v>
      </c>
      <c r="AA14" s="957" t="s">
        <v>39</v>
      </c>
      <c r="AB14" s="648">
        <v>1</v>
      </c>
      <c r="AC14" s="435"/>
      <c r="AD14" s="395"/>
      <c r="AE14" s="394"/>
      <c r="AG14" s="394"/>
      <c r="AH14" s="402"/>
      <c r="AI14" s="402"/>
      <c r="AJ14" s="402"/>
      <c r="AK14" s="402"/>
    </row>
    <row r="15" spans="2:37" ht="14.25" customHeight="1">
      <c r="B15" s="658" t="s">
        <v>1129</v>
      </c>
      <c r="C15" s="657">
        <f>SUM(D15:AB15)</f>
        <v>13319575</v>
      </c>
      <c r="D15" s="635">
        <v>656640</v>
      </c>
      <c r="E15" s="635">
        <v>181712</v>
      </c>
      <c r="F15" s="635">
        <v>222166</v>
      </c>
      <c r="G15" s="635">
        <v>163851</v>
      </c>
      <c r="H15" s="635">
        <v>380242</v>
      </c>
      <c r="I15" s="635">
        <v>436161</v>
      </c>
      <c r="J15" s="635">
        <v>373338</v>
      </c>
      <c r="K15" s="635">
        <v>435687</v>
      </c>
      <c r="L15" s="635">
        <v>2302972</v>
      </c>
      <c r="M15" s="635">
        <v>477356</v>
      </c>
      <c r="N15" s="636">
        <v>316954</v>
      </c>
      <c r="O15" s="635">
        <v>633860</v>
      </c>
      <c r="P15" s="635">
        <v>473051</v>
      </c>
      <c r="Q15" s="635">
        <v>3346072</v>
      </c>
      <c r="R15" s="635">
        <v>709927</v>
      </c>
      <c r="S15" s="635">
        <v>1286136</v>
      </c>
      <c r="T15" s="636">
        <v>261502</v>
      </c>
      <c r="U15" s="635">
        <v>127667</v>
      </c>
      <c r="V15" s="635">
        <v>87801</v>
      </c>
      <c r="W15" s="635">
        <v>69027</v>
      </c>
      <c r="X15" s="635">
        <v>83689</v>
      </c>
      <c r="Y15" s="635">
        <v>144212</v>
      </c>
      <c r="Z15" s="635">
        <v>98962</v>
      </c>
      <c r="AA15" s="635">
        <v>20737</v>
      </c>
      <c r="AB15" s="1044">
        <v>29853</v>
      </c>
      <c r="AC15" s="435"/>
      <c r="AD15" s="395"/>
      <c r="AE15" s="394"/>
      <c r="AG15" s="394"/>
      <c r="AH15" s="402"/>
      <c r="AI15" s="402"/>
      <c r="AJ15" s="402"/>
      <c r="AK15" s="402"/>
    </row>
    <row r="16" spans="2:37" ht="14.25" customHeight="1">
      <c r="B16" s="1046" t="s">
        <v>10</v>
      </c>
      <c r="C16" s="650">
        <f t="shared" ref="C16:N16" si="1">C14/C15*10000</f>
        <v>1.6614644236021043</v>
      </c>
      <c r="D16" s="650">
        <f t="shared" si="1"/>
        <v>2.3605019493177388</v>
      </c>
      <c r="E16" s="650">
        <f t="shared" si="1"/>
        <v>2.8066390772210972</v>
      </c>
      <c r="F16" s="650">
        <f t="shared" si="1"/>
        <v>2.6556718849869014</v>
      </c>
      <c r="G16" s="650">
        <f t="shared" si="1"/>
        <v>3.6008324636407467</v>
      </c>
      <c r="H16" s="650">
        <f t="shared" si="1"/>
        <v>1.9987271264089712</v>
      </c>
      <c r="I16" s="650">
        <f t="shared" si="1"/>
        <v>2.5449318027058818</v>
      </c>
      <c r="J16" s="650">
        <f t="shared" si="1"/>
        <v>1.9821180806668488</v>
      </c>
      <c r="K16" s="650">
        <f t="shared" si="1"/>
        <v>1.905037331846027</v>
      </c>
      <c r="L16" s="650">
        <f t="shared" si="1"/>
        <v>2.1190010126045822</v>
      </c>
      <c r="M16" s="650">
        <f t="shared" si="1"/>
        <v>1.9063340567626679</v>
      </c>
      <c r="N16" s="650">
        <f t="shared" si="1"/>
        <v>0.47325479407106391</v>
      </c>
      <c r="O16" s="650">
        <f t="shared" ref="O16:T16" si="2">O14/O15*10000</f>
        <v>0.99391032720159034</v>
      </c>
      <c r="P16" s="650">
        <f t="shared" si="2"/>
        <v>1.71228894981725</v>
      </c>
      <c r="Q16" s="650">
        <f t="shared" si="2"/>
        <v>1.1117513311130185</v>
      </c>
      <c r="R16" s="650">
        <f t="shared" si="2"/>
        <v>1.1973062019052663</v>
      </c>
      <c r="S16" s="650">
        <f t="shared" si="2"/>
        <v>0.97967866539774962</v>
      </c>
      <c r="T16" s="650">
        <f t="shared" si="2"/>
        <v>0.91777500745692198</v>
      </c>
      <c r="U16" s="650">
        <f t="shared" ref="U16:AB16" si="3">U14/U15*10000</f>
        <v>4.0730964148918671</v>
      </c>
      <c r="V16" s="650">
        <f t="shared" si="3"/>
        <v>4.1001810913315335</v>
      </c>
      <c r="W16" s="650">
        <f t="shared" si="3"/>
        <v>6.0845756008518403</v>
      </c>
      <c r="X16" s="650">
        <f t="shared" si="3"/>
        <v>2.6287803654004707</v>
      </c>
      <c r="Y16" s="650">
        <f t="shared" si="3"/>
        <v>2.4269824979890715</v>
      </c>
      <c r="Z16" s="650">
        <f t="shared" si="3"/>
        <v>1.2125866494209898</v>
      </c>
      <c r="AA16" s="956" t="s">
        <v>39</v>
      </c>
      <c r="AB16" s="651">
        <f t="shared" si="3"/>
        <v>0.33497470940943957</v>
      </c>
      <c r="AC16" s="435"/>
      <c r="AD16" s="395"/>
      <c r="AE16" s="394"/>
      <c r="AG16" s="394"/>
      <c r="AH16" s="402"/>
      <c r="AI16" s="402"/>
      <c r="AJ16" s="402"/>
      <c r="AK16" s="402"/>
    </row>
    <row r="17" spans="2:37" s="413" customFormat="1" ht="3.75" customHeight="1">
      <c r="B17" s="335"/>
      <c r="C17" s="477"/>
      <c r="D17" s="477"/>
      <c r="E17" s="477"/>
      <c r="F17" s="477"/>
      <c r="G17" s="477"/>
      <c r="H17" s="477"/>
      <c r="I17" s="477"/>
      <c r="J17" s="477"/>
      <c r="K17" s="477"/>
      <c r="L17" s="477"/>
      <c r="M17" s="477"/>
      <c r="N17" s="477"/>
      <c r="O17" s="477"/>
      <c r="P17" s="477"/>
      <c r="Q17" s="477"/>
      <c r="R17" s="477"/>
      <c r="S17" s="477"/>
      <c r="T17" s="477"/>
      <c r="U17" s="477"/>
      <c r="V17" s="477"/>
      <c r="W17" s="477"/>
      <c r="X17" s="477"/>
      <c r="Y17" s="477"/>
      <c r="Z17" s="477"/>
      <c r="AA17" s="477"/>
      <c r="AB17" s="477"/>
      <c r="AC17" s="438"/>
      <c r="AD17" s="416"/>
      <c r="AE17" s="415"/>
      <c r="AG17" s="415"/>
      <c r="AH17" s="414"/>
      <c r="AI17" s="414"/>
      <c r="AJ17" s="414"/>
      <c r="AK17" s="414"/>
    </row>
    <row r="18" spans="2:37" s="413" customFormat="1" ht="14.25" customHeight="1">
      <c r="B18" s="476" t="s">
        <v>1127</v>
      </c>
      <c r="C18" s="417"/>
      <c r="D18" s="417"/>
      <c r="E18" s="417"/>
      <c r="F18" s="417"/>
      <c r="G18" s="417"/>
      <c r="H18" s="417"/>
      <c r="I18" s="417"/>
      <c r="J18" s="417"/>
      <c r="K18" s="417"/>
      <c r="L18" s="417"/>
      <c r="M18" s="417"/>
      <c r="N18" s="418"/>
      <c r="O18" s="417"/>
      <c r="P18" s="417"/>
      <c r="Q18" s="417"/>
      <c r="R18" s="417"/>
      <c r="S18" s="417"/>
      <c r="T18" s="418"/>
      <c r="U18" s="417"/>
      <c r="V18" s="417"/>
      <c r="W18" s="477"/>
      <c r="X18" s="477"/>
      <c r="Y18" s="477"/>
      <c r="Z18" s="477"/>
      <c r="AA18" s="477"/>
      <c r="AB18" s="477"/>
      <c r="AC18" s="438"/>
      <c r="AD18" s="416"/>
      <c r="AE18" s="415"/>
      <c r="AG18" s="415"/>
      <c r="AH18" s="414"/>
      <c r="AI18" s="414"/>
      <c r="AJ18" s="414"/>
      <c r="AK18" s="414"/>
    </row>
    <row r="19" spans="2:37" ht="12" customHeight="1">
      <c r="B19" s="341" t="s">
        <v>1130</v>
      </c>
      <c r="C19" s="412"/>
      <c r="D19" s="412"/>
      <c r="E19" s="412"/>
      <c r="F19" s="412"/>
      <c r="G19" s="412"/>
      <c r="H19" s="412"/>
      <c r="I19" s="412"/>
      <c r="J19" s="412"/>
      <c r="K19" s="412"/>
      <c r="L19" s="412"/>
      <c r="M19" s="412"/>
      <c r="N19" s="412"/>
      <c r="O19" s="412"/>
      <c r="P19" s="412"/>
      <c r="Q19" s="412"/>
      <c r="R19" s="412"/>
      <c r="S19" s="412"/>
      <c r="T19" s="412"/>
      <c r="U19" s="412"/>
      <c r="V19" s="412"/>
      <c r="W19" s="436"/>
      <c r="X19" s="436"/>
      <c r="Y19" s="436"/>
      <c r="Z19" s="436"/>
      <c r="AA19" s="436"/>
      <c r="AB19" s="436"/>
      <c r="AC19" s="435"/>
      <c r="AD19" s="395"/>
      <c r="AE19" s="394"/>
      <c r="AG19" s="394"/>
      <c r="AH19" s="402"/>
      <c r="AI19" s="402"/>
      <c r="AJ19" s="402"/>
      <c r="AK19" s="402"/>
    </row>
    <row r="20" spans="2:37" ht="12.75" customHeight="1">
      <c r="B20" s="341" t="s">
        <v>1136</v>
      </c>
      <c r="C20" s="412"/>
      <c r="D20" s="412"/>
      <c r="E20" s="412"/>
      <c r="F20" s="412"/>
      <c r="G20" s="412"/>
      <c r="H20" s="412"/>
      <c r="I20" s="412"/>
      <c r="J20" s="412"/>
      <c r="K20" s="412"/>
      <c r="L20" s="412"/>
      <c r="M20" s="412"/>
      <c r="N20" s="412"/>
      <c r="O20" s="412"/>
      <c r="P20" s="412"/>
      <c r="Q20" s="412"/>
      <c r="R20" s="412"/>
      <c r="S20" s="412"/>
      <c r="T20" s="412"/>
      <c r="U20" s="412"/>
      <c r="V20" s="412"/>
      <c r="X20" s="399"/>
      <c r="Y20" s="397"/>
      <c r="Z20" s="397"/>
      <c r="AA20" s="397"/>
      <c r="AC20" s="435"/>
      <c r="AD20" s="395"/>
      <c r="AE20" s="394"/>
      <c r="AG20" s="394"/>
      <c r="AH20" s="402"/>
      <c r="AI20" s="402"/>
      <c r="AJ20" s="402"/>
      <c r="AK20" s="402"/>
    </row>
    <row r="21" spans="2:37" ht="19.5" customHeight="1">
      <c r="C21" s="429"/>
      <c r="M21" s="413"/>
      <c r="N21" s="413"/>
      <c r="W21" s="396"/>
      <c r="X21" s="399"/>
      <c r="Y21" s="397"/>
      <c r="Z21" s="397"/>
      <c r="AA21" s="397"/>
      <c r="AC21" s="435"/>
      <c r="AD21" s="395"/>
      <c r="AE21" s="394"/>
      <c r="AG21" s="394"/>
      <c r="AH21" s="402"/>
      <c r="AI21" s="402"/>
      <c r="AJ21" s="402"/>
      <c r="AK21" s="402"/>
    </row>
    <row r="22" spans="2:37" ht="12.75" customHeight="1">
      <c r="C22" s="429"/>
      <c r="D22" s="407"/>
      <c r="E22" s="408"/>
      <c r="F22" s="408"/>
      <c r="G22" s="408"/>
      <c r="H22" s="407"/>
      <c r="I22" s="407"/>
      <c r="J22" s="407"/>
      <c r="W22" s="396"/>
      <c r="X22" s="399"/>
      <c r="Y22" s="397"/>
      <c r="Z22" s="397"/>
      <c r="AA22" s="397"/>
      <c r="AB22" s="396"/>
      <c r="AC22" s="435"/>
      <c r="AD22" s="395"/>
      <c r="AE22" s="394"/>
      <c r="AG22" s="394"/>
      <c r="AH22" s="402"/>
      <c r="AI22" s="402"/>
      <c r="AJ22" s="402"/>
      <c r="AK22" s="402"/>
    </row>
    <row r="23" spans="2:37" ht="12.75" customHeight="1">
      <c r="C23" s="407"/>
      <c r="D23" s="407"/>
      <c r="E23" s="407"/>
      <c r="F23" s="407"/>
      <c r="G23" s="407"/>
      <c r="H23" s="407"/>
      <c r="I23" s="407"/>
      <c r="J23" s="407"/>
      <c r="W23" s="396"/>
      <c r="X23" s="399"/>
      <c r="Y23" s="397"/>
      <c r="Z23" s="397"/>
      <c r="AA23" s="397"/>
      <c r="AB23" s="396"/>
      <c r="AC23" s="435"/>
      <c r="AD23" s="395"/>
      <c r="AE23" s="394"/>
      <c r="AG23" s="394"/>
      <c r="AH23" s="402"/>
      <c r="AI23" s="402"/>
      <c r="AJ23" s="402"/>
      <c r="AK23" s="402"/>
    </row>
    <row r="24" spans="2:37" ht="14.1" customHeight="1">
      <c r="C24" s="398"/>
      <c r="D24" s="304"/>
      <c r="E24" s="406"/>
      <c r="F24" s="404"/>
      <c r="G24" s="405"/>
      <c r="H24" s="404"/>
      <c r="I24" s="404"/>
      <c r="J24" s="403"/>
      <c r="W24" s="396"/>
      <c r="X24" s="399"/>
      <c r="Y24" s="397"/>
      <c r="Z24" s="397"/>
      <c r="AA24" s="397"/>
      <c r="AB24" s="396"/>
      <c r="AC24" s="435"/>
      <c r="AD24" s="395"/>
      <c r="AE24" s="394"/>
      <c r="AG24" s="394"/>
      <c r="AH24" s="402"/>
      <c r="AI24" s="402"/>
      <c r="AJ24" s="402"/>
      <c r="AK24" s="402"/>
    </row>
    <row r="25" spans="2:37" ht="14.1" customHeight="1">
      <c r="C25" s="398"/>
      <c r="D25" s="305"/>
      <c r="G25" s="401"/>
      <c r="H25" s="394"/>
      <c r="I25" s="395"/>
      <c r="J25" s="400"/>
      <c r="W25" s="396"/>
      <c r="X25" s="399"/>
      <c r="Y25" s="397"/>
      <c r="Z25" s="397"/>
      <c r="AA25" s="397"/>
      <c r="AB25" s="396"/>
      <c r="AC25" s="435"/>
      <c r="AD25" s="395"/>
      <c r="AE25" s="394"/>
      <c r="AG25" s="394"/>
      <c r="AH25" s="402"/>
      <c r="AI25" s="402"/>
      <c r="AJ25" s="402"/>
      <c r="AK25" s="402"/>
    </row>
    <row r="26" spans="2:37" ht="14.1" customHeight="1">
      <c r="C26" s="398"/>
      <c r="D26" s="305"/>
      <c r="E26" s="397"/>
      <c r="F26" s="397"/>
      <c r="G26" s="401"/>
      <c r="H26" s="394"/>
      <c r="I26" s="395"/>
      <c r="J26" s="400"/>
      <c r="W26" s="396"/>
      <c r="X26" s="399"/>
      <c r="Y26" s="397"/>
      <c r="Z26" s="397"/>
      <c r="AA26" s="397"/>
      <c r="AB26" s="396"/>
      <c r="AC26" s="435"/>
      <c r="AD26" s="395"/>
      <c r="AE26" s="394"/>
      <c r="AG26" s="394"/>
      <c r="AH26" s="402"/>
      <c r="AI26" s="402"/>
      <c r="AJ26" s="402"/>
      <c r="AK26" s="402"/>
    </row>
    <row r="27" spans="2:37" ht="14.1" customHeight="1">
      <c r="C27" s="398"/>
      <c r="D27" s="305"/>
      <c r="E27" s="397"/>
      <c r="F27" s="397"/>
      <c r="G27" s="401"/>
      <c r="H27" s="394"/>
      <c r="I27" s="395"/>
      <c r="J27" s="400"/>
      <c r="W27" s="396"/>
      <c r="X27" s="399"/>
      <c r="Y27" s="397"/>
      <c r="Z27" s="397"/>
      <c r="AA27" s="397"/>
      <c r="AB27" s="396"/>
      <c r="AC27" s="435"/>
      <c r="AD27" s="395"/>
      <c r="AE27" s="394"/>
      <c r="AG27" s="394"/>
      <c r="AH27" s="402"/>
      <c r="AI27" s="402"/>
      <c r="AJ27" s="402"/>
      <c r="AK27" s="402"/>
    </row>
    <row r="28" spans="2:37" ht="14.1" customHeight="1">
      <c r="C28" s="398"/>
      <c r="D28" s="305"/>
      <c r="E28" s="397"/>
      <c r="F28" s="397"/>
      <c r="G28" s="401"/>
      <c r="H28" s="394"/>
      <c r="I28" s="395"/>
      <c r="J28" s="400"/>
      <c r="W28" s="396"/>
      <c r="X28" s="399"/>
      <c r="Y28" s="397"/>
      <c r="Z28" s="397"/>
      <c r="AA28" s="397"/>
      <c r="AB28" s="396"/>
      <c r="AC28" s="435"/>
      <c r="AD28" s="395"/>
      <c r="AE28" s="394"/>
      <c r="AG28" s="394"/>
      <c r="AH28" s="402"/>
      <c r="AI28" s="402"/>
      <c r="AJ28" s="402"/>
      <c r="AK28" s="402"/>
    </row>
    <row r="29" spans="2:37" ht="14.1" customHeight="1">
      <c r="C29" s="398"/>
      <c r="D29" s="305"/>
      <c r="E29" s="397"/>
      <c r="F29" s="397"/>
      <c r="G29" s="401"/>
      <c r="H29" s="394"/>
      <c r="I29" s="395"/>
      <c r="J29" s="400"/>
      <c r="W29" s="396"/>
      <c r="X29" s="399"/>
      <c r="Y29" s="397"/>
      <c r="Z29" s="397"/>
      <c r="AA29" s="397"/>
      <c r="AB29" s="396"/>
      <c r="AC29" s="435"/>
      <c r="AD29" s="395"/>
      <c r="AE29" s="394"/>
      <c r="AG29" s="394"/>
      <c r="AH29" s="402"/>
      <c r="AI29" s="402"/>
      <c r="AJ29" s="402"/>
      <c r="AK29" s="402"/>
    </row>
    <row r="30" spans="2:37" ht="14.1" customHeight="1">
      <c r="C30" s="398"/>
      <c r="D30" s="305"/>
      <c r="E30" s="397"/>
      <c r="F30" s="397"/>
      <c r="G30" s="401"/>
      <c r="H30" s="394"/>
      <c r="I30" s="395"/>
      <c r="J30" s="400"/>
      <c r="W30" s="396"/>
      <c r="X30" s="399"/>
      <c r="Y30" s="397"/>
      <c r="Z30" s="397"/>
      <c r="AA30" s="397"/>
      <c r="AB30" s="396"/>
      <c r="AC30" s="435"/>
      <c r="AD30" s="395"/>
      <c r="AE30" s="394"/>
      <c r="AG30" s="394"/>
      <c r="AH30" s="402"/>
      <c r="AI30" s="402"/>
      <c r="AJ30" s="402"/>
      <c r="AK30" s="402"/>
    </row>
    <row r="31" spans="2:37" ht="14.1" customHeight="1">
      <c r="C31" s="398"/>
      <c r="D31" s="305"/>
      <c r="E31" s="397"/>
      <c r="F31" s="397"/>
      <c r="G31" s="401"/>
      <c r="H31" s="394"/>
      <c r="I31" s="395"/>
      <c r="J31" s="400"/>
      <c r="W31" s="396"/>
      <c r="X31" s="399"/>
      <c r="Y31" s="397"/>
      <c r="Z31" s="397"/>
      <c r="AA31" s="397"/>
      <c r="AB31" s="396"/>
      <c r="AC31" s="435"/>
      <c r="AD31" s="395"/>
      <c r="AE31" s="394"/>
      <c r="AG31" s="394"/>
      <c r="AH31" s="402"/>
      <c r="AI31" s="402"/>
      <c r="AJ31" s="402"/>
      <c r="AK31" s="402"/>
    </row>
    <row r="32" spans="2:37" ht="14.1" customHeight="1">
      <c r="C32" s="398"/>
      <c r="D32" s="305"/>
      <c r="E32" s="397"/>
      <c r="F32" s="397"/>
      <c r="G32" s="401"/>
      <c r="H32" s="394"/>
      <c r="I32" s="395"/>
      <c r="J32" s="400"/>
      <c r="W32" s="396"/>
      <c r="X32" s="399"/>
      <c r="Y32" s="397"/>
      <c r="Z32" s="397"/>
      <c r="AA32" s="397"/>
      <c r="AB32" s="396"/>
      <c r="AC32" s="435"/>
      <c r="AD32" s="395"/>
      <c r="AE32" s="394"/>
      <c r="AG32" s="394"/>
      <c r="AH32" s="402"/>
      <c r="AI32" s="402"/>
      <c r="AJ32" s="402"/>
      <c r="AK32" s="402"/>
    </row>
    <row r="33" spans="3:37" ht="14.1" customHeight="1">
      <c r="C33" s="398"/>
      <c r="D33" s="305"/>
      <c r="E33" s="397"/>
      <c r="F33" s="397"/>
      <c r="G33" s="401"/>
      <c r="H33" s="394"/>
      <c r="I33" s="395"/>
      <c r="J33" s="400"/>
      <c r="W33" s="396"/>
      <c r="X33" s="399"/>
      <c r="Y33" s="397"/>
      <c r="Z33" s="397"/>
      <c r="AA33" s="397"/>
      <c r="AB33" s="396"/>
      <c r="AC33" s="435"/>
      <c r="AD33" s="395"/>
      <c r="AE33" s="394"/>
      <c r="AG33" s="394"/>
      <c r="AH33" s="402"/>
      <c r="AI33" s="402"/>
      <c r="AJ33" s="402"/>
      <c r="AK33" s="402"/>
    </row>
    <row r="34" spans="3:37" ht="14.1" customHeight="1">
      <c r="C34" s="398"/>
      <c r="D34" s="305"/>
      <c r="E34" s="397"/>
      <c r="F34" s="397"/>
      <c r="G34" s="401"/>
      <c r="H34" s="394"/>
      <c r="I34" s="395"/>
      <c r="J34" s="400"/>
      <c r="W34" s="396"/>
      <c r="X34" s="399"/>
      <c r="Y34" s="397"/>
      <c r="Z34" s="397"/>
      <c r="AA34" s="397"/>
      <c r="AB34" s="396"/>
      <c r="AC34" s="435"/>
      <c r="AD34" s="395"/>
      <c r="AE34" s="394"/>
      <c r="AG34" s="394"/>
      <c r="AH34" s="402"/>
      <c r="AI34" s="402"/>
      <c r="AJ34" s="402"/>
      <c r="AK34" s="402"/>
    </row>
    <row r="35" spans="3:37" ht="14.1" customHeight="1">
      <c r="C35" s="398"/>
      <c r="D35" s="305"/>
      <c r="E35" s="397"/>
      <c r="F35" s="397"/>
      <c r="G35" s="401"/>
      <c r="H35" s="394"/>
      <c r="J35" s="400"/>
      <c r="W35" s="396"/>
      <c r="X35" s="399"/>
      <c r="Y35" s="397"/>
      <c r="Z35" s="397"/>
      <c r="AA35" s="397"/>
      <c r="AB35" s="396"/>
      <c r="AC35" s="435"/>
      <c r="AD35" s="395"/>
      <c r="AE35" s="394"/>
      <c r="AG35" s="394"/>
      <c r="AH35" s="402"/>
      <c r="AI35" s="402"/>
      <c r="AJ35" s="402"/>
      <c r="AK35" s="402"/>
    </row>
    <row r="36" spans="3:37" ht="14.1" customHeight="1">
      <c r="C36" s="398"/>
      <c r="D36" s="305"/>
      <c r="E36" s="397"/>
      <c r="F36" s="397"/>
      <c r="G36" s="401"/>
      <c r="H36" s="394"/>
      <c r="J36" s="400"/>
      <c r="W36" s="396"/>
      <c r="X36" s="399"/>
      <c r="Y36" s="397"/>
      <c r="Z36" s="397"/>
      <c r="AA36" s="397"/>
      <c r="AB36" s="396"/>
      <c r="AC36" s="435"/>
      <c r="AD36" s="395"/>
      <c r="AE36" s="394"/>
      <c r="AG36" s="394"/>
      <c r="AH36" s="402"/>
      <c r="AI36" s="402"/>
      <c r="AJ36" s="402"/>
      <c r="AK36" s="402"/>
    </row>
    <row r="37" spans="3:37" ht="14.1" customHeight="1">
      <c r="C37" s="398"/>
      <c r="D37" s="305"/>
      <c r="E37" s="397"/>
      <c r="F37" s="397"/>
      <c r="G37" s="401"/>
      <c r="H37" s="394"/>
      <c r="J37" s="400"/>
      <c r="W37" s="396"/>
      <c r="X37" s="399"/>
      <c r="Y37" s="397"/>
      <c r="Z37" s="397"/>
      <c r="AA37" s="397"/>
      <c r="AB37" s="396"/>
      <c r="AC37" s="435"/>
      <c r="AD37" s="395"/>
      <c r="AE37" s="394"/>
      <c r="AG37" s="394"/>
      <c r="AH37" s="402"/>
      <c r="AI37" s="402"/>
      <c r="AJ37" s="402"/>
      <c r="AK37" s="402"/>
    </row>
    <row r="38" spans="3:37" ht="14.1" customHeight="1">
      <c r="C38" s="398"/>
      <c r="D38" s="305"/>
      <c r="E38" s="397"/>
      <c r="F38" s="397"/>
      <c r="G38" s="401"/>
      <c r="H38" s="394"/>
      <c r="I38" s="395"/>
      <c r="J38" s="400"/>
      <c r="W38" s="396"/>
      <c r="X38" s="399"/>
      <c r="Y38" s="397"/>
      <c r="Z38" s="397"/>
      <c r="AA38" s="397"/>
      <c r="AB38" s="396"/>
      <c r="AC38" s="435"/>
      <c r="AD38" s="395"/>
      <c r="AE38" s="394"/>
      <c r="AG38" s="394"/>
      <c r="AH38" s="402"/>
      <c r="AI38" s="402"/>
      <c r="AJ38" s="402"/>
      <c r="AK38" s="402"/>
    </row>
    <row r="39" spans="3:37" ht="14.1" customHeight="1">
      <c r="C39" s="398"/>
      <c r="D39" s="305"/>
      <c r="E39" s="397"/>
      <c r="F39" s="397"/>
      <c r="G39" s="401"/>
      <c r="H39" s="394"/>
      <c r="I39" s="395"/>
      <c r="J39" s="400"/>
      <c r="W39" s="396"/>
      <c r="X39" s="399"/>
      <c r="Y39" s="397"/>
      <c r="Z39" s="397"/>
      <c r="AA39" s="397"/>
      <c r="AB39" s="396"/>
      <c r="AC39" s="435"/>
      <c r="AD39" s="395"/>
      <c r="AE39" s="394"/>
      <c r="AG39" s="394"/>
      <c r="AH39" s="402"/>
      <c r="AI39" s="402"/>
      <c r="AJ39" s="402"/>
      <c r="AK39" s="402"/>
    </row>
    <row r="40" spans="3:37" ht="14.1" customHeight="1">
      <c r="C40" s="398"/>
      <c r="D40" s="305"/>
      <c r="E40" s="397"/>
      <c r="F40" s="397"/>
      <c r="G40" s="401"/>
      <c r="H40" s="394"/>
      <c r="I40" s="395"/>
      <c r="J40" s="400"/>
      <c r="W40" s="396"/>
      <c r="X40" s="399"/>
      <c r="AB40" s="396"/>
      <c r="AC40" s="435"/>
      <c r="AD40" s="395"/>
      <c r="AE40" s="394"/>
      <c r="AG40" s="394"/>
      <c r="AH40" s="402"/>
      <c r="AI40" s="402"/>
      <c r="AJ40" s="402"/>
      <c r="AK40" s="402"/>
    </row>
    <row r="41" spans="3:37" ht="14.1" customHeight="1">
      <c r="C41" s="398"/>
      <c r="D41" s="305"/>
      <c r="E41" s="397"/>
      <c r="F41" s="397"/>
      <c r="G41" s="401"/>
      <c r="H41" s="394"/>
      <c r="I41" s="395"/>
      <c r="J41" s="400"/>
      <c r="W41" s="396"/>
      <c r="X41" s="399"/>
      <c r="Y41" s="397"/>
      <c r="Z41" s="397"/>
      <c r="AA41" s="397"/>
      <c r="AB41" s="396"/>
      <c r="AC41" s="435"/>
      <c r="AD41" s="395"/>
      <c r="AE41" s="394"/>
      <c r="AG41" s="394"/>
    </row>
    <row r="42" spans="3:37" ht="14.1" customHeight="1">
      <c r="C42" s="398"/>
      <c r="D42" s="305"/>
      <c r="E42" s="397"/>
      <c r="F42" s="397"/>
      <c r="G42" s="401"/>
      <c r="H42" s="394"/>
      <c r="I42" s="395"/>
      <c r="J42" s="400"/>
      <c r="W42" s="396"/>
      <c r="X42" s="399"/>
      <c r="Y42" s="397"/>
      <c r="Z42" s="397"/>
      <c r="AA42" s="397"/>
      <c r="AB42" s="396"/>
      <c r="AC42" s="435"/>
      <c r="AD42" s="395"/>
      <c r="AE42" s="394"/>
      <c r="AG42" s="394"/>
    </row>
    <row r="43" spans="3:37" ht="14.1" customHeight="1">
      <c r="C43" s="398"/>
      <c r="D43" s="305"/>
      <c r="E43" s="397"/>
      <c r="F43" s="397"/>
      <c r="G43" s="401"/>
      <c r="H43" s="394"/>
      <c r="I43" s="395"/>
      <c r="J43" s="400"/>
      <c r="W43" s="396"/>
      <c r="X43" s="399"/>
      <c r="Y43" s="397"/>
      <c r="Z43" s="397"/>
      <c r="AA43" s="397"/>
      <c r="AB43" s="396"/>
      <c r="AC43" s="435"/>
      <c r="AD43" s="395"/>
      <c r="AE43" s="394"/>
      <c r="AG43" s="394"/>
    </row>
    <row r="44" spans="3:37" ht="14.1" customHeight="1">
      <c r="C44" s="398"/>
      <c r="D44" s="305"/>
      <c r="E44" s="397"/>
      <c r="F44" s="397"/>
      <c r="G44" s="401"/>
      <c r="H44" s="394"/>
      <c r="I44" s="395"/>
      <c r="J44" s="400"/>
      <c r="W44" s="396"/>
      <c r="X44" s="399"/>
      <c r="Y44" s="397"/>
      <c r="Z44" s="397"/>
      <c r="AA44" s="397"/>
      <c r="AB44" s="396"/>
      <c r="AC44" s="435"/>
      <c r="AD44" s="395"/>
      <c r="AE44" s="394"/>
      <c r="AG44" s="394"/>
    </row>
    <row r="45" spans="3:37" ht="14.1" customHeight="1">
      <c r="C45" s="398"/>
      <c r="D45" s="305"/>
      <c r="E45" s="397"/>
      <c r="F45" s="397"/>
      <c r="G45" s="401"/>
      <c r="H45" s="394"/>
      <c r="I45" s="395"/>
      <c r="J45" s="400"/>
      <c r="W45" s="396"/>
      <c r="X45" s="399"/>
      <c r="Y45" s="397"/>
      <c r="Z45" s="397"/>
      <c r="AA45" s="397"/>
      <c r="AB45" s="396"/>
      <c r="AC45" s="435"/>
      <c r="AD45" s="395"/>
      <c r="AE45" s="394"/>
      <c r="AG45" s="394"/>
    </row>
    <row r="46" spans="3:37" ht="14.1" customHeight="1">
      <c r="C46" s="398"/>
      <c r="D46" s="305"/>
      <c r="E46" s="397"/>
      <c r="F46" s="397"/>
      <c r="G46" s="401"/>
      <c r="H46" s="394"/>
      <c r="I46" s="395"/>
      <c r="J46" s="400"/>
      <c r="W46" s="396"/>
      <c r="X46" s="399"/>
      <c r="Y46" s="397"/>
      <c r="Z46" s="397"/>
      <c r="AA46" s="397"/>
      <c r="AB46" s="396"/>
      <c r="AC46" s="435"/>
      <c r="AD46" s="395"/>
      <c r="AE46" s="394"/>
      <c r="AG46" s="394"/>
    </row>
    <row r="47" spans="3:37" ht="14.1" customHeight="1">
      <c r="C47" s="398"/>
      <c r="D47" s="305"/>
      <c r="E47" s="397"/>
      <c r="F47" s="397"/>
      <c r="G47" s="401"/>
      <c r="H47" s="394"/>
      <c r="I47" s="395"/>
      <c r="J47" s="400"/>
      <c r="W47" s="396"/>
      <c r="X47" s="399"/>
      <c r="Y47" s="397"/>
      <c r="Z47" s="397"/>
      <c r="AA47" s="397"/>
      <c r="AB47" s="396"/>
      <c r="AC47" s="435"/>
      <c r="AD47" s="395"/>
      <c r="AE47" s="394"/>
      <c r="AG47" s="394"/>
    </row>
    <row r="48" spans="3:37" ht="39" hidden="1" customHeight="1">
      <c r="C48" s="398"/>
      <c r="D48" s="1094" t="s">
        <v>1069</v>
      </c>
      <c r="E48" s="1094"/>
      <c r="F48" s="1094"/>
      <c r="G48" s="1094"/>
      <c r="H48" s="1094"/>
      <c r="I48" s="1094"/>
      <c r="J48" s="1094"/>
      <c r="K48" s="1094"/>
      <c r="L48" s="1094"/>
      <c r="M48" s="1094"/>
      <c r="N48" s="1094"/>
      <c r="O48" s="1094"/>
      <c r="P48" s="1094"/>
      <c r="Q48" s="1094"/>
      <c r="R48" s="1094"/>
      <c r="S48" s="1094"/>
      <c r="T48" s="1094"/>
      <c r="U48" s="1094"/>
      <c r="V48" s="1094"/>
      <c r="W48" s="1094"/>
      <c r="X48" s="1094"/>
      <c r="Y48" s="1094"/>
      <c r="Z48" s="397"/>
      <c r="AA48" s="397"/>
      <c r="AB48" s="396"/>
      <c r="AC48" s="435"/>
      <c r="AD48" s="395"/>
      <c r="AE48" s="394"/>
      <c r="AG48" s="394"/>
    </row>
    <row r="49" spans="3:37" ht="14.1" customHeight="1">
      <c r="C49" s="398"/>
      <c r="D49" s="305"/>
      <c r="E49" s="397"/>
      <c r="F49" s="397"/>
      <c r="G49" s="401"/>
      <c r="H49" s="394"/>
      <c r="I49" s="395"/>
      <c r="J49" s="400"/>
      <c r="W49" s="396"/>
      <c r="X49" s="399"/>
      <c r="Y49" s="397"/>
      <c r="Z49" s="397"/>
      <c r="AA49" s="397"/>
      <c r="AB49" s="396"/>
      <c r="AC49" s="435"/>
      <c r="AD49" s="395"/>
      <c r="AE49" s="394"/>
      <c r="AG49" s="394"/>
    </row>
    <row r="50" spans="3:37" ht="14.1" customHeight="1">
      <c r="C50" s="398"/>
      <c r="D50" s="305"/>
      <c r="E50" s="397"/>
      <c r="F50" s="397"/>
      <c r="G50" s="401"/>
      <c r="H50" s="394"/>
      <c r="I50" s="395"/>
      <c r="J50" s="400"/>
      <c r="W50" s="396"/>
      <c r="X50" s="399"/>
      <c r="Y50" s="397"/>
      <c r="Z50" s="397"/>
      <c r="AA50" s="397"/>
      <c r="AB50" s="396"/>
      <c r="AC50" s="435"/>
      <c r="AD50" s="395"/>
      <c r="AE50" s="394"/>
      <c r="AG50" s="394"/>
    </row>
    <row r="51" spans="3:37" ht="15.75" customHeight="1">
      <c r="C51" s="398"/>
      <c r="D51" s="305"/>
      <c r="E51" s="397"/>
      <c r="F51" s="397"/>
      <c r="G51" s="401"/>
      <c r="H51" s="394"/>
      <c r="I51" s="395"/>
      <c r="J51" s="400"/>
      <c r="W51" s="396"/>
      <c r="X51" s="399"/>
      <c r="Y51" s="397"/>
      <c r="Z51" s="397"/>
      <c r="AA51" s="397"/>
      <c r="AB51" s="396"/>
      <c r="AC51" s="435"/>
      <c r="AD51" s="395"/>
      <c r="AE51" s="394"/>
      <c r="AG51" s="394"/>
    </row>
    <row r="52" spans="3:37" ht="15.75" customHeight="1">
      <c r="C52" s="398"/>
      <c r="D52" s="305"/>
      <c r="E52" s="397"/>
      <c r="F52" s="397"/>
      <c r="G52" s="401"/>
      <c r="H52" s="394"/>
      <c r="I52" s="395"/>
      <c r="J52" s="400"/>
      <c r="W52" s="396"/>
      <c r="X52" s="402"/>
      <c r="Y52" s="402"/>
      <c r="Z52" s="402"/>
      <c r="AA52" s="402"/>
      <c r="AB52" s="396"/>
      <c r="AC52" s="402"/>
    </row>
    <row r="53" spans="3:37" ht="14.1" customHeight="1">
      <c r="C53" s="398"/>
      <c r="D53" s="433"/>
      <c r="E53" s="397"/>
      <c r="F53" s="434"/>
      <c r="G53" s="401"/>
      <c r="H53" s="394"/>
      <c r="I53" s="395"/>
      <c r="J53" s="400"/>
      <c r="W53" s="396"/>
      <c r="X53" s="402"/>
      <c r="Y53" s="402"/>
      <c r="Z53" s="402"/>
      <c r="AA53" s="402"/>
      <c r="AB53" s="396"/>
      <c r="AC53" s="402"/>
      <c r="AE53" s="402"/>
      <c r="AH53" s="402"/>
      <c r="AI53" s="402"/>
      <c r="AJ53" s="402"/>
      <c r="AK53" s="402"/>
    </row>
    <row r="54" spans="3:37" ht="14.1" customHeight="1">
      <c r="C54" s="398"/>
      <c r="D54" s="305"/>
      <c r="E54" s="432"/>
      <c r="F54" s="432"/>
      <c r="G54" s="401"/>
      <c r="H54" s="394"/>
      <c r="J54" s="400"/>
      <c r="W54" s="396"/>
      <c r="X54" s="402"/>
      <c r="Y54" s="402"/>
      <c r="Z54" s="402"/>
      <c r="AA54" s="402"/>
      <c r="AB54" s="396"/>
      <c r="AC54" s="402"/>
      <c r="AE54" s="402"/>
      <c r="AH54" s="402"/>
      <c r="AI54" s="402"/>
      <c r="AJ54" s="402"/>
      <c r="AK54" s="402"/>
    </row>
    <row r="55" spans="3:37" ht="14.1" customHeight="1">
      <c r="C55" s="398"/>
      <c r="D55" s="433"/>
      <c r="E55" s="432"/>
      <c r="F55" s="432"/>
      <c r="G55" s="401"/>
      <c r="H55" s="394"/>
      <c r="I55" s="394"/>
      <c r="J55" s="400"/>
      <c r="W55" s="396"/>
      <c r="X55" s="402"/>
      <c r="Y55" s="402"/>
      <c r="Z55" s="402"/>
      <c r="AA55" s="402"/>
      <c r="AB55" s="396"/>
      <c r="AC55" s="402"/>
      <c r="AE55" s="402"/>
      <c r="AH55" s="402"/>
      <c r="AI55" s="402"/>
      <c r="AJ55" s="402"/>
      <c r="AK55" s="402"/>
    </row>
    <row r="56" spans="3:37" ht="9.9499999999999993" customHeight="1">
      <c r="C56" s="429"/>
      <c r="W56" s="396"/>
      <c r="X56" s="402"/>
      <c r="Y56" s="402"/>
      <c r="Z56" s="402"/>
      <c r="AA56" s="402"/>
      <c r="AD56" s="402"/>
      <c r="AE56" s="402"/>
      <c r="AH56" s="402"/>
      <c r="AI56" s="402"/>
      <c r="AJ56" s="402"/>
      <c r="AK56" s="402"/>
    </row>
    <row r="57" spans="3:37" ht="9.9499999999999993" customHeight="1">
      <c r="C57" s="429"/>
      <c r="W57" s="396"/>
      <c r="X57" s="402"/>
      <c r="Y57" s="402"/>
      <c r="Z57" s="402"/>
      <c r="AA57" s="402"/>
      <c r="AD57" s="402"/>
      <c r="AE57" s="402"/>
      <c r="AH57" s="402"/>
      <c r="AI57" s="402"/>
      <c r="AJ57" s="402"/>
      <c r="AK57" s="402"/>
    </row>
    <row r="58" spans="3:37" ht="12" customHeight="1">
      <c r="C58" s="429"/>
      <c r="AA58" s="402"/>
      <c r="AD58" s="402"/>
      <c r="AE58" s="402"/>
      <c r="AH58" s="402"/>
      <c r="AI58" s="402"/>
      <c r="AJ58" s="402"/>
      <c r="AK58" s="402"/>
    </row>
    <row r="59" spans="3:37" ht="9.9499999999999993" customHeight="1">
      <c r="C59" s="429"/>
      <c r="AD59" s="402"/>
      <c r="AE59" s="402"/>
      <c r="AH59" s="402"/>
      <c r="AI59" s="402"/>
      <c r="AJ59" s="402"/>
      <c r="AK59" s="402"/>
    </row>
    <row r="60" spans="3:37" ht="9.9499999999999993" customHeight="1">
      <c r="AB60" s="396"/>
      <c r="AC60" s="402"/>
      <c r="AD60" s="402"/>
    </row>
    <row r="61" spans="3:37" ht="9.9499999999999993" customHeight="1">
      <c r="AB61" s="396"/>
      <c r="AC61" s="402"/>
      <c r="AD61" s="402"/>
    </row>
    <row r="62" spans="3:37" ht="9.9499999999999993" customHeight="1">
      <c r="AD62" s="402"/>
    </row>
    <row r="63" spans="3:37" ht="12.75" customHeight="1"/>
    <row r="64" spans="3:37" ht="18.75" customHeight="1"/>
    <row r="65" ht="12.75" customHeight="1"/>
  </sheetData>
  <mergeCells count="4">
    <mergeCell ref="D48:Y48"/>
    <mergeCell ref="B2:AB2"/>
    <mergeCell ref="B3:AB3"/>
    <mergeCell ref="B4:AB4"/>
  </mergeCells>
  <hyperlinks>
    <hyperlink ref="AC3" location="INDICE!A1" display="INDICE"/>
  </hyperlinks>
  <printOptions horizontalCentered="1"/>
  <pageMargins left="0.70866141732283472" right="0.70866141732283472" top="1.0236220472440944" bottom="0.51181102362204722" header="0" footer="0.43307086614173229"/>
  <pageSetup paperSize="9" scale="60" firstPageNumber="27" orientation="landscape" useFirstPageNumber="1" r:id="rId1"/>
  <headerFooter scaleWithDoc="0" alignWithMargins="0">
    <oddHeader>&amp;C&amp;G</oddHeader>
    <oddFooter>&amp;C&amp;12&amp;P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58"/>
  <sheetViews>
    <sheetView showGridLines="0" topLeftCell="J1" zoomScaleNormal="100" zoomScalePageLayoutView="89" workbookViewId="0">
      <selection activeCell="AB3" sqref="AB3"/>
    </sheetView>
  </sheetViews>
  <sheetFormatPr baseColWidth="10" defaultRowHeight="11.25"/>
  <cols>
    <col min="1" max="1" width="10.5703125" style="441" customWidth="1"/>
    <col min="2" max="2" width="8.7109375" style="441" bestFit="1" customWidth="1"/>
    <col min="3" max="6" width="6.5703125" style="441" bestFit="1" customWidth="1"/>
    <col min="7" max="7" width="7.85546875" style="441" bestFit="1" customWidth="1"/>
    <col min="8" max="8" width="7" style="441" customWidth="1"/>
    <col min="9" max="10" width="6.5703125" style="441" bestFit="1" customWidth="1"/>
    <col min="11" max="11" width="8.140625" style="441" bestFit="1" customWidth="1"/>
    <col min="12" max="12" width="6.5703125" style="441" bestFit="1" customWidth="1"/>
    <col min="13" max="13" width="8" style="441" bestFit="1" customWidth="1"/>
    <col min="14" max="15" width="6.5703125" style="441" bestFit="1" customWidth="1"/>
    <col min="16" max="16" width="7.85546875" style="441" bestFit="1" customWidth="1"/>
    <col min="17" max="17" width="6.5703125" style="441" bestFit="1" customWidth="1"/>
    <col min="18" max="18" width="7.85546875" style="441" bestFit="1" customWidth="1"/>
    <col min="19" max="19" width="6.5703125" style="441" bestFit="1" customWidth="1"/>
    <col min="20" max="20" width="7.5703125" style="441" customWidth="1"/>
    <col min="21" max="21" width="6.5703125" style="441" bestFit="1" customWidth="1"/>
    <col min="22" max="22" width="5.7109375" style="441" bestFit="1" customWidth="1"/>
    <col min="23" max="23" width="6.85546875" style="441" customWidth="1"/>
    <col min="24" max="24" width="7.28515625" style="441" bestFit="1" customWidth="1"/>
    <col min="25" max="25" width="7.5703125" style="441" bestFit="1" customWidth="1"/>
    <col min="26" max="27" width="5.85546875" style="441" customWidth="1"/>
    <col min="28" max="28" width="8.7109375" style="441" customWidth="1"/>
    <col min="29" max="29" width="12.85546875" style="441" customWidth="1"/>
    <col min="30" max="30" width="11.42578125" style="441"/>
    <col min="31" max="31" width="9.85546875" style="441" customWidth="1"/>
    <col min="32" max="32" width="10.7109375" style="441" customWidth="1"/>
    <col min="33" max="35" width="8.7109375" style="441" customWidth="1"/>
    <col min="36" max="16384" width="11.42578125" style="441"/>
  </cols>
  <sheetData>
    <row r="2" spans="1:35" s="454" customFormat="1" ht="13.5" customHeight="1">
      <c r="A2" s="1098" t="s">
        <v>1056</v>
      </c>
      <c r="B2" s="1098"/>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row>
    <row r="3" spans="1:35" s="454" customFormat="1" ht="13.5" customHeight="1">
      <c r="A3" s="1098" t="s">
        <v>1200</v>
      </c>
      <c r="B3" s="1098"/>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469" t="s">
        <v>1037</v>
      </c>
    </row>
    <row r="4" spans="1:35" s="454" customFormat="1" ht="13.5" customHeight="1">
      <c r="A4" s="1098" t="s">
        <v>1116</v>
      </c>
      <c r="B4" s="1098"/>
      <c r="C4" s="1098"/>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455"/>
      <c r="AC4" s="455"/>
    </row>
    <row r="5" spans="1:35" ht="5.25" customHeight="1">
      <c r="A5" s="431"/>
      <c r="B5" s="431"/>
      <c r="C5" s="431"/>
      <c r="D5" s="431"/>
      <c r="E5" s="431"/>
      <c r="F5" s="431"/>
      <c r="G5" s="431"/>
      <c r="H5" s="431"/>
      <c r="I5" s="431"/>
      <c r="J5" s="431"/>
      <c r="K5" s="431"/>
      <c r="L5" s="431"/>
      <c r="M5" s="431"/>
      <c r="N5" s="431"/>
      <c r="O5" s="431"/>
      <c r="P5" s="431"/>
      <c r="Q5" s="431"/>
      <c r="R5" s="430"/>
      <c r="S5" s="430"/>
      <c r="T5" s="430"/>
      <c r="U5" s="393"/>
      <c r="V5" s="393"/>
      <c r="W5" s="429"/>
      <c r="X5" s="429"/>
      <c r="Y5" s="429"/>
      <c r="Z5" s="393"/>
      <c r="AA5" s="393"/>
      <c r="AB5" s="453"/>
      <c r="AC5" s="453"/>
    </row>
    <row r="6" spans="1:35" ht="66.75" customHeight="1">
      <c r="A6" s="246"/>
      <c r="B6" s="547" t="s">
        <v>1022</v>
      </c>
      <c r="C6" s="546" t="s">
        <v>754</v>
      </c>
      <c r="D6" s="546" t="s">
        <v>753</v>
      </c>
      <c r="E6" s="546" t="s">
        <v>752</v>
      </c>
      <c r="F6" s="546" t="s">
        <v>751</v>
      </c>
      <c r="G6" s="546" t="s">
        <v>750</v>
      </c>
      <c r="H6" s="547" t="s">
        <v>1021</v>
      </c>
      <c r="I6" s="547" t="s">
        <v>1029</v>
      </c>
      <c r="J6" s="546" t="s">
        <v>747</v>
      </c>
      <c r="K6" s="546" t="s">
        <v>746</v>
      </c>
      <c r="L6" s="547" t="s">
        <v>1032</v>
      </c>
      <c r="M6" s="547" t="s">
        <v>1139</v>
      </c>
      <c r="N6" s="546" t="s">
        <v>253</v>
      </c>
      <c r="O6" s="547" t="s">
        <v>1019</v>
      </c>
      <c r="P6" s="546" t="s">
        <v>741</v>
      </c>
      <c r="Q6" s="547" t="s">
        <v>1018</v>
      </c>
      <c r="R6" s="546" t="s">
        <v>739</v>
      </c>
      <c r="S6" s="547" t="s">
        <v>1140</v>
      </c>
      <c r="T6" s="547" t="s">
        <v>1026</v>
      </c>
      <c r="U6" s="546" t="s">
        <v>33</v>
      </c>
      <c r="V6" s="547" t="s">
        <v>1016</v>
      </c>
      <c r="W6" s="652" t="s">
        <v>1015</v>
      </c>
      <c r="X6" s="653" t="s">
        <v>1014</v>
      </c>
      <c r="Y6" s="654" t="s">
        <v>37</v>
      </c>
      <c r="Z6" s="653" t="s">
        <v>1013</v>
      </c>
      <c r="AA6" s="547" t="s">
        <v>1012</v>
      </c>
      <c r="AB6" s="445"/>
      <c r="AC6" s="444"/>
      <c r="AE6" s="444"/>
      <c r="AF6" s="442"/>
      <c r="AG6" s="442"/>
      <c r="AH6" s="442"/>
      <c r="AI6" s="442"/>
    </row>
    <row r="7" spans="1:35" s="446" customFormat="1" ht="4.5" customHeight="1">
      <c r="A7" s="1121" t="s">
        <v>1114</v>
      </c>
      <c r="B7" s="440"/>
      <c r="C7" s="427"/>
      <c r="D7" s="427"/>
      <c r="E7" s="427"/>
      <c r="F7" s="427"/>
      <c r="G7" s="427"/>
      <c r="H7" s="427"/>
      <c r="I7" s="427"/>
      <c r="J7" s="427"/>
      <c r="K7" s="427"/>
      <c r="L7" s="427"/>
      <c r="M7" s="427"/>
      <c r="N7" s="427"/>
      <c r="O7" s="427"/>
      <c r="P7" s="427"/>
      <c r="Q7" s="427"/>
      <c r="R7" s="427"/>
      <c r="S7" s="427"/>
      <c r="T7" s="427"/>
      <c r="U7" s="427"/>
      <c r="V7" s="427"/>
      <c r="W7" s="427"/>
      <c r="X7" s="427"/>
      <c r="Y7" s="427"/>
      <c r="Z7" s="427"/>
      <c r="AA7" s="426"/>
      <c r="AB7" s="449"/>
      <c r="AC7" s="448"/>
      <c r="AE7" s="448"/>
      <c r="AF7" s="447"/>
      <c r="AG7" s="447"/>
      <c r="AH7" s="447"/>
      <c r="AI7" s="447"/>
    </row>
    <row r="8" spans="1:35" ht="9.75" customHeight="1">
      <c r="A8" s="1122"/>
      <c r="B8" s="664"/>
      <c r="C8" s="665"/>
      <c r="D8" s="665"/>
      <c r="E8" s="665"/>
      <c r="F8" s="665"/>
      <c r="G8" s="665"/>
      <c r="H8" s="665"/>
      <c r="I8" s="665"/>
      <c r="J8" s="665"/>
      <c r="K8" s="665"/>
      <c r="L8" s="665"/>
      <c r="M8" s="665"/>
      <c r="N8" s="665"/>
      <c r="O8" s="665"/>
      <c r="P8" s="665"/>
      <c r="Q8" s="665"/>
      <c r="R8" s="665"/>
      <c r="S8" s="665"/>
      <c r="T8" s="665"/>
      <c r="U8" s="665"/>
      <c r="V8" s="665"/>
      <c r="W8" s="665"/>
      <c r="X8" s="666"/>
      <c r="Y8" s="666"/>
      <c r="Z8" s="666"/>
      <c r="AA8" s="667"/>
      <c r="AB8" s="445"/>
      <c r="AC8" s="444"/>
      <c r="AE8" s="444"/>
      <c r="AF8" s="442"/>
      <c r="AG8" s="442"/>
      <c r="AH8" s="442"/>
      <c r="AI8" s="442"/>
    </row>
    <row r="9" spans="1:35" ht="14.25" customHeight="1">
      <c r="A9" s="660" t="s">
        <v>5</v>
      </c>
      <c r="B9" s="672">
        <f>SUM(C9:AA9)</f>
        <v>14071.000000000009</v>
      </c>
      <c r="C9" s="673">
        <v>841.00000000000136</v>
      </c>
      <c r="D9" s="673">
        <v>233.00000000000031</v>
      </c>
      <c r="E9" s="673">
        <v>244.00000000000009</v>
      </c>
      <c r="F9" s="673">
        <v>168.00000000000006</v>
      </c>
      <c r="G9" s="673">
        <v>201.00000000000009</v>
      </c>
      <c r="H9" s="673">
        <v>431.00000000000034</v>
      </c>
      <c r="I9" s="673">
        <v>538.00000000000045</v>
      </c>
      <c r="J9" s="673">
        <v>517</v>
      </c>
      <c r="K9" s="674">
        <v>4121.0000000000064</v>
      </c>
      <c r="L9" s="673">
        <v>493.9999999999996</v>
      </c>
      <c r="M9" s="673">
        <v>249.99999999999994</v>
      </c>
      <c r="N9" s="673">
        <v>391.99999999999994</v>
      </c>
      <c r="O9" s="673">
        <v>332.99999999999972</v>
      </c>
      <c r="P9" s="674">
        <v>2968.0000000000018</v>
      </c>
      <c r="Q9" s="673">
        <v>343</v>
      </c>
      <c r="R9" s="673">
        <v>1008.9999999999989</v>
      </c>
      <c r="S9" s="673">
        <v>90.999999999999986</v>
      </c>
      <c r="T9" s="673">
        <v>210.00000000000011</v>
      </c>
      <c r="U9" s="673">
        <v>153.99999999999994</v>
      </c>
      <c r="V9" s="673">
        <v>123.99999999999997</v>
      </c>
      <c r="W9" s="673">
        <v>114.00000000000004</v>
      </c>
      <c r="X9" s="673">
        <v>122.00000000000007</v>
      </c>
      <c r="Y9" s="673">
        <v>141.00000000000003</v>
      </c>
      <c r="Z9" s="673">
        <v>31</v>
      </c>
      <c r="AA9" s="675">
        <v>1</v>
      </c>
      <c r="AB9" s="445"/>
      <c r="AC9" s="444"/>
      <c r="AE9" s="444"/>
      <c r="AF9" s="442"/>
      <c r="AG9" s="442"/>
      <c r="AH9" s="442"/>
      <c r="AI9" s="442"/>
    </row>
    <row r="10" spans="1:35" ht="14.25" customHeight="1">
      <c r="A10" s="656" t="s">
        <v>1129</v>
      </c>
      <c r="B10" s="664">
        <f>SUM(C10:AA10)</f>
        <v>15520973</v>
      </c>
      <c r="C10" s="668">
        <v>767695</v>
      </c>
      <c r="D10" s="668">
        <v>195719</v>
      </c>
      <c r="E10" s="668">
        <v>244754</v>
      </c>
      <c r="F10" s="668">
        <v>175050</v>
      </c>
      <c r="G10" s="668">
        <v>437826</v>
      </c>
      <c r="H10" s="668">
        <v>486680</v>
      </c>
      <c r="I10" s="668">
        <v>426223</v>
      </c>
      <c r="J10" s="668">
        <v>478964</v>
      </c>
      <c r="K10" s="668">
        <v>2779370</v>
      </c>
      <c r="L10" s="668">
        <v>537351</v>
      </c>
      <c r="M10" s="668">
        <v>395133</v>
      </c>
      <c r="N10" s="668">
        <v>644000</v>
      </c>
      <c r="O10" s="668">
        <v>571382</v>
      </c>
      <c r="P10" s="668">
        <v>3901981</v>
      </c>
      <c r="Q10" s="668">
        <v>829779</v>
      </c>
      <c r="R10" s="668">
        <v>1451873</v>
      </c>
      <c r="S10" s="668">
        <v>334276</v>
      </c>
      <c r="T10" s="668">
        <v>161948</v>
      </c>
      <c r="U10" s="668">
        <v>112151</v>
      </c>
      <c r="V10" s="668">
        <v>91699</v>
      </c>
      <c r="W10" s="668">
        <v>100170</v>
      </c>
      <c r="X10" s="668">
        <v>190896</v>
      </c>
      <c r="Y10" s="668">
        <v>143421</v>
      </c>
      <c r="Z10" s="668">
        <v>27284</v>
      </c>
      <c r="AA10" s="669">
        <v>35348</v>
      </c>
      <c r="AB10" s="445"/>
      <c r="AC10" s="444"/>
      <c r="AE10" s="444"/>
      <c r="AF10" s="442"/>
      <c r="AG10" s="442"/>
      <c r="AH10" s="442"/>
      <c r="AI10" s="442"/>
    </row>
    <row r="11" spans="1:35" ht="14.25" customHeight="1">
      <c r="A11" s="676" t="s">
        <v>10</v>
      </c>
      <c r="B11" s="677">
        <f t="shared" ref="B11:AA11" si="0">B9/B10*10000</f>
        <v>9.0657976146212018</v>
      </c>
      <c r="C11" s="677">
        <f t="shared" si="0"/>
        <v>10.954871400751617</v>
      </c>
      <c r="D11" s="677">
        <f t="shared" si="0"/>
        <v>11.904822730547382</v>
      </c>
      <c r="E11" s="677">
        <f t="shared" si="0"/>
        <v>9.9691935576129538</v>
      </c>
      <c r="F11" s="677">
        <f t="shared" si="0"/>
        <v>9.5972579263067725</v>
      </c>
      <c r="G11" s="677">
        <f t="shared" si="0"/>
        <v>4.5908648641241063</v>
      </c>
      <c r="H11" s="677">
        <f t="shared" si="0"/>
        <v>8.8559217555683478</v>
      </c>
      <c r="I11" s="677">
        <f t="shared" si="0"/>
        <v>12.622500428179626</v>
      </c>
      <c r="J11" s="677">
        <f t="shared" si="0"/>
        <v>10.794130665352718</v>
      </c>
      <c r="K11" s="677">
        <f t="shared" si="0"/>
        <v>14.827101105646266</v>
      </c>
      <c r="L11" s="677">
        <f t="shared" si="0"/>
        <v>9.193246127763782</v>
      </c>
      <c r="M11" s="677">
        <f t="shared" si="0"/>
        <v>6.3269835726198504</v>
      </c>
      <c r="N11" s="677">
        <f t="shared" si="0"/>
        <v>6.0869565217391299</v>
      </c>
      <c r="O11" s="677">
        <f t="shared" si="0"/>
        <v>5.827974979960862</v>
      </c>
      <c r="P11" s="677">
        <f t="shared" si="0"/>
        <v>7.6063927528094109</v>
      </c>
      <c r="Q11" s="677">
        <f t="shared" si="0"/>
        <v>4.1336307619257662</v>
      </c>
      <c r="R11" s="677">
        <f t="shared" si="0"/>
        <v>6.949643667180248</v>
      </c>
      <c r="S11" s="677">
        <f t="shared" si="0"/>
        <v>2.7223013318335738</v>
      </c>
      <c r="T11" s="677">
        <f t="shared" si="0"/>
        <v>12.967125250080279</v>
      </c>
      <c r="U11" s="677">
        <f t="shared" si="0"/>
        <v>13.731487013044909</v>
      </c>
      <c r="V11" s="677">
        <f t="shared" si="0"/>
        <v>13.522502971679078</v>
      </c>
      <c r="W11" s="677">
        <f t="shared" si="0"/>
        <v>11.380652890086857</v>
      </c>
      <c r="X11" s="677">
        <f t="shared" si="0"/>
        <v>6.3909144246081677</v>
      </c>
      <c r="Y11" s="677">
        <f t="shared" si="0"/>
        <v>9.831196268328906</v>
      </c>
      <c r="Z11" s="677">
        <f t="shared" si="0"/>
        <v>11.361970385573962</v>
      </c>
      <c r="AA11" s="678">
        <f t="shared" si="0"/>
        <v>0.28290143713930066</v>
      </c>
      <c r="AB11" s="445"/>
      <c r="AC11" s="444"/>
      <c r="AE11" s="444"/>
      <c r="AF11" s="442"/>
      <c r="AG11" s="442"/>
      <c r="AH11" s="442"/>
      <c r="AI11" s="442"/>
    </row>
    <row r="12" spans="1:35" s="446" customFormat="1" ht="3.75" customHeight="1">
      <c r="A12" s="1037"/>
      <c r="B12" s="412"/>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51"/>
      <c r="AB12" s="449"/>
      <c r="AC12" s="448"/>
      <c r="AE12" s="448"/>
      <c r="AF12" s="447"/>
      <c r="AG12" s="447"/>
      <c r="AH12" s="447"/>
      <c r="AI12" s="447"/>
    </row>
    <row r="13" spans="1:35" ht="14.25" customHeight="1">
      <c r="A13" s="1037" t="s">
        <v>1115</v>
      </c>
      <c r="B13" s="665"/>
      <c r="C13" s="665"/>
      <c r="D13" s="665"/>
      <c r="E13" s="665"/>
      <c r="F13" s="665"/>
      <c r="G13" s="665"/>
      <c r="H13" s="665"/>
      <c r="I13" s="665"/>
      <c r="J13" s="665"/>
      <c r="K13" s="665"/>
      <c r="L13" s="665"/>
      <c r="M13" s="665"/>
      <c r="N13" s="665"/>
      <c r="O13" s="665"/>
      <c r="P13" s="665"/>
      <c r="Q13" s="665"/>
      <c r="R13" s="665"/>
      <c r="S13" s="665"/>
      <c r="T13" s="665"/>
      <c r="U13" s="665"/>
      <c r="V13" s="665"/>
      <c r="W13" s="665"/>
      <c r="X13" s="666"/>
      <c r="Y13" s="666"/>
      <c r="Z13" s="666"/>
      <c r="AA13" s="667"/>
      <c r="AB13" s="445"/>
      <c r="AC13" s="444"/>
      <c r="AE13" s="444"/>
      <c r="AF13" s="442"/>
      <c r="AG13" s="442"/>
      <c r="AH13" s="442"/>
      <c r="AI13" s="442"/>
    </row>
    <row r="14" spans="1:35" ht="14.25" customHeight="1">
      <c r="A14" s="660" t="s">
        <v>5</v>
      </c>
      <c r="B14" s="672">
        <f>SUM(C14:AA14)</f>
        <v>6767</v>
      </c>
      <c r="C14" s="673">
        <v>446</v>
      </c>
      <c r="D14" s="673">
        <v>126</v>
      </c>
      <c r="E14" s="673">
        <v>81</v>
      </c>
      <c r="F14" s="673">
        <v>87</v>
      </c>
      <c r="G14" s="673">
        <v>117</v>
      </c>
      <c r="H14" s="673">
        <v>274</v>
      </c>
      <c r="I14" s="673">
        <v>185</v>
      </c>
      <c r="J14" s="673">
        <v>264</v>
      </c>
      <c r="K14" s="674">
        <v>2436</v>
      </c>
      <c r="L14" s="673">
        <v>255</v>
      </c>
      <c r="M14" s="679">
        <v>48</v>
      </c>
      <c r="N14" s="673">
        <v>202</v>
      </c>
      <c r="O14" s="673">
        <v>86</v>
      </c>
      <c r="P14" s="674">
        <v>1197</v>
      </c>
      <c r="Q14" s="673">
        <v>133</v>
      </c>
      <c r="R14" s="673">
        <v>496</v>
      </c>
      <c r="S14" s="679">
        <v>36</v>
      </c>
      <c r="T14" s="673">
        <v>77</v>
      </c>
      <c r="U14" s="673">
        <v>59</v>
      </c>
      <c r="V14" s="673">
        <v>54</v>
      </c>
      <c r="W14" s="673">
        <v>35</v>
      </c>
      <c r="X14" s="673">
        <v>54</v>
      </c>
      <c r="Y14" s="673">
        <v>17</v>
      </c>
      <c r="Z14" s="615" t="s">
        <v>39</v>
      </c>
      <c r="AA14" s="680">
        <v>2</v>
      </c>
      <c r="AB14" s="445"/>
      <c r="AC14" s="444"/>
      <c r="AE14" s="444"/>
      <c r="AF14" s="442"/>
      <c r="AG14" s="442"/>
      <c r="AH14" s="442"/>
      <c r="AI14" s="442"/>
    </row>
    <row r="15" spans="1:35" ht="14.25" customHeight="1">
      <c r="A15" s="656" t="s">
        <v>1129</v>
      </c>
      <c r="B15" s="664">
        <f>SUM(C15:AA15)</f>
        <v>13319575</v>
      </c>
      <c r="C15" s="670">
        <v>656640</v>
      </c>
      <c r="D15" s="670">
        <v>181712</v>
      </c>
      <c r="E15" s="670">
        <v>222166</v>
      </c>
      <c r="F15" s="670">
        <v>163851</v>
      </c>
      <c r="G15" s="670">
        <v>380242</v>
      </c>
      <c r="H15" s="670">
        <v>436161</v>
      </c>
      <c r="I15" s="670">
        <v>373338</v>
      </c>
      <c r="J15" s="670">
        <v>435687</v>
      </c>
      <c r="K15" s="670">
        <v>2302972</v>
      </c>
      <c r="L15" s="670">
        <v>477356</v>
      </c>
      <c r="M15" s="671">
        <v>316954</v>
      </c>
      <c r="N15" s="670">
        <v>633860</v>
      </c>
      <c r="O15" s="670">
        <v>473051</v>
      </c>
      <c r="P15" s="670">
        <v>3346072</v>
      </c>
      <c r="Q15" s="670">
        <v>709927</v>
      </c>
      <c r="R15" s="670">
        <v>1286136</v>
      </c>
      <c r="S15" s="671">
        <v>261502</v>
      </c>
      <c r="T15" s="670">
        <v>127667</v>
      </c>
      <c r="U15" s="670">
        <v>87801</v>
      </c>
      <c r="V15" s="670">
        <v>69027</v>
      </c>
      <c r="W15" s="670">
        <v>83689</v>
      </c>
      <c r="X15" s="670">
        <v>144212</v>
      </c>
      <c r="Y15" s="670">
        <v>98962</v>
      </c>
      <c r="Z15" s="670">
        <v>20737</v>
      </c>
      <c r="AA15" s="1047">
        <v>29853</v>
      </c>
      <c r="AB15" s="445"/>
      <c r="AC15" s="444"/>
      <c r="AE15" s="444"/>
      <c r="AF15" s="442"/>
      <c r="AG15" s="442"/>
      <c r="AH15" s="442"/>
      <c r="AI15" s="442"/>
    </row>
    <row r="16" spans="1:35" ht="14.25" customHeight="1">
      <c r="A16" s="681" t="s">
        <v>10</v>
      </c>
      <c r="B16" s="682">
        <f t="shared" ref="B16:M16" si="1">B14/B15*10000</f>
        <v>5.0804924331294359</v>
      </c>
      <c r="C16" s="682">
        <f t="shared" si="1"/>
        <v>6.7921539961013648</v>
      </c>
      <c r="D16" s="682">
        <f t="shared" si="1"/>
        <v>6.9340494848991812</v>
      </c>
      <c r="E16" s="682">
        <f t="shared" si="1"/>
        <v>3.6459224183718479</v>
      </c>
      <c r="F16" s="682">
        <f t="shared" si="1"/>
        <v>5.3097021074024573</v>
      </c>
      <c r="G16" s="682">
        <f t="shared" si="1"/>
        <v>3.0769878130243367</v>
      </c>
      <c r="H16" s="682">
        <f t="shared" si="1"/>
        <v>6.2820839093820853</v>
      </c>
      <c r="I16" s="682">
        <f t="shared" si="1"/>
        <v>4.9552952016671217</v>
      </c>
      <c r="J16" s="682">
        <f t="shared" si="1"/>
        <v>6.0593958506909775</v>
      </c>
      <c r="K16" s="682">
        <f t="shared" si="1"/>
        <v>10.577636202263855</v>
      </c>
      <c r="L16" s="682">
        <f t="shared" si="1"/>
        <v>5.341925104115167</v>
      </c>
      <c r="M16" s="682">
        <f t="shared" si="1"/>
        <v>1.5144153410274046</v>
      </c>
      <c r="N16" s="682">
        <f t="shared" ref="N16:S16" si="2">N14/N15*10000</f>
        <v>3.1868235888050989</v>
      </c>
      <c r="O16" s="682">
        <f t="shared" si="2"/>
        <v>1.8179857985714014</v>
      </c>
      <c r="P16" s="682">
        <f t="shared" si="2"/>
        <v>3.5773288799523737</v>
      </c>
      <c r="Q16" s="682">
        <f t="shared" si="2"/>
        <v>1.8734320570988285</v>
      </c>
      <c r="R16" s="682">
        <f t="shared" si="2"/>
        <v>3.8565128415657446</v>
      </c>
      <c r="S16" s="682">
        <f t="shared" si="2"/>
        <v>1.3766625111853827</v>
      </c>
      <c r="T16" s="682">
        <f t="shared" ref="T16:AA16" si="3">T14/T15*10000</f>
        <v>6.0313158451283417</v>
      </c>
      <c r="U16" s="682">
        <f t="shared" si="3"/>
        <v>6.7197412330155686</v>
      </c>
      <c r="V16" s="682">
        <f t="shared" si="3"/>
        <v>7.8230257725237946</v>
      </c>
      <c r="W16" s="682">
        <f t="shared" si="3"/>
        <v>4.1821505813189308</v>
      </c>
      <c r="X16" s="682">
        <f t="shared" si="3"/>
        <v>3.7444872826117104</v>
      </c>
      <c r="Y16" s="682">
        <f t="shared" si="3"/>
        <v>1.7178310866797357</v>
      </c>
      <c r="Z16" s="1048" t="s">
        <v>39</v>
      </c>
      <c r="AA16" s="683">
        <f t="shared" si="3"/>
        <v>0.66994941881887915</v>
      </c>
      <c r="AB16" s="445"/>
      <c r="AC16" s="444"/>
      <c r="AE16" s="444"/>
      <c r="AF16" s="442"/>
      <c r="AG16" s="442"/>
      <c r="AH16" s="442"/>
      <c r="AI16" s="442"/>
    </row>
    <row r="17" spans="1:35" s="446" customFormat="1" ht="4.5" customHeight="1">
      <c r="A17" s="419"/>
      <c r="B17" s="417"/>
      <c r="C17" s="417"/>
      <c r="D17" s="417"/>
      <c r="E17" s="417"/>
      <c r="F17" s="417"/>
      <c r="G17" s="417"/>
      <c r="H17" s="417"/>
      <c r="I17" s="417"/>
      <c r="J17" s="417"/>
      <c r="K17" s="417"/>
      <c r="L17" s="417"/>
      <c r="M17" s="450"/>
      <c r="N17" s="417"/>
      <c r="O17" s="417"/>
      <c r="P17" s="417"/>
      <c r="Q17" s="417"/>
      <c r="R17" s="417"/>
      <c r="S17" s="450"/>
      <c r="T17" s="417"/>
      <c r="U17" s="417"/>
      <c r="V17" s="417"/>
      <c r="W17" s="417"/>
      <c r="X17" s="417"/>
      <c r="Y17" s="417"/>
      <c r="Z17" s="417"/>
      <c r="AA17" s="417"/>
      <c r="AB17" s="449"/>
      <c r="AC17" s="448"/>
      <c r="AE17" s="448"/>
      <c r="AF17" s="447"/>
      <c r="AG17" s="447"/>
      <c r="AH17" s="447"/>
      <c r="AI17" s="447"/>
    </row>
    <row r="18" spans="1:35" s="446" customFormat="1" ht="13.5" customHeight="1">
      <c r="A18" s="478" t="s">
        <v>1128</v>
      </c>
      <c r="B18" s="417"/>
      <c r="C18" s="417"/>
      <c r="D18" s="417"/>
      <c r="E18" s="417"/>
      <c r="F18" s="417"/>
      <c r="G18" s="417"/>
      <c r="H18" s="417"/>
      <c r="I18" s="417"/>
      <c r="J18" s="417"/>
      <c r="K18" s="417"/>
      <c r="L18" s="417"/>
      <c r="M18" s="450"/>
      <c r="N18" s="417"/>
      <c r="O18" s="417"/>
      <c r="P18" s="417"/>
      <c r="Q18" s="417"/>
      <c r="R18" s="417"/>
      <c r="S18" s="450"/>
      <c r="T18" s="417"/>
      <c r="U18" s="417"/>
      <c r="V18" s="417"/>
      <c r="W18" s="417"/>
      <c r="X18" s="417"/>
      <c r="Y18" s="417"/>
      <c r="Z18" s="417"/>
      <c r="AA18" s="417"/>
      <c r="AB18" s="449"/>
      <c r="AC18" s="448"/>
      <c r="AE18" s="448"/>
      <c r="AF18" s="447"/>
      <c r="AG18" s="447"/>
      <c r="AH18" s="447"/>
      <c r="AI18" s="447"/>
    </row>
    <row r="19" spans="1:35" ht="12" customHeight="1">
      <c r="A19" s="419" t="s">
        <v>1141</v>
      </c>
      <c r="B19" s="436"/>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45"/>
      <c r="AC19" s="444"/>
      <c r="AE19" s="444"/>
      <c r="AF19" s="442"/>
      <c r="AG19" s="442"/>
      <c r="AH19" s="442"/>
      <c r="AI19" s="442"/>
    </row>
    <row r="20" spans="1:35" ht="14.25" customHeight="1">
      <c r="A20" s="419" t="s">
        <v>1142</v>
      </c>
      <c r="B20" s="436"/>
      <c r="C20" s="436"/>
      <c r="D20" s="436"/>
      <c r="E20" s="436"/>
      <c r="F20" s="436"/>
      <c r="G20" s="436"/>
      <c r="H20" s="436"/>
      <c r="I20" s="436"/>
      <c r="J20" s="436"/>
      <c r="K20" s="436"/>
      <c r="L20" s="436"/>
      <c r="M20" s="436"/>
      <c r="N20" s="436"/>
      <c r="O20" s="436"/>
      <c r="P20" s="436"/>
      <c r="Q20" s="436"/>
      <c r="R20" s="436"/>
      <c r="S20" s="436"/>
      <c r="T20" s="436"/>
      <c r="U20" s="436"/>
      <c r="V20" s="436"/>
      <c r="W20" s="436"/>
      <c r="X20" s="436"/>
      <c r="Y20" s="436"/>
      <c r="Z20" s="436"/>
      <c r="AA20" s="436"/>
      <c r="AB20" s="445"/>
      <c r="AC20" s="444"/>
      <c r="AE20" s="444"/>
      <c r="AF20" s="442"/>
      <c r="AG20" s="442"/>
      <c r="AH20" s="442"/>
      <c r="AI20" s="442"/>
    </row>
    <row r="21" spans="1:35" ht="14.25" customHeight="1">
      <c r="A21" s="393"/>
      <c r="B21" s="429"/>
      <c r="C21" s="393"/>
      <c r="D21" s="393"/>
      <c r="E21" s="393"/>
      <c r="F21" s="393"/>
      <c r="G21" s="393"/>
      <c r="H21" s="393"/>
      <c r="I21" s="393"/>
      <c r="J21" s="393"/>
      <c r="K21" s="393"/>
      <c r="L21" s="393"/>
      <c r="M21" s="393"/>
      <c r="N21" s="393"/>
      <c r="O21" s="393"/>
      <c r="P21" s="393"/>
      <c r="Q21" s="393"/>
      <c r="R21" s="393"/>
      <c r="S21" s="393"/>
      <c r="T21" s="393"/>
      <c r="U21" s="393"/>
      <c r="V21" s="393"/>
      <c r="W21" s="399"/>
      <c r="X21" s="397"/>
      <c r="Y21" s="397"/>
      <c r="Z21" s="397"/>
      <c r="AA21" s="393"/>
      <c r="AB21" s="445"/>
      <c r="AC21" s="444"/>
      <c r="AE21" s="444"/>
      <c r="AF21" s="442"/>
      <c r="AG21" s="442"/>
      <c r="AH21" s="442"/>
      <c r="AI21" s="442"/>
    </row>
    <row r="22" spans="1:35" ht="19.5" customHeight="1">
      <c r="A22" s="393"/>
      <c r="B22" s="429"/>
      <c r="C22" s="393"/>
      <c r="D22" s="393"/>
      <c r="E22" s="393"/>
      <c r="F22" s="393"/>
      <c r="G22" s="393"/>
      <c r="H22" s="393"/>
      <c r="I22" s="393"/>
      <c r="J22" s="393"/>
      <c r="K22" s="393"/>
      <c r="L22" s="413"/>
      <c r="M22" s="413"/>
      <c r="N22" s="393"/>
      <c r="O22" s="393"/>
      <c r="P22" s="393"/>
      <c r="Q22" s="393"/>
      <c r="R22" s="393"/>
      <c r="S22" s="393"/>
      <c r="T22" s="393"/>
      <c r="U22" s="393"/>
      <c r="V22" s="396"/>
      <c r="W22" s="399"/>
      <c r="X22" s="397"/>
      <c r="Y22" s="397"/>
      <c r="Z22" s="397"/>
      <c r="AA22" s="393"/>
      <c r="AB22" s="445"/>
      <c r="AC22" s="444"/>
      <c r="AE22" s="444"/>
      <c r="AF22" s="442"/>
      <c r="AG22" s="442"/>
      <c r="AH22" s="442"/>
      <c r="AI22" s="442"/>
    </row>
    <row r="23" spans="1:35" ht="12.75" customHeight="1">
      <c r="A23" s="393"/>
      <c r="B23" s="407"/>
      <c r="C23" s="407"/>
      <c r="D23" s="407"/>
      <c r="E23" s="407"/>
      <c r="F23" s="407"/>
      <c r="G23" s="407"/>
      <c r="H23" s="407"/>
      <c r="I23" s="407"/>
      <c r="J23" s="393"/>
      <c r="K23" s="393"/>
      <c r="L23" s="393"/>
      <c r="M23" s="393"/>
      <c r="N23" s="393"/>
      <c r="O23" s="393"/>
      <c r="P23" s="393"/>
      <c r="Q23" s="393"/>
      <c r="R23" s="393"/>
      <c r="S23" s="393"/>
      <c r="T23" s="393"/>
      <c r="U23" s="393"/>
      <c r="V23" s="396"/>
      <c r="W23" s="399"/>
      <c r="X23" s="397"/>
      <c r="Y23" s="397"/>
      <c r="Z23" s="397"/>
      <c r="AA23" s="396"/>
      <c r="AB23" s="445"/>
      <c r="AC23" s="444"/>
      <c r="AE23" s="444"/>
      <c r="AF23" s="442"/>
      <c r="AG23" s="442"/>
      <c r="AH23" s="442"/>
      <c r="AI23" s="442"/>
    </row>
    <row r="24" spans="1:35" ht="14.1" customHeight="1">
      <c r="A24" s="393"/>
      <c r="B24" s="398"/>
      <c r="C24" s="304"/>
      <c r="D24" s="406"/>
      <c r="E24" s="404"/>
      <c r="F24" s="405"/>
      <c r="G24" s="404"/>
      <c r="H24" s="404"/>
      <c r="I24" s="403"/>
      <c r="J24" s="393"/>
      <c r="K24" s="393"/>
      <c r="L24" s="393"/>
      <c r="M24" s="393"/>
      <c r="N24" s="393"/>
      <c r="O24" s="393"/>
      <c r="P24" s="393"/>
      <c r="Q24" s="393"/>
      <c r="R24" s="393"/>
      <c r="S24" s="393"/>
      <c r="T24" s="393"/>
      <c r="U24" s="393"/>
      <c r="V24" s="396"/>
      <c r="W24" s="399"/>
      <c r="X24" s="397"/>
      <c r="Y24" s="397"/>
      <c r="Z24" s="397"/>
      <c r="AA24" s="396"/>
      <c r="AB24" s="445"/>
      <c r="AC24" s="444"/>
      <c r="AE24" s="444"/>
      <c r="AF24" s="442"/>
      <c r="AG24" s="442"/>
      <c r="AH24" s="442"/>
      <c r="AI24" s="442"/>
    </row>
    <row r="25" spans="1:35" ht="14.1" customHeight="1">
      <c r="A25" s="393"/>
      <c r="B25" s="398"/>
      <c r="C25" s="305"/>
      <c r="D25" s="397"/>
      <c r="E25" s="397"/>
      <c r="F25" s="401"/>
      <c r="G25" s="394"/>
      <c r="H25" s="395"/>
      <c r="I25" s="400"/>
      <c r="J25" s="393"/>
      <c r="K25" s="393"/>
      <c r="L25" s="393"/>
      <c r="M25" s="393"/>
      <c r="N25" s="393"/>
      <c r="O25" s="393"/>
      <c r="P25" s="393"/>
      <c r="Q25" s="393"/>
      <c r="R25" s="393"/>
      <c r="S25" s="393"/>
      <c r="T25" s="393"/>
      <c r="U25" s="393"/>
      <c r="V25" s="396"/>
      <c r="W25" s="399"/>
      <c r="X25" s="397"/>
      <c r="Y25" s="397"/>
      <c r="Z25" s="397"/>
      <c r="AA25" s="396"/>
      <c r="AB25" s="445"/>
      <c r="AC25" s="444"/>
      <c r="AE25" s="444"/>
      <c r="AF25" s="442"/>
      <c r="AG25" s="442"/>
      <c r="AH25" s="442"/>
      <c r="AI25" s="442"/>
    </row>
    <row r="26" spans="1:35" ht="14.1" customHeight="1">
      <c r="A26" s="393"/>
      <c r="B26" s="398"/>
      <c r="C26" s="305"/>
      <c r="D26" s="397"/>
      <c r="E26" s="397"/>
      <c r="F26" s="401"/>
      <c r="G26" s="394"/>
      <c r="H26" s="395"/>
      <c r="I26" s="400"/>
      <c r="J26" s="393"/>
      <c r="K26" s="393"/>
      <c r="L26" s="393"/>
      <c r="M26" s="393"/>
      <c r="N26" s="393"/>
      <c r="O26" s="393"/>
      <c r="P26" s="393"/>
      <c r="Q26" s="393"/>
      <c r="R26" s="393"/>
      <c r="S26" s="393"/>
      <c r="T26" s="393"/>
      <c r="U26" s="393"/>
      <c r="V26" s="396"/>
      <c r="W26" s="399"/>
      <c r="X26" s="397"/>
      <c r="Y26" s="397"/>
      <c r="Z26" s="397"/>
      <c r="AA26" s="396"/>
      <c r="AB26" s="445"/>
      <c r="AC26" s="444"/>
      <c r="AE26" s="444"/>
      <c r="AF26" s="442"/>
      <c r="AG26" s="442"/>
      <c r="AH26" s="442"/>
      <c r="AI26" s="442"/>
    </row>
    <row r="27" spans="1:35" ht="14.1" customHeight="1">
      <c r="A27" s="393"/>
      <c r="B27" s="398"/>
      <c r="C27" s="305"/>
      <c r="D27" s="397"/>
      <c r="E27" s="397"/>
      <c r="F27" s="401"/>
      <c r="G27" s="394"/>
      <c r="H27" s="395"/>
      <c r="I27" s="400"/>
      <c r="J27" s="393"/>
      <c r="K27" s="393"/>
      <c r="L27" s="393"/>
      <c r="M27" s="393"/>
      <c r="N27" s="393"/>
      <c r="O27" s="393"/>
      <c r="P27" s="393"/>
      <c r="Q27" s="393"/>
      <c r="R27" s="393"/>
      <c r="S27" s="393"/>
      <c r="T27" s="393"/>
      <c r="U27" s="393"/>
      <c r="V27" s="396"/>
      <c r="W27" s="399"/>
      <c r="X27" s="397"/>
      <c r="Y27" s="397"/>
      <c r="Z27" s="397"/>
      <c r="AA27" s="396"/>
      <c r="AB27" s="445"/>
      <c r="AC27" s="444"/>
      <c r="AE27" s="444"/>
      <c r="AF27" s="442"/>
      <c r="AG27" s="442"/>
      <c r="AH27" s="442"/>
      <c r="AI27" s="442"/>
    </row>
    <row r="28" spans="1:35" ht="14.1" customHeight="1">
      <c r="A28" s="393"/>
      <c r="B28" s="398"/>
      <c r="C28" s="305"/>
      <c r="D28" s="397"/>
      <c r="E28" s="397"/>
      <c r="F28" s="401"/>
      <c r="G28" s="394"/>
      <c r="H28" s="395"/>
      <c r="I28" s="400"/>
      <c r="J28" s="393"/>
      <c r="K28" s="393"/>
      <c r="L28" s="393"/>
      <c r="M28" s="393"/>
      <c r="N28" s="393"/>
      <c r="O28" s="393"/>
      <c r="P28" s="393"/>
      <c r="Q28" s="393"/>
      <c r="R28" s="393"/>
      <c r="S28" s="393"/>
      <c r="T28" s="393"/>
      <c r="U28" s="393"/>
      <c r="V28" s="396"/>
      <c r="W28" s="399"/>
      <c r="X28" s="397"/>
      <c r="Y28" s="397"/>
      <c r="Z28" s="397"/>
      <c r="AA28" s="396"/>
      <c r="AB28" s="445"/>
      <c r="AC28" s="444"/>
      <c r="AE28" s="444"/>
      <c r="AF28" s="442"/>
      <c r="AG28" s="442"/>
      <c r="AH28" s="442"/>
      <c r="AI28" s="442"/>
    </row>
    <row r="29" spans="1:35" ht="14.1" customHeight="1">
      <c r="A29" s="393"/>
      <c r="B29" s="398"/>
      <c r="C29" s="305"/>
      <c r="D29" s="397"/>
      <c r="E29" s="397"/>
      <c r="F29" s="401"/>
      <c r="G29" s="394"/>
      <c r="H29" s="395"/>
      <c r="I29" s="400"/>
      <c r="J29" s="393"/>
      <c r="K29" s="393"/>
      <c r="L29" s="393"/>
      <c r="M29" s="393"/>
      <c r="N29" s="393"/>
      <c r="O29" s="393"/>
      <c r="P29" s="393"/>
      <c r="Q29" s="393"/>
      <c r="R29" s="393"/>
      <c r="S29" s="393"/>
      <c r="T29" s="393"/>
      <c r="U29" s="393"/>
      <c r="V29" s="396"/>
      <c r="W29" s="399"/>
      <c r="X29" s="397"/>
      <c r="Y29" s="397"/>
      <c r="Z29" s="397"/>
      <c r="AA29" s="396"/>
      <c r="AB29" s="445"/>
      <c r="AC29" s="444"/>
      <c r="AE29" s="444"/>
      <c r="AF29" s="442"/>
      <c r="AG29" s="442"/>
      <c r="AH29" s="442"/>
      <c r="AI29" s="442"/>
    </row>
    <row r="30" spans="1:35" ht="14.1" customHeight="1">
      <c r="A30" s="393"/>
      <c r="B30" s="398"/>
      <c r="C30" s="305"/>
      <c r="D30" s="397"/>
      <c r="E30" s="397"/>
      <c r="F30" s="401"/>
      <c r="G30" s="394"/>
      <c r="H30" s="395"/>
      <c r="I30" s="400"/>
      <c r="J30" s="393"/>
      <c r="K30" s="393"/>
      <c r="L30" s="393"/>
      <c r="M30" s="393"/>
      <c r="N30" s="393"/>
      <c r="O30" s="393"/>
      <c r="P30" s="393"/>
      <c r="Q30" s="393"/>
      <c r="R30" s="393"/>
      <c r="S30" s="393"/>
      <c r="T30" s="393"/>
      <c r="U30" s="393"/>
      <c r="V30" s="396"/>
      <c r="W30" s="399"/>
      <c r="X30" s="397"/>
      <c r="Y30" s="397"/>
      <c r="Z30" s="397"/>
      <c r="AA30" s="396"/>
      <c r="AB30" s="445"/>
      <c r="AC30" s="444"/>
      <c r="AE30" s="444"/>
      <c r="AF30" s="442"/>
      <c r="AG30" s="442"/>
      <c r="AH30" s="442"/>
      <c r="AI30" s="442"/>
    </row>
    <row r="31" spans="1:35" ht="14.1" customHeight="1">
      <c r="A31" s="393"/>
      <c r="B31" s="398"/>
      <c r="C31" s="305"/>
      <c r="D31" s="397"/>
      <c r="E31" s="397"/>
      <c r="F31" s="401"/>
      <c r="G31" s="394"/>
      <c r="H31" s="395"/>
      <c r="I31" s="400"/>
      <c r="J31" s="393"/>
      <c r="K31" s="393"/>
      <c r="L31" s="393"/>
      <c r="M31" s="393"/>
      <c r="N31" s="393"/>
      <c r="O31" s="393"/>
      <c r="P31" s="393"/>
      <c r="Q31" s="393"/>
      <c r="R31" s="393"/>
      <c r="S31" s="393"/>
      <c r="T31" s="393"/>
      <c r="U31" s="393"/>
      <c r="V31" s="396"/>
      <c r="W31" s="399"/>
      <c r="X31" s="397"/>
      <c r="Y31" s="397"/>
      <c r="Z31" s="397"/>
      <c r="AA31" s="396"/>
      <c r="AB31" s="445"/>
      <c r="AC31" s="444"/>
      <c r="AE31" s="444"/>
      <c r="AF31" s="442"/>
      <c r="AG31" s="442"/>
      <c r="AH31" s="442"/>
      <c r="AI31" s="442"/>
    </row>
    <row r="32" spans="1:35" ht="14.1" customHeight="1">
      <c r="A32" s="393"/>
      <c r="B32" s="398"/>
      <c r="C32" s="305"/>
      <c r="D32" s="397"/>
      <c r="E32" s="397"/>
      <c r="F32" s="401"/>
      <c r="G32" s="394"/>
      <c r="H32" s="395"/>
      <c r="I32" s="400"/>
      <c r="J32" s="393"/>
      <c r="K32" s="393"/>
      <c r="L32" s="393"/>
      <c r="M32" s="393"/>
      <c r="N32" s="393"/>
      <c r="O32" s="393"/>
      <c r="P32" s="393"/>
      <c r="Q32" s="393"/>
      <c r="R32" s="393"/>
      <c r="S32" s="393"/>
      <c r="T32" s="393"/>
      <c r="U32" s="393"/>
      <c r="V32" s="396"/>
      <c r="W32" s="399"/>
      <c r="X32" s="397"/>
      <c r="Y32" s="397"/>
      <c r="Z32" s="397"/>
      <c r="AA32" s="396"/>
      <c r="AB32" s="445"/>
      <c r="AC32" s="444"/>
      <c r="AE32" s="444"/>
      <c r="AF32" s="442"/>
      <c r="AG32" s="442"/>
      <c r="AH32" s="442"/>
      <c r="AI32" s="442"/>
    </row>
    <row r="33" spans="1:35" ht="14.1" customHeight="1">
      <c r="A33" s="393"/>
      <c r="B33" s="398"/>
      <c r="C33" s="305"/>
      <c r="D33" s="397"/>
      <c r="E33" s="397"/>
      <c r="F33" s="401"/>
      <c r="G33" s="394"/>
      <c r="H33" s="395"/>
      <c r="I33" s="400"/>
      <c r="J33" s="393"/>
      <c r="K33" s="393"/>
      <c r="L33" s="393"/>
      <c r="M33" s="393"/>
      <c r="N33" s="393"/>
      <c r="O33" s="393"/>
      <c r="P33" s="393"/>
      <c r="Q33" s="393"/>
      <c r="R33" s="393"/>
      <c r="S33" s="393"/>
      <c r="T33" s="393"/>
      <c r="U33" s="393"/>
      <c r="V33" s="396"/>
      <c r="W33" s="399"/>
      <c r="X33" s="397"/>
      <c r="Y33" s="397"/>
      <c r="Z33" s="397"/>
      <c r="AA33" s="396"/>
      <c r="AB33" s="445"/>
      <c r="AC33" s="444"/>
      <c r="AE33" s="444"/>
      <c r="AF33" s="442"/>
      <c r="AG33" s="442"/>
      <c r="AH33" s="442"/>
      <c r="AI33" s="442"/>
    </row>
    <row r="34" spans="1:35" ht="14.1" customHeight="1">
      <c r="A34" s="393"/>
      <c r="B34" s="398"/>
      <c r="C34" s="305"/>
      <c r="D34" s="397"/>
      <c r="E34" s="397"/>
      <c r="F34" s="401"/>
      <c r="G34" s="394"/>
      <c r="H34" s="393"/>
      <c r="I34" s="400"/>
      <c r="J34" s="393"/>
      <c r="K34" s="393"/>
      <c r="L34" s="393"/>
      <c r="M34" s="393"/>
      <c r="N34" s="393"/>
      <c r="O34" s="393"/>
      <c r="P34" s="393"/>
      <c r="Q34" s="393"/>
      <c r="R34" s="393"/>
      <c r="S34" s="393"/>
      <c r="T34" s="393"/>
      <c r="U34" s="393"/>
      <c r="V34" s="396"/>
      <c r="W34" s="399"/>
      <c r="X34" s="397"/>
      <c r="Y34" s="397"/>
      <c r="Z34" s="397"/>
      <c r="AA34" s="396"/>
      <c r="AB34" s="445"/>
      <c r="AC34" s="444"/>
      <c r="AE34" s="444"/>
      <c r="AF34" s="442"/>
      <c r="AG34" s="442"/>
      <c r="AH34" s="442"/>
      <c r="AI34" s="442"/>
    </row>
    <row r="35" spans="1:35" ht="14.1" customHeight="1">
      <c r="A35" s="393"/>
      <c r="B35" s="398"/>
      <c r="C35" s="305"/>
      <c r="D35" s="397"/>
      <c r="E35" s="397"/>
      <c r="F35" s="401"/>
      <c r="G35" s="394"/>
      <c r="H35" s="393"/>
      <c r="I35" s="400"/>
      <c r="J35" s="393"/>
      <c r="K35" s="393"/>
      <c r="L35" s="393"/>
      <c r="M35" s="393"/>
      <c r="N35" s="393"/>
      <c r="O35" s="393"/>
      <c r="P35" s="393"/>
      <c r="Q35" s="393"/>
      <c r="R35" s="393"/>
      <c r="S35" s="393"/>
      <c r="T35" s="393"/>
      <c r="U35" s="393"/>
      <c r="V35" s="396"/>
      <c r="W35" s="399"/>
      <c r="X35" s="397"/>
      <c r="Y35" s="397"/>
      <c r="Z35" s="397"/>
      <c r="AA35" s="396"/>
      <c r="AB35" s="445"/>
      <c r="AC35" s="444"/>
      <c r="AE35" s="444"/>
      <c r="AF35" s="442"/>
      <c r="AG35" s="442"/>
      <c r="AH35" s="442"/>
      <c r="AI35" s="442"/>
    </row>
    <row r="36" spans="1:35" ht="14.1" customHeight="1">
      <c r="A36" s="393"/>
      <c r="B36" s="398"/>
      <c r="C36" s="305"/>
      <c r="D36" s="397"/>
      <c r="E36" s="397"/>
      <c r="F36" s="401"/>
      <c r="G36" s="394"/>
      <c r="H36" s="393"/>
      <c r="I36" s="400"/>
      <c r="J36" s="393"/>
      <c r="K36" s="393"/>
      <c r="L36" s="393"/>
      <c r="M36" s="393"/>
      <c r="N36" s="393"/>
      <c r="O36" s="393"/>
      <c r="P36" s="393"/>
      <c r="Q36" s="393"/>
      <c r="R36" s="393"/>
      <c r="S36" s="393"/>
      <c r="T36" s="393"/>
      <c r="U36" s="393"/>
      <c r="V36" s="396"/>
      <c r="W36" s="399"/>
      <c r="X36" s="397"/>
      <c r="Y36" s="397"/>
      <c r="Z36" s="397"/>
      <c r="AA36" s="396"/>
      <c r="AB36" s="445"/>
      <c r="AC36" s="444"/>
      <c r="AE36" s="444"/>
      <c r="AF36" s="442"/>
      <c r="AG36" s="442"/>
      <c r="AH36" s="442"/>
      <c r="AI36" s="442"/>
    </row>
    <row r="37" spans="1:35" ht="14.1" customHeight="1">
      <c r="A37" s="393"/>
      <c r="B37" s="398"/>
      <c r="C37" s="305"/>
      <c r="D37" s="397"/>
      <c r="E37" s="397"/>
      <c r="F37" s="401"/>
      <c r="G37" s="394"/>
      <c r="H37" s="395"/>
      <c r="I37" s="400"/>
      <c r="J37" s="393"/>
      <c r="K37" s="393"/>
      <c r="L37" s="393"/>
      <c r="M37" s="393"/>
      <c r="N37" s="393"/>
      <c r="O37" s="393"/>
      <c r="P37" s="393"/>
      <c r="Q37" s="393"/>
      <c r="R37" s="393"/>
      <c r="S37" s="393"/>
      <c r="T37" s="393"/>
      <c r="U37" s="393"/>
      <c r="V37" s="396"/>
      <c r="W37" s="399"/>
      <c r="X37" s="397"/>
      <c r="Y37" s="397"/>
      <c r="Z37" s="397"/>
      <c r="AA37" s="396"/>
      <c r="AB37" s="445"/>
      <c r="AC37" s="444"/>
      <c r="AE37" s="444"/>
      <c r="AF37" s="442"/>
      <c r="AG37" s="442"/>
      <c r="AH37" s="442"/>
      <c r="AI37" s="442"/>
    </row>
    <row r="38" spans="1:35" ht="14.1" customHeight="1">
      <c r="A38" s="393"/>
      <c r="B38" s="398"/>
      <c r="C38" s="305"/>
      <c r="D38" s="397"/>
      <c r="E38" s="397"/>
      <c r="F38" s="401"/>
      <c r="G38" s="394"/>
      <c r="H38" s="395"/>
      <c r="I38" s="400"/>
      <c r="J38" s="393"/>
      <c r="K38" s="393"/>
      <c r="L38" s="393"/>
      <c r="M38" s="393"/>
      <c r="N38" s="393"/>
      <c r="O38" s="393"/>
      <c r="P38" s="393"/>
      <c r="Q38" s="393"/>
      <c r="R38" s="393"/>
      <c r="S38" s="393"/>
      <c r="T38" s="393"/>
      <c r="U38" s="393"/>
      <c r="V38" s="396"/>
      <c r="W38" s="399"/>
      <c r="X38" s="397"/>
      <c r="Y38" s="397"/>
      <c r="Z38" s="397"/>
      <c r="AA38" s="396"/>
      <c r="AB38" s="445"/>
      <c r="AC38" s="444"/>
      <c r="AE38" s="444"/>
      <c r="AF38" s="442"/>
      <c r="AG38" s="442"/>
      <c r="AH38" s="442"/>
      <c r="AI38" s="442"/>
    </row>
    <row r="39" spans="1:35" ht="14.1" customHeight="1">
      <c r="A39" s="393"/>
      <c r="B39" s="398"/>
      <c r="C39" s="305"/>
      <c r="D39" s="397"/>
      <c r="E39" s="397"/>
      <c r="F39" s="401"/>
      <c r="G39" s="394"/>
      <c r="H39" s="395"/>
      <c r="I39" s="400"/>
      <c r="J39" s="393"/>
      <c r="K39" s="393"/>
      <c r="L39" s="393"/>
      <c r="M39" s="393"/>
      <c r="N39" s="393"/>
      <c r="O39" s="393"/>
      <c r="P39" s="393"/>
      <c r="Q39" s="393"/>
      <c r="R39" s="393"/>
      <c r="S39" s="393"/>
      <c r="T39" s="393"/>
      <c r="U39" s="393"/>
      <c r="V39" s="396"/>
      <c r="W39" s="399"/>
      <c r="X39" s="393"/>
      <c r="Y39" s="393"/>
      <c r="Z39" s="393"/>
      <c r="AA39" s="396"/>
      <c r="AB39" s="445"/>
      <c r="AC39" s="444"/>
      <c r="AE39" s="444"/>
      <c r="AF39" s="442"/>
      <c r="AG39" s="442"/>
      <c r="AH39" s="442"/>
      <c r="AI39" s="442"/>
    </row>
    <row r="40" spans="1:35" ht="14.1" customHeight="1">
      <c r="A40" s="393"/>
      <c r="B40" s="398"/>
      <c r="C40" s="305"/>
      <c r="D40" s="397"/>
      <c r="E40" s="397"/>
      <c r="F40" s="401"/>
      <c r="G40" s="394"/>
      <c r="H40" s="395"/>
      <c r="I40" s="400"/>
      <c r="J40" s="393"/>
      <c r="K40" s="393"/>
      <c r="L40" s="393"/>
      <c r="M40" s="393"/>
      <c r="N40" s="393"/>
      <c r="O40" s="393"/>
      <c r="P40" s="393"/>
      <c r="Q40" s="393"/>
      <c r="R40" s="393"/>
      <c r="S40" s="393"/>
      <c r="T40" s="393"/>
      <c r="U40" s="393"/>
      <c r="V40" s="396"/>
      <c r="W40" s="399"/>
      <c r="X40" s="397"/>
      <c r="Y40" s="397"/>
      <c r="Z40" s="397"/>
      <c r="AA40" s="396"/>
      <c r="AB40" s="445"/>
      <c r="AC40" s="444"/>
      <c r="AE40" s="444"/>
    </row>
    <row r="41" spans="1:35" ht="14.1" customHeight="1">
      <c r="A41" s="393"/>
      <c r="B41" s="398"/>
      <c r="C41" s="305"/>
      <c r="D41" s="397"/>
      <c r="E41" s="397"/>
      <c r="F41" s="401"/>
      <c r="G41" s="394"/>
      <c r="H41" s="395"/>
      <c r="I41" s="400"/>
      <c r="J41" s="393"/>
      <c r="K41" s="393"/>
      <c r="L41" s="393"/>
      <c r="M41" s="393"/>
      <c r="N41" s="393"/>
      <c r="O41" s="393"/>
      <c r="P41" s="393"/>
      <c r="Q41" s="393"/>
      <c r="R41" s="393"/>
      <c r="S41" s="393"/>
      <c r="T41" s="393"/>
      <c r="U41" s="393"/>
      <c r="V41" s="396"/>
      <c r="W41" s="399"/>
      <c r="X41" s="397"/>
      <c r="Y41" s="397"/>
      <c r="Z41" s="397"/>
      <c r="AA41" s="396"/>
      <c r="AB41" s="445"/>
      <c r="AC41" s="444"/>
      <c r="AE41" s="444"/>
    </row>
    <row r="42" spans="1:35" ht="14.1" customHeight="1">
      <c r="A42" s="393"/>
      <c r="B42" s="398"/>
      <c r="C42" s="305"/>
      <c r="D42" s="397"/>
      <c r="E42" s="397"/>
      <c r="F42" s="401"/>
      <c r="G42" s="394"/>
      <c r="H42" s="395"/>
      <c r="I42" s="400"/>
      <c r="J42" s="393"/>
      <c r="K42" s="393"/>
      <c r="L42" s="393"/>
      <c r="M42" s="393"/>
      <c r="N42" s="393"/>
      <c r="O42" s="393"/>
      <c r="P42" s="393"/>
      <c r="Q42" s="393"/>
      <c r="R42" s="393"/>
      <c r="S42" s="393"/>
      <c r="T42" s="393"/>
      <c r="U42" s="393"/>
      <c r="V42" s="396"/>
      <c r="W42" s="399"/>
      <c r="X42" s="397"/>
      <c r="Y42" s="397"/>
      <c r="Z42" s="397"/>
      <c r="AA42" s="396"/>
      <c r="AB42" s="445"/>
      <c r="AC42" s="444"/>
      <c r="AE42" s="444"/>
    </row>
    <row r="43" spans="1:35" ht="14.1" customHeight="1">
      <c r="A43" s="393"/>
      <c r="B43" s="398"/>
      <c r="C43" s="305"/>
      <c r="D43" s="397"/>
      <c r="E43" s="397"/>
      <c r="F43" s="401"/>
      <c r="G43" s="394"/>
      <c r="H43" s="395"/>
      <c r="I43" s="400"/>
      <c r="J43" s="393"/>
      <c r="K43" s="393"/>
      <c r="L43" s="393"/>
      <c r="M43" s="393"/>
      <c r="N43" s="393"/>
      <c r="O43" s="393"/>
      <c r="P43" s="393"/>
      <c r="Q43" s="393"/>
      <c r="R43" s="393"/>
      <c r="S43" s="393"/>
      <c r="T43" s="393"/>
      <c r="U43" s="393"/>
      <c r="V43" s="396"/>
      <c r="W43" s="399"/>
      <c r="X43" s="397"/>
      <c r="Y43" s="397"/>
      <c r="Z43" s="397"/>
      <c r="AA43" s="396"/>
      <c r="AB43" s="445"/>
      <c r="AC43" s="444"/>
      <c r="AE43" s="444"/>
    </row>
    <row r="44" spans="1:35" ht="47.25" hidden="1" customHeight="1">
      <c r="A44" s="393"/>
      <c r="B44" s="398"/>
      <c r="C44" s="1094" t="s">
        <v>1070</v>
      </c>
      <c r="D44" s="1094"/>
      <c r="E44" s="1094"/>
      <c r="F44" s="1094"/>
      <c r="G44" s="1094"/>
      <c r="H44" s="1094"/>
      <c r="I44" s="1094"/>
      <c r="J44" s="1094"/>
      <c r="K44" s="1094"/>
      <c r="L44" s="1094"/>
      <c r="M44" s="1094"/>
      <c r="N44" s="1094"/>
      <c r="O44" s="1094"/>
      <c r="P44" s="1094"/>
      <c r="Q44" s="1094"/>
      <c r="R44" s="1094"/>
      <c r="S44" s="1094"/>
      <c r="T44" s="1094"/>
      <c r="U44" s="1094"/>
      <c r="V44" s="1094"/>
      <c r="W44" s="1094"/>
      <c r="X44" s="1094"/>
      <c r="Y44" s="397"/>
      <c r="Z44" s="397"/>
      <c r="AA44" s="396"/>
      <c r="AB44" s="445"/>
      <c r="AC44" s="444"/>
      <c r="AE44" s="444"/>
    </row>
    <row r="45" spans="1:35" ht="14.1" customHeight="1">
      <c r="A45" s="393"/>
      <c r="B45" s="398"/>
      <c r="C45" s="305"/>
      <c r="D45" s="397"/>
      <c r="E45" s="397"/>
      <c r="F45" s="401"/>
      <c r="G45" s="394"/>
      <c r="H45" s="395"/>
      <c r="I45" s="400"/>
      <c r="J45" s="393"/>
      <c r="K45" s="393"/>
      <c r="L45" s="393"/>
      <c r="M45" s="393"/>
      <c r="N45" s="393"/>
      <c r="O45" s="393"/>
      <c r="P45" s="393"/>
      <c r="Q45" s="393"/>
      <c r="R45" s="393"/>
      <c r="S45" s="393"/>
      <c r="T45" s="393"/>
      <c r="U45" s="393"/>
      <c r="V45" s="396"/>
      <c r="W45" s="399"/>
      <c r="X45" s="397"/>
      <c r="Y45" s="397"/>
      <c r="Z45" s="397"/>
      <c r="AA45" s="396"/>
      <c r="AB45" s="445"/>
      <c r="AC45" s="444"/>
      <c r="AE45" s="444"/>
    </row>
    <row r="46" spans="1:35" ht="14.1" customHeight="1">
      <c r="A46" s="393"/>
      <c r="B46" s="398"/>
      <c r="C46" s="433"/>
      <c r="D46" s="397"/>
      <c r="E46" s="434"/>
      <c r="F46" s="401"/>
      <c r="G46" s="394"/>
      <c r="H46" s="395"/>
      <c r="I46" s="400"/>
      <c r="J46" s="393"/>
      <c r="K46" s="393"/>
      <c r="L46" s="393"/>
      <c r="M46" s="393"/>
      <c r="N46" s="393"/>
      <c r="O46" s="393"/>
      <c r="P46" s="393"/>
      <c r="Q46" s="393"/>
      <c r="T46" s="393"/>
      <c r="V46" s="443"/>
      <c r="W46" s="442"/>
      <c r="X46" s="442"/>
      <c r="Y46" s="442"/>
      <c r="Z46" s="442"/>
      <c r="AA46" s="443"/>
      <c r="AC46" s="442"/>
      <c r="AF46" s="442"/>
      <c r="AG46" s="442"/>
      <c r="AH46" s="442"/>
      <c r="AI46" s="442"/>
    </row>
    <row r="47" spans="1:35" ht="14.1" customHeight="1">
      <c r="A47" s="393"/>
      <c r="B47" s="398"/>
      <c r="C47" s="305"/>
      <c r="D47" s="432"/>
      <c r="E47" s="432"/>
      <c r="F47" s="401"/>
      <c r="G47" s="394"/>
      <c r="H47" s="393"/>
      <c r="I47" s="400"/>
      <c r="J47" s="393"/>
      <c r="K47" s="393"/>
      <c r="L47" s="393"/>
      <c r="M47" s="393"/>
      <c r="N47" s="393"/>
      <c r="O47" s="393"/>
      <c r="P47" s="393"/>
      <c r="Q47" s="393"/>
      <c r="T47" s="393"/>
      <c r="V47" s="443"/>
      <c r="W47" s="442"/>
      <c r="X47" s="442"/>
      <c r="Y47" s="442"/>
      <c r="Z47" s="442"/>
      <c r="AA47" s="443"/>
      <c r="AC47" s="442"/>
      <c r="AF47" s="442"/>
      <c r="AG47" s="442"/>
      <c r="AH47" s="442"/>
      <c r="AI47" s="442"/>
    </row>
    <row r="48" spans="1:35" ht="14.1" customHeight="1">
      <c r="A48" s="393"/>
      <c r="B48" s="398"/>
      <c r="C48" s="433"/>
      <c r="D48" s="432"/>
      <c r="E48" s="432"/>
      <c r="F48" s="401"/>
      <c r="G48" s="394"/>
      <c r="H48" s="394"/>
      <c r="I48" s="400"/>
      <c r="J48" s="393"/>
      <c r="K48" s="393"/>
      <c r="L48" s="393"/>
      <c r="M48" s="393"/>
      <c r="N48" s="393"/>
      <c r="O48" s="393"/>
      <c r="P48" s="393"/>
      <c r="Q48" s="393"/>
      <c r="T48" s="393"/>
      <c r="V48" s="443"/>
      <c r="W48" s="442"/>
      <c r="X48" s="442"/>
      <c r="Y48" s="442"/>
      <c r="Z48" s="442"/>
      <c r="AA48" s="443"/>
      <c r="AC48" s="442"/>
      <c r="AF48" s="442"/>
      <c r="AG48" s="442"/>
      <c r="AH48" s="442"/>
      <c r="AI48" s="442"/>
    </row>
    <row r="49" spans="1:35" ht="9.9499999999999993" customHeight="1">
      <c r="A49" s="393"/>
      <c r="B49" s="429"/>
      <c r="C49" s="393"/>
      <c r="D49" s="393"/>
      <c r="E49" s="393"/>
      <c r="F49" s="393"/>
      <c r="G49" s="393"/>
      <c r="H49" s="393"/>
      <c r="I49" s="393"/>
      <c r="J49" s="393"/>
      <c r="K49" s="393"/>
      <c r="L49" s="393"/>
      <c r="M49" s="393"/>
      <c r="N49" s="393"/>
      <c r="O49" s="393"/>
      <c r="P49" s="393"/>
      <c r="Q49" s="393"/>
      <c r="R49" s="393"/>
      <c r="S49" s="393"/>
      <c r="T49" s="393"/>
      <c r="V49" s="443"/>
      <c r="W49" s="442"/>
      <c r="X49" s="442"/>
      <c r="Y49" s="442"/>
      <c r="Z49" s="442"/>
      <c r="AB49" s="442"/>
      <c r="AC49" s="442"/>
      <c r="AF49" s="442"/>
      <c r="AG49" s="442"/>
      <c r="AH49" s="442"/>
      <c r="AI49" s="442"/>
    </row>
    <row r="50" spans="1:35" ht="9.9499999999999993" customHeight="1">
      <c r="A50" s="393"/>
      <c r="B50" s="429"/>
      <c r="C50" s="393"/>
      <c r="D50" s="393"/>
      <c r="E50" s="393"/>
      <c r="F50" s="393"/>
      <c r="G50" s="393"/>
      <c r="H50" s="393"/>
      <c r="I50" s="393"/>
      <c r="J50" s="393"/>
      <c r="K50" s="393"/>
      <c r="L50" s="393"/>
      <c r="M50" s="393"/>
      <c r="N50" s="393"/>
      <c r="O50" s="393"/>
      <c r="P50" s="393"/>
      <c r="Q50" s="393"/>
      <c r="R50" s="393"/>
      <c r="S50" s="393"/>
      <c r="T50" s="393"/>
      <c r="V50" s="443"/>
      <c r="W50" s="442"/>
      <c r="X50" s="442"/>
      <c r="Y50" s="442"/>
      <c r="Z50" s="442"/>
      <c r="AB50" s="442"/>
      <c r="AC50" s="442"/>
      <c r="AF50" s="442"/>
      <c r="AG50" s="442"/>
      <c r="AH50" s="442"/>
      <c r="AI50" s="442"/>
    </row>
    <row r="51" spans="1:35" ht="12" customHeight="1">
      <c r="A51" s="393"/>
      <c r="B51" s="429"/>
      <c r="C51" s="393"/>
      <c r="D51" s="393"/>
      <c r="E51" s="393"/>
      <c r="F51" s="393"/>
      <c r="G51" s="393"/>
      <c r="H51" s="393"/>
      <c r="I51" s="393"/>
      <c r="J51" s="393"/>
      <c r="K51" s="393"/>
      <c r="L51" s="393"/>
      <c r="M51" s="393"/>
      <c r="N51" s="393"/>
      <c r="O51" s="393"/>
      <c r="P51" s="393"/>
      <c r="Q51" s="393"/>
      <c r="R51" s="393"/>
      <c r="S51" s="393"/>
      <c r="T51" s="393"/>
      <c r="Z51" s="442"/>
      <c r="AB51" s="442"/>
      <c r="AC51" s="442"/>
      <c r="AF51" s="442"/>
      <c r="AG51" s="442"/>
      <c r="AH51" s="442"/>
      <c r="AI51" s="442"/>
    </row>
    <row r="52" spans="1:35" ht="9.9499999999999993" customHeight="1">
      <c r="A52" s="393"/>
      <c r="B52" s="429"/>
      <c r="C52" s="393"/>
      <c r="D52" s="393"/>
      <c r="E52" s="393"/>
      <c r="F52" s="393"/>
      <c r="G52" s="393"/>
      <c r="H52" s="393"/>
      <c r="I52" s="393"/>
      <c r="J52" s="393"/>
      <c r="K52" s="393"/>
      <c r="L52" s="393"/>
      <c r="M52" s="393"/>
      <c r="N52" s="393"/>
      <c r="O52" s="393"/>
      <c r="P52" s="393"/>
      <c r="Q52" s="393"/>
      <c r="R52" s="393"/>
      <c r="S52" s="393"/>
      <c r="T52" s="393"/>
      <c r="AB52" s="442"/>
      <c r="AC52" s="442"/>
      <c r="AF52" s="442"/>
      <c r="AG52" s="442"/>
      <c r="AH52" s="442"/>
      <c r="AI52" s="442"/>
    </row>
    <row r="53" spans="1:35" ht="9.9499999999999993" customHeight="1">
      <c r="A53" s="393"/>
      <c r="B53" s="393"/>
      <c r="C53" s="393"/>
      <c r="D53" s="393"/>
      <c r="E53" s="393"/>
      <c r="F53" s="393"/>
      <c r="G53" s="393"/>
      <c r="H53" s="393"/>
      <c r="I53" s="393"/>
      <c r="J53" s="393"/>
      <c r="K53" s="393"/>
      <c r="L53" s="393"/>
      <c r="M53" s="393"/>
      <c r="N53" s="393"/>
      <c r="O53" s="393"/>
      <c r="P53" s="393"/>
      <c r="Q53" s="393"/>
      <c r="R53" s="393"/>
      <c r="S53" s="393"/>
      <c r="T53" s="393"/>
      <c r="AA53" s="443"/>
      <c r="AB53" s="442"/>
    </row>
    <row r="54" spans="1:35" ht="9.9499999999999993" customHeight="1">
      <c r="A54" s="393"/>
      <c r="B54" s="393"/>
      <c r="C54" s="393"/>
      <c r="D54" s="393"/>
      <c r="E54" s="393"/>
      <c r="F54" s="393"/>
      <c r="G54" s="393"/>
      <c r="H54" s="393"/>
      <c r="I54" s="393"/>
      <c r="J54" s="393"/>
      <c r="K54" s="393"/>
      <c r="L54" s="393"/>
      <c r="M54" s="393"/>
      <c r="N54" s="393"/>
      <c r="O54" s="393"/>
      <c r="P54" s="393"/>
      <c r="Q54" s="393"/>
      <c r="R54" s="393"/>
      <c r="S54" s="393"/>
      <c r="T54" s="393"/>
      <c r="AA54" s="443"/>
      <c r="AB54" s="442"/>
    </row>
    <row r="55" spans="1:35" ht="9.9499999999999993" customHeight="1">
      <c r="A55" s="393"/>
      <c r="B55" s="393"/>
      <c r="C55" s="393"/>
      <c r="D55" s="393"/>
      <c r="E55" s="393"/>
      <c r="F55" s="393"/>
      <c r="G55" s="393"/>
      <c r="H55" s="393"/>
      <c r="I55" s="393"/>
      <c r="J55" s="393"/>
      <c r="K55" s="393"/>
      <c r="L55" s="393"/>
      <c r="M55" s="393"/>
      <c r="N55" s="393"/>
      <c r="O55" s="393"/>
      <c r="P55" s="393"/>
      <c r="Q55" s="393"/>
      <c r="R55" s="393"/>
      <c r="S55" s="393"/>
      <c r="T55" s="393"/>
      <c r="AB55" s="442"/>
    </row>
    <row r="56" spans="1:35" ht="12.75" customHeight="1">
      <c r="A56" s="393"/>
      <c r="B56" s="393"/>
      <c r="C56" s="393"/>
      <c r="D56" s="393"/>
      <c r="E56" s="393"/>
      <c r="F56" s="393"/>
      <c r="G56" s="393"/>
      <c r="H56" s="393"/>
      <c r="I56" s="393"/>
      <c r="J56" s="393"/>
      <c r="K56" s="393"/>
      <c r="L56" s="393"/>
      <c r="M56" s="393"/>
      <c r="N56" s="393"/>
      <c r="O56" s="393"/>
      <c r="P56" s="393"/>
      <c r="Q56" s="393"/>
      <c r="R56" s="393"/>
      <c r="S56" s="393"/>
      <c r="T56" s="393"/>
    </row>
    <row r="57" spans="1:35" ht="18.75" customHeight="1">
      <c r="A57" s="393"/>
      <c r="B57" s="393"/>
      <c r="C57" s="393"/>
      <c r="D57" s="393"/>
      <c r="E57" s="393"/>
      <c r="F57" s="393"/>
      <c r="G57" s="393"/>
      <c r="H57" s="393"/>
      <c r="I57" s="393"/>
      <c r="J57" s="393"/>
      <c r="K57" s="393"/>
      <c r="L57" s="393"/>
      <c r="M57" s="393"/>
      <c r="N57" s="393"/>
      <c r="O57" s="393"/>
      <c r="P57" s="393"/>
      <c r="Q57" s="393"/>
      <c r="R57" s="393"/>
      <c r="S57" s="393"/>
      <c r="T57" s="393"/>
    </row>
    <row r="58" spans="1:35" ht="12.75" customHeight="1">
      <c r="A58" s="393"/>
      <c r="B58" s="393"/>
      <c r="C58" s="393"/>
      <c r="D58" s="393"/>
      <c r="E58" s="393"/>
      <c r="F58" s="393"/>
      <c r="G58" s="393"/>
      <c r="H58" s="393"/>
      <c r="I58" s="393"/>
      <c r="J58" s="393"/>
      <c r="K58" s="393"/>
      <c r="L58" s="393"/>
      <c r="M58" s="393"/>
      <c r="N58" s="393"/>
      <c r="O58" s="393"/>
      <c r="P58" s="393"/>
      <c r="Q58" s="393"/>
      <c r="R58" s="393"/>
      <c r="S58" s="393"/>
      <c r="T58" s="393"/>
    </row>
  </sheetData>
  <mergeCells count="5">
    <mergeCell ref="A2:AA2"/>
    <mergeCell ref="A3:AA3"/>
    <mergeCell ref="A4:AA4"/>
    <mergeCell ref="A7:A8"/>
    <mergeCell ref="C44:X44"/>
  </mergeCells>
  <hyperlinks>
    <hyperlink ref="AB3" location="INDICE!A1" display="INDICE"/>
  </hyperlinks>
  <printOptions horizontalCentered="1"/>
  <pageMargins left="0.82677165354330717" right="0.6692913385826772" top="1.0629921259842521" bottom="0.51181102362204722" header="0" footer="0.43307086614173229"/>
  <pageSetup paperSize="9" scale="67" firstPageNumber="28" orientation="landscape" useFirstPageNumber="1" r:id="rId1"/>
  <headerFooter scaleWithDoc="0" alignWithMargins="0">
    <oddHeader>&amp;C&amp;G</oddHeader>
    <oddFooter>&amp;C&amp;12&amp;P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F21" sqref="F21"/>
    </sheetView>
  </sheetViews>
  <sheetFormatPr baseColWidth="10" defaultRowHeight="15"/>
  <cols>
    <col min="1" max="1" width="27.140625" style="493" customWidth="1"/>
    <col min="2" max="2" width="11.42578125" style="492"/>
  </cols>
  <sheetData>
    <row r="1" spans="1:2">
      <c r="A1" s="495" t="s">
        <v>1051</v>
      </c>
      <c r="B1" s="494" t="s">
        <v>39</v>
      </c>
    </row>
    <row r="2" spans="1:2">
      <c r="A2" s="495" t="s">
        <v>381</v>
      </c>
      <c r="B2" s="494">
        <v>0.63</v>
      </c>
    </row>
    <row r="3" spans="1:2">
      <c r="A3" s="495" t="s">
        <v>1050</v>
      </c>
      <c r="B3" s="494">
        <v>0.65</v>
      </c>
    </row>
    <row r="4" spans="1:2" ht="30">
      <c r="A4" s="495" t="s">
        <v>1049</v>
      </c>
      <c r="B4" s="494">
        <v>0.78</v>
      </c>
    </row>
    <row r="5" spans="1:2">
      <c r="A5" s="495" t="s">
        <v>1048</v>
      </c>
      <c r="B5" s="494">
        <v>1.1499999999999999</v>
      </c>
    </row>
    <row r="6" spans="1:2" ht="30">
      <c r="A6" s="495" t="s">
        <v>377</v>
      </c>
      <c r="B6" s="494">
        <v>1.75</v>
      </c>
    </row>
    <row r="7" spans="1:2">
      <c r="A7" s="495" t="s">
        <v>6</v>
      </c>
      <c r="B7" s="494">
        <v>1.99</v>
      </c>
    </row>
    <row r="8" spans="1:2">
      <c r="A8" s="495" t="s">
        <v>973</v>
      </c>
      <c r="B8" s="494">
        <v>2.0499999999999998</v>
      </c>
    </row>
    <row r="9" spans="1:2">
      <c r="A9" s="495" t="s">
        <v>974</v>
      </c>
      <c r="B9" s="494">
        <v>3.6</v>
      </c>
    </row>
    <row r="10" spans="1:2">
      <c r="A10" s="495" t="s">
        <v>1047</v>
      </c>
      <c r="B10" s="494">
        <v>3.99</v>
      </c>
    </row>
    <row r="11" spans="1:2">
      <c r="A11" s="495" t="s">
        <v>3</v>
      </c>
      <c r="B11" s="494">
        <v>4</v>
      </c>
    </row>
    <row r="12" spans="1:2">
      <c r="A12" s="495" t="s">
        <v>380</v>
      </c>
      <c r="B12" s="494">
        <v>5.04</v>
      </c>
    </row>
    <row r="13" spans="1:2">
      <c r="A13" s="495" t="s">
        <v>1046</v>
      </c>
      <c r="B13" s="494">
        <v>8.85</v>
      </c>
    </row>
    <row r="14" spans="1:2">
      <c r="A14" s="495" t="s">
        <v>5</v>
      </c>
      <c r="B14" s="494">
        <v>12.21</v>
      </c>
    </row>
    <row r="15" spans="1:2">
      <c r="A15" s="495" t="s">
        <v>374</v>
      </c>
      <c r="B15" s="494">
        <v>12.5</v>
      </c>
    </row>
    <row r="16" spans="1:2">
      <c r="A16" s="495" t="s">
        <v>360</v>
      </c>
      <c r="B16" s="494">
        <v>16.36</v>
      </c>
    </row>
    <row r="17" spans="1:2">
      <c r="A17" s="495" t="s">
        <v>1045</v>
      </c>
      <c r="B17" s="494">
        <v>24.46</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0"/>
  <sheetViews>
    <sheetView showGridLines="0" topLeftCell="I1" zoomScaleNormal="100" workbookViewId="0">
      <selection activeCell="K27" sqref="K27"/>
    </sheetView>
  </sheetViews>
  <sheetFormatPr baseColWidth="10" defaultRowHeight="11.25"/>
  <cols>
    <col min="1" max="1" width="10.140625" style="441" customWidth="1"/>
    <col min="2" max="2" width="8.7109375" style="441" bestFit="1" customWidth="1"/>
    <col min="3" max="3" width="6.28515625" style="441" customWidth="1"/>
    <col min="4" max="6" width="6.5703125" style="441" bestFit="1" customWidth="1"/>
    <col min="7" max="7" width="7.85546875" style="441" bestFit="1" customWidth="1"/>
    <col min="8" max="8" width="7" style="441" bestFit="1" customWidth="1"/>
    <col min="9" max="10" width="6.5703125" style="441" bestFit="1" customWidth="1"/>
    <col min="11" max="11" width="8.140625" style="441" bestFit="1" customWidth="1"/>
    <col min="12" max="12" width="7.42578125" style="441" bestFit="1" customWidth="1"/>
    <col min="13" max="13" width="8" style="441" customWidth="1"/>
    <col min="14" max="15" width="6.5703125" style="441" bestFit="1" customWidth="1"/>
    <col min="16" max="16" width="7.85546875" style="441" bestFit="1" customWidth="1"/>
    <col min="17" max="17" width="6.5703125" style="441" bestFit="1" customWidth="1"/>
    <col min="18" max="18" width="7.85546875" style="441" bestFit="1" customWidth="1"/>
    <col min="19" max="19" width="6.5703125" style="441" bestFit="1" customWidth="1"/>
    <col min="20" max="20" width="7.5703125" style="441" customWidth="1"/>
    <col min="21" max="21" width="6.5703125" style="441" bestFit="1" customWidth="1"/>
    <col min="22" max="22" width="5.7109375" style="441" bestFit="1" customWidth="1"/>
    <col min="23" max="23" width="6.85546875" style="441" customWidth="1"/>
    <col min="24" max="24" width="6.7109375" style="441" bestFit="1" customWidth="1"/>
    <col min="25" max="25" width="7.5703125" style="441" bestFit="1" customWidth="1"/>
    <col min="26" max="27" width="5.85546875" style="441" customWidth="1"/>
    <col min="28" max="28" width="8.7109375" style="441" customWidth="1"/>
    <col min="29" max="29" width="12.85546875" style="441" customWidth="1"/>
    <col min="30" max="30" width="11.42578125" style="441"/>
    <col min="31" max="31" width="9.85546875" style="441" customWidth="1"/>
    <col min="32" max="32" width="10.7109375" style="441" customWidth="1"/>
    <col min="33" max="35" width="8.7109375" style="441" customWidth="1"/>
    <col min="36" max="16384" width="11.42578125" style="441"/>
  </cols>
  <sheetData>
    <row r="1" spans="1:35" ht="7.5" customHeight="1"/>
    <row r="2" spans="1:35" s="454" customFormat="1" ht="13.5" customHeight="1">
      <c r="A2" s="1098" t="s">
        <v>1057</v>
      </c>
      <c r="B2" s="1098"/>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row>
    <row r="3" spans="1:35" s="454" customFormat="1" ht="13.5" customHeight="1">
      <c r="A3" s="1098" t="s">
        <v>1201</v>
      </c>
      <c r="B3" s="1098"/>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469" t="s">
        <v>1037</v>
      </c>
    </row>
    <row r="4" spans="1:35" s="454" customFormat="1" ht="13.5" customHeight="1">
      <c r="A4" s="1098" t="s">
        <v>1116</v>
      </c>
      <c r="B4" s="1098"/>
      <c r="C4" s="1098"/>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455"/>
      <c r="AC4" s="455"/>
    </row>
    <row r="5" spans="1:35" ht="5.25" customHeight="1">
      <c r="A5" s="431"/>
      <c r="B5" s="431"/>
      <c r="C5" s="431"/>
      <c r="D5" s="431"/>
      <c r="E5" s="431"/>
      <c r="F5" s="431"/>
      <c r="G5" s="431"/>
      <c r="H5" s="431"/>
      <c r="I5" s="431"/>
      <c r="J5" s="431"/>
      <c r="K5" s="431"/>
      <c r="L5" s="431"/>
      <c r="M5" s="431"/>
      <c r="N5" s="431"/>
      <c r="O5" s="431"/>
      <c r="P5" s="431"/>
      <c r="Q5" s="431"/>
      <c r="R5" s="430"/>
      <c r="S5" s="430"/>
      <c r="T5" s="430"/>
      <c r="U5" s="393"/>
      <c r="V5" s="393"/>
      <c r="W5" s="429"/>
      <c r="X5" s="429"/>
      <c r="Y5" s="429"/>
      <c r="Z5" s="393"/>
      <c r="AA5" s="393"/>
      <c r="AB5" s="453"/>
      <c r="AC5" s="453"/>
    </row>
    <row r="6" spans="1:35" ht="66" customHeight="1">
      <c r="A6" s="246"/>
      <c r="B6" s="547" t="s">
        <v>1022</v>
      </c>
      <c r="C6" s="546" t="s">
        <v>754</v>
      </c>
      <c r="D6" s="546" t="s">
        <v>753</v>
      </c>
      <c r="E6" s="546" t="s">
        <v>752</v>
      </c>
      <c r="F6" s="546" t="s">
        <v>751</v>
      </c>
      <c r="G6" s="546" t="s">
        <v>750</v>
      </c>
      <c r="H6" s="547" t="s">
        <v>1021</v>
      </c>
      <c r="I6" s="547" t="s">
        <v>1029</v>
      </c>
      <c r="J6" s="546" t="s">
        <v>747</v>
      </c>
      <c r="K6" s="546" t="s">
        <v>746</v>
      </c>
      <c r="L6" s="547" t="s">
        <v>1032</v>
      </c>
      <c r="M6" s="547" t="s">
        <v>1139</v>
      </c>
      <c r="N6" s="546" t="s">
        <v>253</v>
      </c>
      <c r="O6" s="547" t="s">
        <v>1019</v>
      </c>
      <c r="P6" s="546" t="s">
        <v>741</v>
      </c>
      <c r="Q6" s="547" t="s">
        <v>1018</v>
      </c>
      <c r="R6" s="546" t="s">
        <v>739</v>
      </c>
      <c r="S6" s="547" t="s">
        <v>1140</v>
      </c>
      <c r="T6" s="547" t="s">
        <v>1026</v>
      </c>
      <c r="U6" s="546" t="s">
        <v>33</v>
      </c>
      <c r="V6" s="547" t="s">
        <v>1016</v>
      </c>
      <c r="W6" s="652" t="s">
        <v>1015</v>
      </c>
      <c r="X6" s="653" t="s">
        <v>1014</v>
      </c>
      <c r="Y6" s="654" t="s">
        <v>37</v>
      </c>
      <c r="Z6" s="653" t="s">
        <v>1013</v>
      </c>
      <c r="AA6" s="547" t="s">
        <v>1012</v>
      </c>
      <c r="AB6" s="445"/>
      <c r="AC6" s="444"/>
      <c r="AE6" s="444"/>
      <c r="AF6" s="442"/>
      <c r="AG6" s="442"/>
      <c r="AH6" s="442"/>
      <c r="AI6" s="442"/>
    </row>
    <row r="7" spans="1:35" s="446" customFormat="1" ht="4.5" customHeight="1">
      <c r="A7" s="1121" t="s">
        <v>1114</v>
      </c>
      <c r="B7" s="440"/>
      <c r="C7" s="427"/>
      <c r="D7" s="427"/>
      <c r="E7" s="427"/>
      <c r="F7" s="427"/>
      <c r="G7" s="427"/>
      <c r="H7" s="427"/>
      <c r="I7" s="427"/>
      <c r="J7" s="427"/>
      <c r="K7" s="427"/>
      <c r="L7" s="427"/>
      <c r="M7" s="427"/>
      <c r="N7" s="427"/>
      <c r="O7" s="427"/>
      <c r="P7" s="427"/>
      <c r="Q7" s="427"/>
      <c r="R7" s="427"/>
      <c r="S7" s="427"/>
      <c r="T7" s="427"/>
      <c r="U7" s="427"/>
      <c r="V7" s="427"/>
      <c r="W7" s="427"/>
      <c r="X7" s="427"/>
      <c r="Y7" s="427"/>
      <c r="Z7" s="427"/>
      <c r="AA7" s="426"/>
      <c r="AB7" s="449"/>
      <c r="AC7" s="448"/>
      <c r="AE7" s="448"/>
      <c r="AF7" s="447"/>
      <c r="AG7" s="447"/>
      <c r="AH7" s="447"/>
      <c r="AI7" s="447"/>
    </row>
    <row r="8" spans="1:35" ht="10.5" customHeight="1">
      <c r="A8" s="1122"/>
      <c r="B8" s="664"/>
      <c r="C8" s="665"/>
      <c r="D8" s="665"/>
      <c r="E8" s="665"/>
      <c r="F8" s="665"/>
      <c r="G8" s="665"/>
      <c r="H8" s="665"/>
      <c r="I8" s="665"/>
      <c r="J8" s="665"/>
      <c r="K8" s="665"/>
      <c r="L8" s="665"/>
      <c r="M8" s="665"/>
      <c r="N8" s="665"/>
      <c r="O8" s="665"/>
      <c r="P8" s="665"/>
      <c r="Q8" s="665"/>
      <c r="R8" s="665"/>
      <c r="S8" s="665"/>
      <c r="T8" s="665"/>
      <c r="U8" s="665"/>
      <c r="V8" s="665"/>
      <c r="W8" s="665"/>
      <c r="X8" s="666"/>
      <c r="Y8" s="666"/>
      <c r="Z8" s="666"/>
      <c r="AA8" s="667"/>
      <c r="AB8" s="445"/>
      <c r="AC8" s="444"/>
      <c r="AE8" s="444"/>
      <c r="AF8" s="442"/>
      <c r="AG8" s="442"/>
      <c r="AH8" s="442"/>
      <c r="AI8" s="442"/>
    </row>
    <row r="9" spans="1:35" ht="14.25" customHeight="1">
      <c r="A9" s="660" t="s">
        <v>6</v>
      </c>
      <c r="B9" s="672">
        <f>SUM(C9:AA9)</f>
        <v>2239.0000000000009</v>
      </c>
      <c r="C9" s="673">
        <v>111.99999999999993</v>
      </c>
      <c r="D9" s="673">
        <v>22.000000000000004</v>
      </c>
      <c r="E9" s="673">
        <v>9.0000000000000036</v>
      </c>
      <c r="F9" s="673">
        <v>40.999999999999986</v>
      </c>
      <c r="G9" s="673">
        <v>49.999999999999979</v>
      </c>
      <c r="H9" s="673">
        <v>41.000000000000014</v>
      </c>
      <c r="I9" s="673">
        <v>34.999999999999986</v>
      </c>
      <c r="J9" s="673">
        <v>22.000000000000007</v>
      </c>
      <c r="K9" s="673">
        <v>430.00000000000045</v>
      </c>
      <c r="L9" s="673">
        <v>56.00000000000005</v>
      </c>
      <c r="M9" s="673">
        <v>46.000000000000014</v>
      </c>
      <c r="N9" s="673">
        <v>94</v>
      </c>
      <c r="O9" s="673">
        <v>139.00000000000003</v>
      </c>
      <c r="P9" s="673">
        <v>562.00000000000034</v>
      </c>
      <c r="Q9" s="673">
        <v>157.00000000000006</v>
      </c>
      <c r="R9" s="673">
        <v>247.99999999999991</v>
      </c>
      <c r="S9" s="673">
        <v>58.999999999999972</v>
      </c>
      <c r="T9" s="673">
        <v>7.9999999999999982</v>
      </c>
      <c r="U9" s="673">
        <v>25.999999999999996</v>
      </c>
      <c r="V9" s="673">
        <v>38.000000000000014</v>
      </c>
      <c r="W9" s="673">
        <v>4.0000000000000009</v>
      </c>
      <c r="X9" s="673">
        <v>20</v>
      </c>
      <c r="Y9" s="673">
        <v>17.000000000000007</v>
      </c>
      <c r="Z9" s="673">
        <v>3</v>
      </c>
      <c r="AA9" s="684">
        <v>0</v>
      </c>
      <c r="AB9" s="445"/>
      <c r="AC9" s="444"/>
      <c r="AE9" s="444"/>
      <c r="AF9" s="442"/>
      <c r="AG9" s="442"/>
      <c r="AH9" s="442"/>
      <c r="AI9" s="442"/>
    </row>
    <row r="10" spans="1:35" ht="14.25" customHeight="1">
      <c r="A10" s="656" t="s">
        <v>1011</v>
      </c>
      <c r="B10" s="664">
        <f>SUM(C10:AA10)</f>
        <v>15520973</v>
      </c>
      <c r="C10" s="668">
        <v>767695</v>
      </c>
      <c r="D10" s="668">
        <v>195719</v>
      </c>
      <c r="E10" s="668">
        <v>244754</v>
      </c>
      <c r="F10" s="668">
        <v>175050</v>
      </c>
      <c r="G10" s="668">
        <v>437826</v>
      </c>
      <c r="H10" s="668">
        <v>486680</v>
      </c>
      <c r="I10" s="668">
        <v>426223</v>
      </c>
      <c r="J10" s="668">
        <v>478964</v>
      </c>
      <c r="K10" s="668">
        <v>2779370</v>
      </c>
      <c r="L10" s="668">
        <v>537351</v>
      </c>
      <c r="M10" s="668">
        <v>395133</v>
      </c>
      <c r="N10" s="668">
        <v>644000</v>
      </c>
      <c r="O10" s="668">
        <v>571382</v>
      </c>
      <c r="P10" s="668">
        <v>3901981</v>
      </c>
      <c r="Q10" s="668">
        <v>829779</v>
      </c>
      <c r="R10" s="668">
        <v>1451873</v>
      </c>
      <c r="S10" s="668">
        <v>334276</v>
      </c>
      <c r="T10" s="668">
        <v>161948</v>
      </c>
      <c r="U10" s="668">
        <v>112151</v>
      </c>
      <c r="V10" s="668">
        <v>91699</v>
      </c>
      <c r="W10" s="668">
        <v>100170</v>
      </c>
      <c r="X10" s="668">
        <v>190896</v>
      </c>
      <c r="Y10" s="668">
        <v>143421</v>
      </c>
      <c r="Z10" s="668">
        <v>27284</v>
      </c>
      <c r="AA10" s="669">
        <v>35348</v>
      </c>
      <c r="AB10" s="445"/>
      <c r="AC10" s="444"/>
      <c r="AE10" s="444"/>
      <c r="AF10" s="442"/>
      <c r="AG10" s="442"/>
      <c r="AH10" s="442"/>
      <c r="AI10" s="442"/>
    </row>
    <row r="11" spans="1:35" ht="14.25" customHeight="1">
      <c r="A11" s="676" t="s">
        <v>10</v>
      </c>
      <c r="B11" s="677">
        <f t="shared" ref="B11:Z11" si="0">B9/B10*10000</f>
        <v>1.4425642000665815</v>
      </c>
      <c r="C11" s="677">
        <f t="shared" si="0"/>
        <v>1.4589127192439697</v>
      </c>
      <c r="D11" s="677">
        <f t="shared" si="0"/>
        <v>1.1240605153306529</v>
      </c>
      <c r="E11" s="677">
        <f t="shared" si="0"/>
        <v>0.36771615581359252</v>
      </c>
      <c r="F11" s="677">
        <f t="shared" si="0"/>
        <v>2.3421879463010562</v>
      </c>
      <c r="G11" s="677">
        <f t="shared" si="0"/>
        <v>1.1420061851054981</v>
      </c>
      <c r="H11" s="677">
        <f t="shared" si="0"/>
        <v>0.84244267280348517</v>
      </c>
      <c r="I11" s="677">
        <f t="shared" si="0"/>
        <v>0.82116638473287418</v>
      </c>
      <c r="J11" s="677">
        <f t="shared" si="0"/>
        <v>0.45932470916394563</v>
      </c>
      <c r="K11" s="677">
        <f t="shared" si="0"/>
        <v>1.5471131947167898</v>
      </c>
      <c r="L11" s="677">
        <f t="shared" si="0"/>
        <v>1.0421493586129</v>
      </c>
      <c r="M11" s="677">
        <f t="shared" si="0"/>
        <v>1.164164977362053</v>
      </c>
      <c r="N11" s="677">
        <f t="shared" si="0"/>
        <v>1.4596273291925466</v>
      </c>
      <c r="O11" s="677">
        <f t="shared" si="0"/>
        <v>2.4326982649085904</v>
      </c>
      <c r="P11" s="677">
        <f t="shared" si="0"/>
        <v>1.440294045511755</v>
      </c>
      <c r="Q11" s="677">
        <f t="shared" si="0"/>
        <v>1.8920700572080043</v>
      </c>
      <c r="R11" s="677">
        <f t="shared" si="0"/>
        <v>1.7081383840046609</v>
      </c>
      <c r="S11" s="677">
        <f t="shared" si="0"/>
        <v>1.7650085558041848</v>
      </c>
      <c r="T11" s="677">
        <f t="shared" si="0"/>
        <v>0.49398572381258171</v>
      </c>
      <c r="U11" s="677">
        <f t="shared" si="0"/>
        <v>2.3183030022023874</v>
      </c>
      <c r="V11" s="677">
        <f t="shared" si="0"/>
        <v>4.14399284615972</v>
      </c>
      <c r="W11" s="677">
        <f t="shared" si="0"/>
        <v>0.39932115403813523</v>
      </c>
      <c r="X11" s="677">
        <f t="shared" si="0"/>
        <v>1.0476908892800267</v>
      </c>
      <c r="Y11" s="677">
        <f t="shared" si="0"/>
        <v>1.185321535897812</v>
      </c>
      <c r="Z11" s="677">
        <f t="shared" si="0"/>
        <v>1.099545521184577</v>
      </c>
      <c r="AA11" s="685" t="s">
        <v>39</v>
      </c>
      <c r="AB11" s="445"/>
      <c r="AC11" s="444"/>
      <c r="AE11" s="444"/>
      <c r="AF11" s="442"/>
      <c r="AG11" s="442"/>
      <c r="AH11" s="442"/>
      <c r="AI11" s="442"/>
    </row>
    <row r="12" spans="1:35" s="446" customFormat="1" ht="3" customHeight="1">
      <c r="A12" s="458"/>
      <c r="B12" s="457"/>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56"/>
      <c r="AB12" s="449"/>
      <c r="AC12" s="448"/>
      <c r="AE12" s="448"/>
      <c r="AF12" s="447"/>
      <c r="AG12" s="447"/>
      <c r="AH12" s="447"/>
      <c r="AI12" s="447"/>
    </row>
    <row r="13" spans="1:35" ht="14.25" customHeight="1">
      <c r="A13" s="1049" t="s">
        <v>1115</v>
      </c>
      <c r="B13" s="665"/>
      <c r="C13" s="665"/>
      <c r="D13" s="665"/>
      <c r="E13" s="665"/>
      <c r="F13" s="665"/>
      <c r="G13" s="665"/>
      <c r="H13" s="665"/>
      <c r="I13" s="665"/>
      <c r="J13" s="665"/>
      <c r="K13" s="665"/>
      <c r="L13" s="665"/>
      <c r="M13" s="665"/>
      <c r="N13" s="665"/>
      <c r="O13" s="665"/>
      <c r="P13" s="665"/>
      <c r="Q13" s="665"/>
      <c r="R13" s="665"/>
      <c r="S13" s="665"/>
      <c r="T13" s="665"/>
      <c r="U13" s="665"/>
      <c r="V13" s="665"/>
      <c r="W13" s="665"/>
      <c r="X13" s="666"/>
      <c r="Y13" s="666"/>
      <c r="Z13" s="666"/>
      <c r="AA13" s="667"/>
      <c r="AB13" s="445"/>
      <c r="AC13" s="444"/>
      <c r="AE13" s="444"/>
      <c r="AF13" s="442"/>
      <c r="AG13" s="442"/>
      <c r="AH13" s="442"/>
      <c r="AI13" s="442"/>
    </row>
    <row r="14" spans="1:35" ht="14.25" customHeight="1">
      <c r="A14" s="660" t="s">
        <v>6</v>
      </c>
      <c r="B14" s="672">
        <f>SUM(C14:AA14)</f>
        <v>1024</v>
      </c>
      <c r="C14" s="673">
        <v>13</v>
      </c>
      <c r="D14" s="673">
        <v>15</v>
      </c>
      <c r="E14" s="673">
        <v>15</v>
      </c>
      <c r="F14" s="673">
        <v>49</v>
      </c>
      <c r="G14" s="673">
        <v>58</v>
      </c>
      <c r="H14" s="673">
        <v>73</v>
      </c>
      <c r="I14" s="673">
        <v>19</v>
      </c>
      <c r="J14" s="673">
        <v>18</v>
      </c>
      <c r="K14" s="673">
        <v>209</v>
      </c>
      <c r="L14" s="673">
        <v>49</v>
      </c>
      <c r="M14" s="610">
        <v>15</v>
      </c>
      <c r="N14" s="673">
        <v>35</v>
      </c>
      <c r="O14" s="673">
        <v>54</v>
      </c>
      <c r="P14" s="673">
        <v>211</v>
      </c>
      <c r="Q14" s="673">
        <v>58</v>
      </c>
      <c r="R14" s="673">
        <v>55</v>
      </c>
      <c r="S14" s="610">
        <v>22</v>
      </c>
      <c r="T14" s="673">
        <v>7</v>
      </c>
      <c r="U14" s="673">
        <v>16</v>
      </c>
      <c r="V14" s="673">
        <v>10</v>
      </c>
      <c r="W14" s="673">
        <v>7</v>
      </c>
      <c r="X14" s="673">
        <v>10</v>
      </c>
      <c r="Y14" s="673">
        <v>3</v>
      </c>
      <c r="Z14" s="615" t="s">
        <v>39</v>
      </c>
      <c r="AA14" s="680">
        <v>3</v>
      </c>
      <c r="AB14" s="445"/>
      <c r="AC14" s="444"/>
      <c r="AE14" s="444"/>
      <c r="AF14" s="442"/>
      <c r="AG14" s="442"/>
      <c r="AH14" s="442"/>
      <c r="AI14" s="442"/>
    </row>
    <row r="15" spans="1:35" ht="14.25" customHeight="1">
      <c r="A15" s="656" t="s">
        <v>1011</v>
      </c>
      <c r="B15" s="664">
        <f>SUM(C15:AA15)</f>
        <v>13319575</v>
      </c>
      <c r="C15" s="670">
        <v>656640</v>
      </c>
      <c r="D15" s="670">
        <v>181712</v>
      </c>
      <c r="E15" s="670">
        <v>222166</v>
      </c>
      <c r="F15" s="670">
        <v>163851</v>
      </c>
      <c r="G15" s="670">
        <v>380242</v>
      </c>
      <c r="H15" s="670">
        <v>436161</v>
      </c>
      <c r="I15" s="670">
        <v>373338</v>
      </c>
      <c r="J15" s="670">
        <v>435687</v>
      </c>
      <c r="K15" s="670">
        <v>2302972</v>
      </c>
      <c r="L15" s="670">
        <v>477356</v>
      </c>
      <c r="M15" s="671">
        <v>316954</v>
      </c>
      <c r="N15" s="670">
        <v>633860</v>
      </c>
      <c r="O15" s="670">
        <v>473051</v>
      </c>
      <c r="P15" s="670">
        <v>3346072</v>
      </c>
      <c r="Q15" s="670">
        <v>709927</v>
      </c>
      <c r="R15" s="670">
        <v>1286136</v>
      </c>
      <c r="S15" s="671">
        <v>261502</v>
      </c>
      <c r="T15" s="670">
        <v>127667</v>
      </c>
      <c r="U15" s="670">
        <v>87801</v>
      </c>
      <c r="V15" s="670">
        <v>69027</v>
      </c>
      <c r="W15" s="670">
        <v>83689</v>
      </c>
      <c r="X15" s="670">
        <v>144212</v>
      </c>
      <c r="Y15" s="670">
        <v>98962</v>
      </c>
      <c r="Z15" s="670">
        <v>20737</v>
      </c>
      <c r="AA15" s="1047">
        <v>29853</v>
      </c>
      <c r="AB15" s="445"/>
      <c r="AC15" s="444"/>
      <c r="AE15" s="444"/>
      <c r="AF15" s="442"/>
      <c r="AG15" s="442"/>
      <c r="AH15" s="442"/>
      <c r="AI15" s="442"/>
    </row>
    <row r="16" spans="1:35" ht="14.25" customHeight="1">
      <c r="A16" s="681" t="s">
        <v>10</v>
      </c>
      <c r="B16" s="682">
        <f t="shared" ref="B16:M16" si="1">B14/B15*10000</f>
        <v>0.76879329858497747</v>
      </c>
      <c r="C16" s="682">
        <f t="shared" si="1"/>
        <v>0.19797758284600392</v>
      </c>
      <c r="D16" s="682">
        <f t="shared" si="1"/>
        <v>0.82548208153561686</v>
      </c>
      <c r="E16" s="682">
        <f t="shared" si="1"/>
        <v>0.67517081821700886</v>
      </c>
      <c r="F16" s="682">
        <f t="shared" si="1"/>
        <v>2.9905218765829926</v>
      </c>
      <c r="G16" s="682">
        <f t="shared" si="1"/>
        <v>1.5253443859436884</v>
      </c>
      <c r="H16" s="682">
        <f t="shared" si="1"/>
        <v>1.6736938882660302</v>
      </c>
      <c r="I16" s="682">
        <f t="shared" si="1"/>
        <v>0.50892220990094772</v>
      </c>
      <c r="J16" s="682">
        <f t="shared" si="1"/>
        <v>0.4131406261834758</v>
      </c>
      <c r="K16" s="682">
        <f t="shared" si="1"/>
        <v>0.90752297466056897</v>
      </c>
      <c r="L16" s="682">
        <f t="shared" si="1"/>
        <v>1.0264875690260518</v>
      </c>
      <c r="M16" s="682">
        <f t="shared" si="1"/>
        <v>0.47325479407106391</v>
      </c>
      <c r="N16" s="682">
        <f t="shared" ref="N16:S16" si="2">N14/N15*10000</f>
        <v>0.55217240400088352</v>
      </c>
      <c r="O16" s="682">
        <f t="shared" si="2"/>
        <v>1.1415259665448334</v>
      </c>
      <c r="P16" s="682">
        <f t="shared" si="2"/>
        <v>0.63059013673345932</v>
      </c>
      <c r="Q16" s="682">
        <f t="shared" si="2"/>
        <v>0.81698540835888755</v>
      </c>
      <c r="R16" s="682">
        <f t="shared" si="2"/>
        <v>0.42763751267362088</v>
      </c>
      <c r="S16" s="682">
        <f t="shared" si="2"/>
        <v>0.84129375683551189</v>
      </c>
      <c r="T16" s="682">
        <f t="shared" ref="T16:AA16" si="3">T14/T15*10000</f>
        <v>0.54830144046621287</v>
      </c>
      <c r="U16" s="682">
        <f t="shared" si="3"/>
        <v>1.8223027072584594</v>
      </c>
      <c r="V16" s="682">
        <f t="shared" si="3"/>
        <v>1.4487084763932954</v>
      </c>
      <c r="W16" s="682">
        <f t="shared" si="3"/>
        <v>0.83643011626378605</v>
      </c>
      <c r="X16" s="682">
        <f t="shared" si="3"/>
        <v>0.69342357085402051</v>
      </c>
      <c r="Y16" s="682">
        <f t="shared" si="3"/>
        <v>0.30314666235524745</v>
      </c>
      <c r="Z16" s="1048" t="s">
        <v>39</v>
      </c>
      <c r="AA16" s="683">
        <f t="shared" si="3"/>
        <v>1.0049241282283188</v>
      </c>
      <c r="AB16" s="445"/>
      <c r="AC16" s="444"/>
      <c r="AE16" s="444"/>
      <c r="AF16" s="442"/>
      <c r="AG16" s="442"/>
      <c r="AH16" s="442"/>
      <c r="AI16" s="442"/>
    </row>
    <row r="17" spans="1:35" s="446" customFormat="1" ht="4.5" customHeight="1">
      <c r="A17" s="419"/>
      <c r="B17" s="417"/>
      <c r="C17" s="417"/>
      <c r="D17" s="417"/>
      <c r="E17" s="417"/>
      <c r="F17" s="417"/>
      <c r="G17" s="417"/>
      <c r="H17" s="417"/>
      <c r="I17" s="417"/>
      <c r="J17" s="417"/>
      <c r="K17" s="417"/>
      <c r="L17" s="417"/>
      <c r="M17" s="450"/>
      <c r="N17" s="417"/>
      <c r="O17" s="417"/>
      <c r="P17" s="417"/>
      <c r="Q17" s="417"/>
      <c r="R17" s="417"/>
      <c r="S17" s="450"/>
      <c r="T17" s="417"/>
      <c r="U17" s="417"/>
      <c r="V17" s="417"/>
      <c r="W17" s="417"/>
      <c r="X17" s="417"/>
      <c r="Y17" s="417"/>
      <c r="Z17" s="417"/>
      <c r="AA17" s="417"/>
      <c r="AB17" s="449"/>
      <c r="AC17" s="448"/>
      <c r="AE17" s="448"/>
      <c r="AF17" s="447"/>
      <c r="AG17" s="447"/>
      <c r="AH17" s="447"/>
      <c r="AI17" s="447"/>
    </row>
    <row r="18" spans="1:35" s="446" customFormat="1" ht="10.5" customHeight="1">
      <c r="A18" s="478" t="s">
        <v>1128</v>
      </c>
      <c r="B18" s="417"/>
      <c r="C18" s="417"/>
      <c r="D18" s="417"/>
      <c r="E18" s="417"/>
      <c r="F18" s="417"/>
      <c r="G18" s="417"/>
      <c r="H18" s="417"/>
      <c r="I18" s="417"/>
      <c r="J18" s="417"/>
      <c r="K18" s="417"/>
      <c r="L18" s="417"/>
      <c r="M18" s="450"/>
      <c r="N18" s="417"/>
      <c r="O18" s="417"/>
      <c r="P18" s="417"/>
      <c r="Q18" s="417"/>
      <c r="R18" s="417"/>
      <c r="S18" s="450"/>
      <c r="T18" s="417"/>
      <c r="U18" s="417"/>
      <c r="V18" s="417"/>
      <c r="W18" s="417"/>
      <c r="X18" s="417"/>
      <c r="Y18" s="417"/>
      <c r="Z18" s="417"/>
      <c r="AA18" s="417"/>
      <c r="AB18" s="449"/>
      <c r="AC18" s="448"/>
      <c r="AE18" s="448"/>
      <c r="AF18" s="447"/>
      <c r="AG18" s="447"/>
      <c r="AH18" s="447"/>
      <c r="AI18" s="447"/>
    </row>
    <row r="19" spans="1:35" ht="12" customHeight="1">
      <c r="A19" s="419" t="s">
        <v>1141</v>
      </c>
      <c r="B19" s="436"/>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45"/>
      <c r="AC19" s="444"/>
      <c r="AE19" s="444"/>
      <c r="AF19" s="442"/>
      <c r="AG19" s="442"/>
      <c r="AH19" s="442"/>
      <c r="AI19" s="442"/>
    </row>
    <row r="20" spans="1:35" ht="12" customHeight="1">
      <c r="A20" s="419" t="s">
        <v>1142</v>
      </c>
      <c r="B20" s="436"/>
      <c r="C20" s="436"/>
      <c r="D20" s="436"/>
      <c r="E20" s="436"/>
      <c r="F20" s="436"/>
      <c r="G20" s="436"/>
      <c r="H20" s="436"/>
      <c r="I20" s="436"/>
      <c r="J20" s="436"/>
      <c r="K20" s="436"/>
      <c r="L20" s="436"/>
      <c r="M20" s="436"/>
      <c r="N20" s="436"/>
      <c r="O20" s="436"/>
      <c r="P20" s="436"/>
      <c r="Q20" s="436"/>
      <c r="R20" s="436"/>
      <c r="S20" s="436"/>
      <c r="T20" s="436"/>
      <c r="U20" s="436"/>
      <c r="V20" s="436"/>
      <c r="W20" s="436"/>
      <c r="X20" s="436"/>
      <c r="Y20" s="436"/>
      <c r="Z20" s="436"/>
      <c r="AA20" s="436"/>
      <c r="AB20" s="445"/>
      <c r="AC20" s="444"/>
      <c r="AE20" s="444"/>
      <c r="AF20" s="442"/>
      <c r="AG20" s="442"/>
      <c r="AH20" s="442"/>
      <c r="AI20" s="442"/>
    </row>
    <row r="21" spans="1:35" ht="14.25" customHeight="1">
      <c r="A21" s="393"/>
      <c r="B21" s="429"/>
      <c r="C21" s="393"/>
      <c r="D21" s="393"/>
      <c r="E21" s="393"/>
      <c r="F21" s="393"/>
      <c r="G21" s="393"/>
      <c r="H21" s="393"/>
      <c r="I21" s="393"/>
      <c r="J21" s="393"/>
      <c r="K21" s="393"/>
      <c r="L21" s="393"/>
      <c r="M21" s="393"/>
      <c r="N21" s="393"/>
      <c r="O21" s="393"/>
      <c r="P21" s="393"/>
      <c r="Q21" s="393"/>
      <c r="R21" s="393"/>
      <c r="S21" s="393"/>
      <c r="T21" s="393"/>
      <c r="U21" s="393"/>
      <c r="V21" s="393"/>
      <c r="W21" s="399"/>
      <c r="X21" s="397"/>
      <c r="Y21" s="397"/>
      <c r="Z21" s="397"/>
      <c r="AA21" s="393"/>
      <c r="AB21" s="445"/>
      <c r="AC21" s="444"/>
      <c r="AE21" s="444"/>
      <c r="AF21" s="442"/>
      <c r="AG21" s="442"/>
      <c r="AH21" s="442"/>
      <c r="AI21" s="442"/>
    </row>
    <row r="22" spans="1:35" ht="19.5" customHeight="1">
      <c r="A22" s="393"/>
      <c r="B22" s="429"/>
      <c r="C22" s="393"/>
      <c r="D22" s="393"/>
      <c r="E22" s="393"/>
      <c r="F22" s="393"/>
      <c r="G22" s="393"/>
      <c r="H22" s="393"/>
      <c r="I22" s="393"/>
      <c r="J22" s="393"/>
      <c r="K22" s="393"/>
      <c r="L22" s="413"/>
      <c r="M22" s="413"/>
      <c r="N22" s="393"/>
      <c r="O22" s="393"/>
      <c r="P22" s="393"/>
      <c r="Q22" s="393"/>
      <c r="R22" s="393"/>
      <c r="S22" s="393"/>
      <c r="T22" s="393"/>
      <c r="U22" s="393"/>
      <c r="V22" s="396"/>
      <c r="W22" s="399"/>
      <c r="X22" s="397"/>
      <c r="Y22" s="397"/>
      <c r="Z22" s="397"/>
      <c r="AA22" s="393"/>
      <c r="AB22" s="445"/>
      <c r="AC22" s="444"/>
      <c r="AE22" s="444"/>
      <c r="AF22" s="442"/>
      <c r="AG22" s="442"/>
      <c r="AH22" s="442"/>
      <c r="AI22" s="442"/>
    </row>
    <row r="23" spans="1:35" ht="12.75" customHeight="1">
      <c r="A23" s="393"/>
      <c r="B23" s="407"/>
      <c r="C23" s="407"/>
      <c r="D23" s="407"/>
      <c r="E23" s="407"/>
      <c r="F23" s="407"/>
      <c r="G23" s="407"/>
      <c r="H23" s="407"/>
      <c r="I23" s="407"/>
      <c r="J23" s="393"/>
      <c r="K23" s="393"/>
      <c r="L23" s="393"/>
      <c r="M23" s="393"/>
      <c r="N23" s="393"/>
      <c r="O23" s="393"/>
      <c r="P23" s="393"/>
      <c r="Q23" s="393"/>
      <c r="R23" s="393"/>
      <c r="S23" s="393"/>
      <c r="T23" s="393"/>
      <c r="U23" s="393"/>
      <c r="V23" s="396"/>
      <c r="W23" s="399"/>
      <c r="X23" s="397"/>
      <c r="Y23" s="397"/>
      <c r="Z23" s="397"/>
      <c r="AA23" s="396"/>
      <c r="AB23" s="445"/>
      <c r="AC23" s="444"/>
      <c r="AE23" s="444"/>
      <c r="AF23" s="442"/>
      <c r="AG23" s="442"/>
      <c r="AH23" s="442"/>
      <c r="AI23" s="442"/>
    </row>
    <row r="24" spans="1:35" ht="14.1" customHeight="1">
      <c r="A24" s="393"/>
      <c r="B24" s="398"/>
      <c r="C24" s="304"/>
      <c r="D24" s="406"/>
      <c r="E24" s="404"/>
      <c r="F24" s="405"/>
      <c r="G24" s="404"/>
      <c r="H24" s="404"/>
      <c r="I24" s="403"/>
      <c r="J24" s="393"/>
      <c r="K24" s="393"/>
      <c r="L24" s="393"/>
      <c r="M24" s="393"/>
      <c r="N24" s="393"/>
      <c r="O24" s="393"/>
      <c r="P24" s="393"/>
      <c r="Q24" s="393"/>
      <c r="R24" s="393"/>
      <c r="S24" s="393"/>
      <c r="T24" s="393"/>
      <c r="U24" s="393"/>
      <c r="V24" s="396"/>
      <c r="W24" s="399"/>
      <c r="X24" s="397"/>
      <c r="Y24" s="397"/>
      <c r="Z24" s="397"/>
      <c r="AA24" s="396"/>
      <c r="AB24" s="445"/>
      <c r="AC24" s="444"/>
      <c r="AE24" s="444"/>
      <c r="AF24" s="442"/>
      <c r="AG24" s="442"/>
      <c r="AH24" s="442"/>
      <c r="AI24" s="442"/>
    </row>
    <row r="25" spans="1:35" ht="14.1" customHeight="1">
      <c r="A25" s="393"/>
      <c r="B25" s="398"/>
      <c r="C25" s="305"/>
      <c r="D25" s="397"/>
      <c r="E25" s="397"/>
      <c r="F25" s="401"/>
      <c r="G25" s="394"/>
      <c r="H25" s="395"/>
      <c r="I25" s="400"/>
      <c r="J25" s="393"/>
      <c r="K25" s="393"/>
      <c r="L25" s="393"/>
      <c r="M25" s="393"/>
      <c r="N25" s="393"/>
      <c r="O25" s="393"/>
      <c r="P25" s="393"/>
      <c r="Q25" s="393"/>
      <c r="R25" s="393"/>
      <c r="S25" s="393"/>
      <c r="T25" s="393"/>
      <c r="U25" s="393"/>
      <c r="V25" s="396"/>
      <c r="W25" s="399"/>
      <c r="X25" s="397"/>
      <c r="Y25" s="397"/>
      <c r="Z25" s="397"/>
      <c r="AA25" s="396"/>
      <c r="AB25" s="445"/>
      <c r="AC25" s="444"/>
      <c r="AE25" s="444"/>
      <c r="AF25" s="442"/>
      <c r="AG25" s="442"/>
      <c r="AH25" s="442"/>
      <c r="AI25" s="442"/>
    </row>
    <row r="26" spans="1:35" ht="14.1" customHeight="1">
      <c r="A26" s="393"/>
      <c r="B26" s="398"/>
      <c r="C26" s="305"/>
      <c r="D26" s="397"/>
      <c r="E26" s="397"/>
      <c r="F26" s="401"/>
      <c r="G26" s="394"/>
      <c r="H26" s="395"/>
      <c r="I26" s="400"/>
      <c r="J26" s="393"/>
      <c r="K26" s="393"/>
      <c r="L26" s="393"/>
      <c r="M26" s="393"/>
      <c r="N26" s="393"/>
      <c r="O26" s="393"/>
      <c r="P26" s="393"/>
      <c r="Q26" s="393"/>
      <c r="R26" s="393"/>
      <c r="S26" s="393"/>
      <c r="T26" s="393"/>
      <c r="U26" s="393"/>
      <c r="V26" s="396"/>
      <c r="W26" s="399"/>
      <c r="X26" s="397"/>
      <c r="Y26" s="397"/>
      <c r="Z26" s="397"/>
      <c r="AA26" s="396"/>
      <c r="AB26" s="445"/>
      <c r="AC26" s="444"/>
      <c r="AE26" s="444"/>
      <c r="AF26" s="442"/>
      <c r="AG26" s="442"/>
      <c r="AH26" s="442"/>
      <c r="AI26" s="442"/>
    </row>
    <row r="27" spans="1:35" ht="14.1" customHeight="1">
      <c r="A27" s="393"/>
      <c r="B27" s="398"/>
      <c r="C27" s="305"/>
      <c r="D27" s="397"/>
      <c r="E27" s="397"/>
      <c r="F27" s="401"/>
      <c r="G27" s="394"/>
      <c r="H27" s="395"/>
      <c r="I27" s="400"/>
      <c r="J27" s="393"/>
      <c r="K27" s="393"/>
      <c r="L27" s="393"/>
      <c r="M27" s="393"/>
      <c r="N27" s="393"/>
      <c r="O27" s="393"/>
      <c r="P27" s="393"/>
      <c r="Q27" s="393"/>
      <c r="R27" s="393"/>
      <c r="S27" s="393"/>
      <c r="T27" s="393"/>
      <c r="U27" s="393"/>
      <c r="V27" s="396"/>
      <c r="W27" s="399"/>
      <c r="X27" s="397"/>
      <c r="Y27" s="397"/>
      <c r="Z27" s="397"/>
      <c r="AA27" s="396"/>
      <c r="AB27" s="445"/>
      <c r="AC27" s="444"/>
      <c r="AE27" s="444"/>
      <c r="AF27" s="442"/>
      <c r="AG27" s="442"/>
      <c r="AH27" s="442"/>
      <c r="AI27" s="442"/>
    </row>
    <row r="28" spans="1:35" ht="14.1" customHeight="1">
      <c r="A28" s="393"/>
      <c r="B28" s="398"/>
      <c r="C28" s="305"/>
      <c r="D28" s="397"/>
      <c r="E28" s="397"/>
      <c r="F28" s="401"/>
      <c r="G28" s="394"/>
      <c r="H28" s="395"/>
      <c r="I28" s="400"/>
      <c r="J28" s="393"/>
      <c r="K28" s="393"/>
      <c r="L28" s="393"/>
      <c r="M28" s="393"/>
      <c r="N28" s="393"/>
      <c r="O28" s="393"/>
      <c r="P28" s="393"/>
      <c r="Q28" s="393"/>
      <c r="R28" s="393"/>
      <c r="S28" s="393"/>
      <c r="T28" s="393"/>
      <c r="U28" s="393"/>
      <c r="V28" s="396"/>
      <c r="W28" s="399"/>
      <c r="X28" s="397"/>
      <c r="Y28" s="397"/>
      <c r="Z28" s="397"/>
      <c r="AA28" s="396"/>
      <c r="AB28" s="445"/>
      <c r="AC28" s="444"/>
      <c r="AE28" s="444"/>
      <c r="AF28" s="442"/>
      <c r="AG28" s="442"/>
      <c r="AH28" s="442"/>
      <c r="AI28" s="442"/>
    </row>
    <row r="29" spans="1:35" ht="14.1" customHeight="1">
      <c r="A29" s="393"/>
      <c r="B29" s="398"/>
      <c r="C29" s="305"/>
      <c r="D29" s="397"/>
      <c r="E29" s="397"/>
      <c r="F29" s="401"/>
      <c r="G29" s="394"/>
      <c r="H29" s="395"/>
      <c r="I29" s="400"/>
      <c r="J29" s="393"/>
      <c r="K29" s="393"/>
      <c r="L29" s="393"/>
      <c r="M29" s="393"/>
      <c r="N29" s="393"/>
      <c r="O29" s="393"/>
      <c r="P29" s="393"/>
      <c r="Q29" s="393"/>
      <c r="R29" s="393"/>
      <c r="S29" s="393"/>
      <c r="T29" s="393"/>
      <c r="U29" s="393"/>
      <c r="V29" s="396"/>
      <c r="W29" s="399"/>
      <c r="X29" s="397"/>
      <c r="Y29" s="397"/>
      <c r="Z29" s="397"/>
      <c r="AA29" s="396"/>
      <c r="AB29" s="445"/>
      <c r="AC29" s="444"/>
      <c r="AE29" s="444"/>
      <c r="AF29" s="442"/>
      <c r="AG29" s="442"/>
      <c r="AH29" s="442"/>
      <c r="AI29" s="442"/>
    </row>
    <row r="30" spans="1:35" ht="14.1" customHeight="1">
      <c r="A30" s="393"/>
      <c r="B30" s="398"/>
      <c r="C30" s="305"/>
      <c r="D30" s="397"/>
      <c r="E30" s="397"/>
      <c r="F30" s="401"/>
      <c r="G30" s="394"/>
      <c r="H30" s="395"/>
      <c r="I30" s="400"/>
      <c r="J30" s="393"/>
      <c r="K30" s="393"/>
      <c r="L30" s="393"/>
      <c r="M30" s="393"/>
      <c r="N30" s="393"/>
      <c r="O30" s="393"/>
      <c r="P30" s="393"/>
      <c r="Q30" s="393"/>
      <c r="R30" s="393"/>
      <c r="S30" s="393"/>
      <c r="T30" s="393"/>
      <c r="U30" s="393"/>
      <c r="V30" s="396"/>
      <c r="W30" s="399"/>
      <c r="X30" s="397"/>
      <c r="Y30" s="397"/>
      <c r="Z30" s="397"/>
      <c r="AA30" s="396"/>
      <c r="AB30" s="445"/>
      <c r="AC30" s="444"/>
      <c r="AE30" s="444"/>
      <c r="AF30" s="442"/>
      <c r="AG30" s="442"/>
      <c r="AH30" s="442"/>
      <c r="AI30" s="442"/>
    </row>
    <row r="31" spans="1:35" ht="14.1" customHeight="1">
      <c r="A31" s="393"/>
      <c r="B31" s="398"/>
      <c r="C31" s="305"/>
      <c r="D31" s="397"/>
      <c r="E31" s="397"/>
      <c r="F31" s="401"/>
      <c r="G31" s="394"/>
      <c r="H31" s="395"/>
      <c r="I31" s="400"/>
      <c r="J31" s="393"/>
      <c r="K31" s="393"/>
      <c r="L31" s="393"/>
      <c r="M31" s="393"/>
      <c r="N31" s="393"/>
      <c r="O31" s="393"/>
      <c r="P31" s="393"/>
      <c r="Q31" s="393"/>
      <c r="R31" s="393"/>
      <c r="S31" s="393"/>
      <c r="T31" s="393"/>
      <c r="U31" s="393"/>
      <c r="V31" s="396"/>
      <c r="W31" s="399"/>
      <c r="X31" s="397"/>
      <c r="Y31" s="397"/>
      <c r="Z31" s="397"/>
      <c r="AA31" s="396"/>
      <c r="AB31" s="445"/>
      <c r="AC31" s="444"/>
      <c r="AE31" s="444"/>
      <c r="AF31" s="442"/>
      <c r="AG31" s="442"/>
      <c r="AH31" s="442"/>
      <c r="AI31" s="442"/>
    </row>
    <row r="32" spans="1:35" ht="14.1" customHeight="1">
      <c r="A32" s="393"/>
      <c r="B32" s="398"/>
      <c r="C32" s="305"/>
      <c r="D32" s="397"/>
      <c r="E32" s="397"/>
      <c r="F32" s="401"/>
      <c r="G32" s="394"/>
      <c r="H32" s="395"/>
      <c r="I32" s="400"/>
      <c r="J32" s="393"/>
      <c r="K32" s="393"/>
      <c r="L32" s="393"/>
      <c r="M32" s="393"/>
      <c r="N32" s="393"/>
      <c r="O32" s="393"/>
      <c r="P32" s="393"/>
      <c r="Q32" s="393"/>
      <c r="R32" s="393"/>
      <c r="S32" s="393"/>
      <c r="T32" s="393"/>
      <c r="U32" s="393"/>
      <c r="V32" s="396"/>
      <c r="W32" s="399"/>
      <c r="X32" s="397"/>
      <c r="Y32" s="397"/>
      <c r="Z32" s="397"/>
      <c r="AA32" s="396"/>
      <c r="AB32" s="445"/>
      <c r="AC32" s="444"/>
      <c r="AE32" s="444"/>
      <c r="AF32" s="442"/>
      <c r="AG32" s="442"/>
      <c r="AH32" s="442"/>
      <c r="AI32" s="442"/>
    </row>
    <row r="33" spans="1:35" ht="14.1" customHeight="1">
      <c r="A33" s="393"/>
      <c r="B33" s="398"/>
      <c r="C33" s="305"/>
      <c r="D33" s="397"/>
      <c r="E33" s="397"/>
      <c r="F33" s="401"/>
      <c r="G33" s="394"/>
      <c r="H33" s="395"/>
      <c r="I33" s="400"/>
      <c r="J33" s="393"/>
      <c r="K33" s="393"/>
      <c r="L33" s="393"/>
      <c r="M33" s="393"/>
      <c r="N33" s="393"/>
      <c r="O33" s="393"/>
      <c r="P33" s="393"/>
      <c r="Q33" s="393"/>
      <c r="R33" s="393"/>
      <c r="S33" s="393"/>
      <c r="T33" s="393"/>
      <c r="U33" s="393"/>
      <c r="V33" s="396"/>
      <c r="W33" s="399"/>
      <c r="X33" s="397"/>
      <c r="Y33" s="397"/>
      <c r="Z33" s="397"/>
      <c r="AA33" s="396"/>
      <c r="AB33" s="445"/>
      <c r="AC33" s="444"/>
      <c r="AE33" s="444"/>
      <c r="AF33" s="442"/>
      <c r="AG33" s="442"/>
      <c r="AH33" s="442"/>
      <c r="AI33" s="442"/>
    </row>
    <row r="34" spans="1:35" ht="14.1" customHeight="1">
      <c r="A34" s="393"/>
      <c r="B34" s="398"/>
      <c r="C34" s="305"/>
      <c r="D34" s="397"/>
      <c r="E34" s="397"/>
      <c r="F34" s="401"/>
      <c r="G34" s="394"/>
      <c r="H34" s="393"/>
      <c r="I34" s="400"/>
      <c r="J34" s="393"/>
      <c r="K34" s="393"/>
      <c r="L34" s="393"/>
      <c r="M34" s="393"/>
      <c r="N34" s="393"/>
      <c r="O34" s="393"/>
      <c r="P34" s="393"/>
      <c r="Q34" s="393"/>
      <c r="R34" s="393"/>
      <c r="S34" s="393"/>
      <c r="T34" s="393"/>
      <c r="U34" s="393"/>
      <c r="V34" s="396"/>
      <c r="W34" s="399"/>
      <c r="X34" s="397"/>
      <c r="Y34" s="397"/>
      <c r="Z34" s="397"/>
      <c r="AA34" s="396"/>
      <c r="AB34" s="445"/>
      <c r="AC34" s="444"/>
      <c r="AE34" s="444"/>
      <c r="AF34" s="442"/>
      <c r="AG34" s="442"/>
      <c r="AH34" s="442"/>
      <c r="AI34" s="442"/>
    </row>
    <row r="35" spans="1:35" ht="14.1" customHeight="1">
      <c r="A35" s="393"/>
      <c r="B35" s="398"/>
      <c r="C35" s="305"/>
      <c r="D35" s="397"/>
      <c r="E35" s="397"/>
      <c r="F35" s="401"/>
      <c r="G35" s="394"/>
      <c r="H35" s="393"/>
      <c r="I35" s="400"/>
      <c r="J35" s="393"/>
      <c r="K35" s="393"/>
      <c r="L35" s="393"/>
      <c r="M35" s="393"/>
      <c r="N35" s="393"/>
      <c r="O35" s="393"/>
      <c r="P35" s="393"/>
      <c r="Q35" s="393"/>
      <c r="R35" s="393"/>
      <c r="S35" s="393"/>
      <c r="T35" s="393"/>
      <c r="U35" s="393"/>
      <c r="V35" s="396"/>
      <c r="W35" s="399"/>
      <c r="X35" s="397"/>
      <c r="Y35" s="397"/>
      <c r="Z35" s="397"/>
      <c r="AA35" s="396"/>
      <c r="AB35" s="445"/>
      <c r="AC35" s="444"/>
      <c r="AE35" s="444"/>
      <c r="AF35" s="442"/>
      <c r="AG35" s="442"/>
      <c r="AH35" s="442"/>
      <c r="AI35" s="442"/>
    </row>
    <row r="36" spans="1:35" ht="14.1" customHeight="1">
      <c r="A36" s="393"/>
      <c r="B36" s="398"/>
      <c r="C36" s="305"/>
      <c r="D36" s="397"/>
      <c r="E36" s="397"/>
      <c r="F36" s="401"/>
      <c r="G36" s="394"/>
      <c r="H36" s="393"/>
      <c r="I36" s="400"/>
      <c r="J36" s="393"/>
      <c r="K36" s="393"/>
      <c r="L36" s="393"/>
      <c r="M36" s="393"/>
      <c r="N36" s="393"/>
      <c r="O36" s="393"/>
      <c r="P36" s="393"/>
      <c r="Q36" s="393"/>
      <c r="R36" s="393"/>
      <c r="S36" s="393"/>
      <c r="T36" s="393"/>
      <c r="U36" s="393"/>
      <c r="V36" s="396"/>
      <c r="W36" s="399"/>
      <c r="X36" s="397"/>
      <c r="Y36" s="397"/>
      <c r="Z36" s="397"/>
      <c r="AA36" s="396"/>
      <c r="AB36" s="445"/>
      <c r="AC36" s="444"/>
      <c r="AE36" s="444"/>
      <c r="AF36" s="442"/>
      <c r="AG36" s="442"/>
      <c r="AH36" s="442"/>
      <c r="AI36" s="442"/>
    </row>
    <row r="37" spans="1:35" ht="14.1" customHeight="1">
      <c r="A37" s="393"/>
      <c r="B37" s="398"/>
      <c r="C37" s="305"/>
      <c r="D37" s="397"/>
      <c r="E37" s="397"/>
      <c r="F37" s="401"/>
      <c r="G37" s="394"/>
      <c r="H37" s="395"/>
      <c r="I37" s="400"/>
      <c r="J37" s="393"/>
      <c r="K37" s="393"/>
      <c r="L37" s="393"/>
      <c r="M37" s="393"/>
      <c r="N37" s="393"/>
      <c r="O37" s="393"/>
      <c r="P37" s="393"/>
      <c r="Q37" s="393"/>
      <c r="R37" s="393"/>
      <c r="S37" s="393"/>
      <c r="T37" s="393"/>
      <c r="U37" s="393"/>
      <c r="V37" s="396"/>
      <c r="W37" s="399"/>
      <c r="X37" s="397"/>
      <c r="Y37" s="397"/>
      <c r="Z37" s="397"/>
      <c r="AA37" s="396"/>
      <c r="AB37" s="445"/>
      <c r="AC37" s="444"/>
      <c r="AE37" s="444"/>
      <c r="AF37" s="442"/>
      <c r="AG37" s="442"/>
      <c r="AH37" s="442"/>
      <c r="AI37" s="442"/>
    </row>
    <row r="38" spans="1:35" ht="14.1" customHeight="1">
      <c r="A38" s="393"/>
      <c r="B38" s="398"/>
      <c r="C38" s="305"/>
      <c r="D38" s="397"/>
      <c r="E38" s="397"/>
      <c r="F38" s="401"/>
      <c r="G38" s="394"/>
      <c r="H38" s="395"/>
      <c r="I38" s="400"/>
      <c r="J38" s="393"/>
      <c r="K38" s="393"/>
      <c r="L38" s="393"/>
      <c r="M38" s="393"/>
      <c r="N38" s="393"/>
      <c r="O38" s="393"/>
      <c r="P38" s="393"/>
      <c r="Q38" s="393"/>
      <c r="R38" s="393"/>
      <c r="S38" s="393"/>
      <c r="T38" s="393"/>
      <c r="U38" s="393"/>
      <c r="V38" s="396"/>
      <c r="W38" s="399"/>
      <c r="X38" s="397"/>
      <c r="Y38" s="397"/>
      <c r="Z38" s="397"/>
      <c r="AA38" s="396"/>
      <c r="AB38" s="445"/>
      <c r="AC38" s="444"/>
      <c r="AE38" s="444"/>
      <c r="AF38" s="442"/>
      <c r="AG38" s="442"/>
      <c r="AH38" s="442"/>
      <c r="AI38" s="442"/>
    </row>
    <row r="39" spans="1:35" ht="14.1" customHeight="1">
      <c r="A39" s="393"/>
      <c r="B39" s="398"/>
      <c r="C39" s="305"/>
      <c r="D39" s="397"/>
      <c r="E39" s="397"/>
      <c r="F39" s="401"/>
      <c r="G39" s="394"/>
      <c r="H39" s="395"/>
      <c r="I39" s="400"/>
      <c r="J39" s="393"/>
      <c r="K39" s="393"/>
      <c r="L39" s="393"/>
      <c r="M39" s="393"/>
      <c r="N39" s="393"/>
      <c r="O39" s="393"/>
      <c r="P39" s="393"/>
      <c r="Q39" s="393"/>
      <c r="R39" s="393"/>
      <c r="S39" s="393"/>
      <c r="T39" s="393"/>
      <c r="U39" s="393"/>
      <c r="V39" s="396"/>
      <c r="W39" s="399"/>
      <c r="X39" s="393"/>
      <c r="Y39" s="393"/>
      <c r="Z39" s="393"/>
      <c r="AA39" s="396"/>
      <c r="AB39" s="445"/>
      <c r="AC39" s="444"/>
      <c r="AE39" s="444"/>
      <c r="AF39" s="442"/>
      <c r="AG39" s="442"/>
      <c r="AH39" s="442"/>
      <c r="AI39" s="442"/>
    </row>
    <row r="40" spans="1:35" ht="14.1" customHeight="1">
      <c r="A40" s="393"/>
      <c r="B40" s="398"/>
      <c r="C40" s="305"/>
      <c r="D40" s="397"/>
      <c r="E40" s="397"/>
      <c r="F40" s="401"/>
      <c r="G40" s="394"/>
      <c r="H40" s="395"/>
      <c r="I40" s="400"/>
      <c r="J40" s="393"/>
      <c r="K40" s="393"/>
      <c r="L40" s="393"/>
      <c r="M40" s="393"/>
      <c r="N40" s="393"/>
      <c r="O40" s="393"/>
      <c r="P40" s="393"/>
      <c r="Q40" s="393"/>
      <c r="R40" s="393"/>
      <c r="S40" s="393"/>
      <c r="T40" s="393"/>
      <c r="U40" s="393"/>
      <c r="V40" s="396"/>
      <c r="W40" s="399"/>
      <c r="X40" s="397"/>
      <c r="Y40" s="397"/>
      <c r="Z40" s="397"/>
      <c r="AA40" s="396"/>
      <c r="AB40" s="445"/>
      <c r="AC40" s="444"/>
      <c r="AE40" s="444"/>
    </row>
    <row r="41" spans="1:35" ht="14.1" customHeight="1">
      <c r="A41" s="393"/>
      <c r="B41" s="398"/>
      <c r="C41" s="305"/>
      <c r="D41" s="397"/>
      <c r="E41" s="397"/>
      <c r="F41" s="401"/>
      <c r="G41" s="394"/>
      <c r="H41" s="395"/>
      <c r="I41" s="400"/>
      <c r="J41" s="393"/>
      <c r="K41" s="393"/>
      <c r="L41" s="393"/>
      <c r="M41" s="393"/>
      <c r="N41" s="393"/>
      <c r="O41" s="393"/>
      <c r="P41" s="393"/>
      <c r="Q41" s="393"/>
      <c r="R41" s="393"/>
      <c r="S41" s="393"/>
      <c r="T41" s="393"/>
      <c r="U41" s="393"/>
      <c r="V41" s="396"/>
      <c r="W41" s="399"/>
      <c r="X41" s="397"/>
      <c r="Y41" s="397"/>
      <c r="Z41" s="397"/>
      <c r="AA41" s="396"/>
      <c r="AB41" s="445"/>
      <c r="AC41" s="444"/>
      <c r="AE41" s="444"/>
    </row>
    <row r="42" spans="1:35" ht="14.1" customHeight="1">
      <c r="A42" s="393"/>
      <c r="B42" s="398"/>
      <c r="C42" s="305"/>
      <c r="D42" s="397"/>
      <c r="E42" s="397"/>
      <c r="F42" s="401"/>
      <c r="G42" s="394"/>
      <c r="H42" s="395"/>
      <c r="I42" s="400"/>
      <c r="J42" s="393"/>
      <c r="K42" s="393"/>
      <c r="L42" s="393"/>
      <c r="M42" s="393"/>
      <c r="N42" s="393"/>
      <c r="O42" s="393"/>
      <c r="P42" s="393"/>
      <c r="Q42" s="393"/>
      <c r="R42" s="393"/>
      <c r="S42" s="393"/>
      <c r="T42" s="393"/>
      <c r="U42" s="393"/>
      <c r="V42" s="396"/>
      <c r="W42" s="399"/>
      <c r="X42" s="397"/>
      <c r="Y42" s="397"/>
      <c r="Z42" s="397"/>
      <c r="AA42" s="396"/>
      <c r="AB42" s="445"/>
      <c r="AC42" s="444"/>
      <c r="AE42" s="444"/>
    </row>
    <row r="43" spans="1:35" ht="14.1" customHeight="1">
      <c r="A43" s="393"/>
      <c r="B43" s="398"/>
      <c r="C43" s="305"/>
      <c r="D43" s="397"/>
      <c r="E43" s="397"/>
      <c r="F43" s="401"/>
      <c r="G43" s="394"/>
      <c r="H43" s="395"/>
      <c r="I43" s="400"/>
      <c r="J43" s="393"/>
      <c r="K43" s="393"/>
      <c r="L43" s="393"/>
      <c r="M43" s="393"/>
      <c r="N43" s="393"/>
      <c r="O43" s="393"/>
      <c r="P43" s="393"/>
      <c r="Q43" s="393"/>
      <c r="R43" s="393"/>
      <c r="S43" s="393"/>
      <c r="T43" s="393"/>
      <c r="U43" s="393"/>
      <c r="V43" s="396"/>
      <c r="W43" s="399"/>
      <c r="X43" s="397"/>
      <c r="Y43" s="397"/>
      <c r="Z43" s="397"/>
      <c r="AA43" s="396"/>
      <c r="AB43" s="445"/>
      <c r="AC43" s="444"/>
      <c r="AE43" s="444"/>
    </row>
    <row r="44" spans="1:35" ht="14.1" customHeight="1">
      <c r="A44" s="393"/>
      <c r="B44" s="398"/>
      <c r="C44" s="305"/>
      <c r="D44" s="397"/>
      <c r="E44" s="397"/>
      <c r="F44" s="401"/>
      <c r="G44" s="394"/>
      <c r="H44" s="395"/>
      <c r="I44" s="400"/>
      <c r="J44" s="393"/>
      <c r="K44" s="393"/>
      <c r="L44" s="393"/>
      <c r="M44" s="393"/>
      <c r="N44" s="393"/>
      <c r="O44" s="393"/>
      <c r="P44" s="393"/>
      <c r="Q44" s="393"/>
      <c r="R44" s="393"/>
      <c r="S44" s="393"/>
      <c r="T44" s="393"/>
      <c r="U44" s="393"/>
      <c r="V44" s="396"/>
      <c r="W44" s="399"/>
      <c r="X44" s="397"/>
      <c r="Y44" s="397"/>
      <c r="Z44" s="397"/>
      <c r="AA44" s="396"/>
      <c r="AB44" s="445"/>
      <c r="AC44" s="444"/>
      <c r="AE44" s="444"/>
    </row>
    <row r="45" spans="1:35" ht="14.1" customHeight="1">
      <c r="A45" s="393"/>
      <c r="B45" s="398"/>
      <c r="C45" s="305"/>
      <c r="D45" s="397"/>
      <c r="E45" s="397"/>
      <c r="F45" s="401"/>
      <c r="G45" s="394"/>
      <c r="H45" s="395"/>
      <c r="I45" s="400"/>
      <c r="J45" s="393"/>
      <c r="K45" s="393"/>
      <c r="L45" s="393"/>
      <c r="M45" s="393"/>
      <c r="N45" s="393"/>
      <c r="O45" s="393"/>
      <c r="P45" s="393"/>
      <c r="Q45" s="393"/>
      <c r="R45" s="393"/>
      <c r="S45" s="393"/>
      <c r="T45" s="393"/>
      <c r="U45" s="393"/>
      <c r="V45" s="396"/>
      <c r="W45" s="399"/>
      <c r="X45" s="397"/>
      <c r="Y45" s="397"/>
      <c r="Z45" s="397"/>
      <c r="AA45" s="396"/>
      <c r="AB45" s="445"/>
      <c r="AC45" s="444"/>
      <c r="AE45" s="444"/>
    </row>
    <row r="46" spans="1:35" ht="45.75" hidden="1" customHeight="1">
      <c r="A46" s="393"/>
      <c r="B46" s="398"/>
      <c r="C46" s="1094" t="s">
        <v>1071</v>
      </c>
      <c r="D46" s="1094"/>
      <c r="E46" s="1094"/>
      <c r="F46" s="1094"/>
      <c r="G46" s="1094"/>
      <c r="H46" s="1094"/>
      <c r="I46" s="1094"/>
      <c r="J46" s="1094"/>
      <c r="K46" s="1094"/>
      <c r="L46" s="1094"/>
      <c r="M46" s="1094"/>
      <c r="N46" s="1094"/>
      <c r="O46" s="1094"/>
      <c r="P46" s="1094"/>
      <c r="Q46" s="1094"/>
      <c r="R46" s="1094"/>
      <c r="S46" s="1094"/>
      <c r="T46" s="1094"/>
      <c r="U46" s="1094"/>
      <c r="V46" s="1094"/>
      <c r="W46" s="1094"/>
      <c r="X46" s="1094"/>
      <c r="Y46" s="397"/>
      <c r="Z46" s="397"/>
      <c r="AA46" s="396"/>
      <c r="AB46" s="445"/>
      <c r="AC46" s="444"/>
      <c r="AE46" s="444"/>
    </row>
    <row r="47" spans="1:35" ht="14.1" customHeight="1">
      <c r="A47" s="393"/>
      <c r="B47" s="398"/>
      <c r="C47" s="305"/>
      <c r="D47" s="397"/>
      <c r="E47" s="397"/>
      <c r="F47" s="401"/>
      <c r="G47" s="394"/>
      <c r="H47" s="395"/>
      <c r="I47" s="400"/>
      <c r="J47" s="393"/>
      <c r="K47" s="393"/>
      <c r="L47" s="393"/>
      <c r="M47" s="393"/>
      <c r="N47" s="393"/>
      <c r="O47" s="393"/>
      <c r="P47" s="393"/>
      <c r="Q47" s="393"/>
      <c r="R47" s="393"/>
      <c r="S47" s="393"/>
      <c r="T47" s="393"/>
      <c r="U47" s="393"/>
      <c r="V47" s="396"/>
      <c r="W47" s="399"/>
      <c r="X47" s="397"/>
      <c r="Y47" s="397"/>
      <c r="Z47" s="397"/>
      <c r="AA47" s="396"/>
      <c r="AB47" s="445"/>
      <c r="AC47" s="444"/>
      <c r="AE47" s="444"/>
    </row>
    <row r="48" spans="1:35" ht="14.1" customHeight="1">
      <c r="A48" s="393"/>
      <c r="B48" s="398"/>
      <c r="C48" s="433"/>
      <c r="D48" s="397"/>
      <c r="E48" s="434"/>
      <c r="F48" s="401"/>
      <c r="G48" s="394"/>
      <c r="H48" s="395"/>
      <c r="I48" s="400"/>
      <c r="J48" s="393"/>
      <c r="K48" s="393"/>
      <c r="L48" s="393"/>
      <c r="M48" s="393"/>
      <c r="N48" s="393"/>
      <c r="O48" s="393"/>
      <c r="P48" s="393"/>
      <c r="Q48" s="393"/>
      <c r="T48" s="393"/>
      <c r="V48" s="443"/>
      <c r="W48" s="442"/>
      <c r="X48" s="442"/>
      <c r="Y48" s="442"/>
      <c r="Z48" s="442"/>
      <c r="AA48" s="443"/>
      <c r="AC48" s="442"/>
      <c r="AF48" s="442"/>
      <c r="AG48" s="442"/>
      <c r="AH48" s="442"/>
      <c r="AI48" s="442"/>
    </row>
    <row r="49" spans="1:35" ht="14.1" customHeight="1">
      <c r="A49" s="393"/>
      <c r="B49" s="398"/>
      <c r="C49" s="305"/>
      <c r="D49" s="432"/>
      <c r="E49" s="432"/>
      <c r="F49" s="401"/>
      <c r="G49" s="394"/>
      <c r="H49" s="393"/>
      <c r="I49" s="400"/>
      <c r="J49" s="393"/>
      <c r="K49" s="393"/>
      <c r="L49" s="393"/>
      <c r="M49" s="393"/>
      <c r="N49" s="393"/>
      <c r="O49" s="393"/>
      <c r="P49" s="393"/>
      <c r="Q49" s="393"/>
      <c r="T49" s="393"/>
      <c r="V49" s="443"/>
      <c r="W49" s="442"/>
      <c r="X49" s="442"/>
      <c r="Y49" s="442"/>
      <c r="Z49" s="442"/>
      <c r="AA49" s="443"/>
      <c r="AC49" s="442"/>
      <c r="AF49" s="442"/>
      <c r="AG49" s="442"/>
      <c r="AH49" s="442"/>
      <c r="AI49" s="442"/>
    </row>
    <row r="50" spans="1:35" ht="14.1" customHeight="1">
      <c r="A50" s="393"/>
      <c r="B50" s="398"/>
      <c r="C50" s="433"/>
      <c r="D50" s="432"/>
      <c r="E50" s="432"/>
      <c r="F50" s="401"/>
      <c r="G50" s="394"/>
      <c r="H50" s="394"/>
      <c r="I50" s="400"/>
      <c r="J50" s="393"/>
      <c r="K50" s="393"/>
      <c r="L50" s="393"/>
      <c r="M50" s="393"/>
      <c r="N50" s="393"/>
      <c r="O50" s="393"/>
      <c r="P50" s="393"/>
      <c r="Q50" s="393"/>
      <c r="T50" s="393"/>
      <c r="V50" s="443"/>
      <c r="W50" s="442"/>
      <c r="X50" s="442"/>
      <c r="Y50" s="442"/>
      <c r="Z50" s="442"/>
      <c r="AA50" s="443"/>
      <c r="AC50" s="442"/>
      <c r="AF50" s="442"/>
      <c r="AG50" s="442"/>
      <c r="AH50" s="442"/>
      <c r="AI50" s="442"/>
    </row>
    <row r="51" spans="1:35" ht="9.9499999999999993" customHeight="1">
      <c r="A51" s="393"/>
      <c r="B51" s="429"/>
      <c r="C51" s="393"/>
      <c r="D51" s="393"/>
      <c r="E51" s="393"/>
      <c r="F51" s="393"/>
      <c r="G51" s="393"/>
      <c r="H51" s="393"/>
      <c r="I51" s="393"/>
      <c r="J51" s="393"/>
      <c r="K51" s="393"/>
      <c r="L51" s="393"/>
      <c r="M51" s="393"/>
      <c r="N51" s="393"/>
      <c r="O51" s="393"/>
      <c r="P51" s="393"/>
      <c r="Q51" s="393"/>
      <c r="R51" s="393"/>
      <c r="S51" s="393"/>
      <c r="T51" s="393"/>
      <c r="V51" s="443"/>
      <c r="W51" s="442"/>
      <c r="X51" s="442"/>
      <c r="Y51" s="442"/>
      <c r="Z51" s="442"/>
      <c r="AB51" s="442"/>
      <c r="AC51" s="442"/>
      <c r="AF51" s="442"/>
      <c r="AG51" s="442"/>
      <c r="AH51" s="442"/>
      <c r="AI51" s="442"/>
    </row>
    <row r="52" spans="1:35" ht="9.9499999999999993" customHeight="1">
      <c r="A52" s="393"/>
      <c r="B52" s="429"/>
      <c r="C52" s="393"/>
      <c r="D52" s="393"/>
      <c r="E52" s="393"/>
      <c r="F52" s="393"/>
      <c r="G52" s="393"/>
      <c r="H52" s="393"/>
      <c r="I52" s="393"/>
      <c r="J52" s="393"/>
      <c r="K52" s="393"/>
      <c r="L52" s="393"/>
      <c r="M52" s="393"/>
      <c r="N52" s="393"/>
      <c r="O52" s="393"/>
      <c r="P52" s="393"/>
      <c r="Q52" s="393"/>
      <c r="R52" s="393"/>
      <c r="S52" s="393"/>
      <c r="T52" s="393"/>
      <c r="V52" s="443"/>
      <c r="W52" s="442"/>
      <c r="X52" s="442"/>
      <c r="Y52" s="442"/>
      <c r="Z52" s="442"/>
      <c r="AB52" s="442"/>
      <c r="AC52" s="442"/>
      <c r="AF52" s="442"/>
      <c r="AG52" s="442"/>
      <c r="AH52" s="442"/>
      <c r="AI52" s="442"/>
    </row>
    <row r="53" spans="1:35" ht="12" customHeight="1">
      <c r="A53" s="393"/>
      <c r="B53" s="429"/>
      <c r="C53" s="393"/>
      <c r="D53" s="393"/>
      <c r="E53" s="393"/>
      <c r="F53" s="393"/>
      <c r="G53" s="393"/>
      <c r="H53" s="393"/>
      <c r="I53" s="393"/>
      <c r="J53" s="393"/>
      <c r="K53" s="393"/>
      <c r="L53" s="393"/>
      <c r="M53" s="393"/>
      <c r="N53" s="393"/>
      <c r="O53" s="393"/>
      <c r="P53" s="393"/>
      <c r="Q53" s="393"/>
      <c r="R53" s="393"/>
      <c r="S53" s="393"/>
      <c r="T53" s="393"/>
      <c r="Z53" s="442"/>
      <c r="AB53" s="442"/>
      <c r="AC53" s="442"/>
      <c r="AF53" s="442"/>
      <c r="AG53" s="442"/>
      <c r="AH53" s="442"/>
      <c r="AI53" s="442"/>
    </row>
    <row r="54" spans="1:35" ht="9.9499999999999993" customHeight="1">
      <c r="A54" s="393"/>
      <c r="B54" s="429"/>
      <c r="C54" s="393"/>
      <c r="D54" s="393"/>
      <c r="E54" s="393"/>
      <c r="F54" s="393"/>
      <c r="G54" s="393"/>
      <c r="H54" s="393"/>
      <c r="I54" s="393"/>
      <c r="J54" s="393"/>
      <c r="K54" s="393"/>
      <c r="L54" s="393"/>
      <c r="M54" s="393"/>
      <c r="N54" s="393"/>
      <c r="O54" s="393"/>
      <c r="P54" s="393"/>
      <c r="Q54" s="393"/>
      <c r="R54" s="393"/>
      <c r="S54" s="393"/>
      <c r="T54" s="393"/>
      <c r="AB54" s="442"/>
      <c r="AC54" s="442"/>
      <c r="AF54" s="442"/>
      <c r="AG54" s="442"/>
      <c r="AH54" s="442"/>
      <c r="AI54" s="442"/>
    </row>
    <row r="55" spans="1:35" ht="9.9499999999999993" customHeight="1">
      <c r="A55" s="393"/>
      <c r="B55" s="393"/>
      <c r="C55" s="393"/>
      <c r="D55" s="393"/>
      <c r="E55" s="393"/>
      <c r="F55" s="393"/>
      <c r="G55" s="393"/>
      <c r="H55" s="393"/>
      <c r="I55" s="393"/>
      <c r="J55" s="393"/>
      <c r="K55" s="393"/>
      <c r="L55" s="393"/>
      <c r="M55" s="393"/>
      <c r="N55" s="393"/>
      <c r="O55" s="393"/>
      <c r="P55" s="393"/>
      <c r="Q55" s="393"/>
      <c r="R55" s="393"/>
      <c r="S55" s="393"/>
      <c r="T55" s="393"/>
      <c r="AA55" s="443"/>
      <c r="AB55" s="442"/>
    </row>
    <row r="56" spans="1:35" ht="9.9499999999999993" customHeight="1">
      <c r="A56" s="393"/>
      <c r="B56" s="393"/>
      <c r="C56" s="393"/>
      <c r="D56" s="393"/>
      <c r="E56" s="393"/>
      <c r="F56" s="393"/>
      <c r="G56" s="393"/>
      <c r="H56" s="393"/>
      <c r="I56" s="393"/>
      <c r="J56" s="393"/>
      <c r="K56" s="393"/>
      <c r="L56" s="393"/>
      <c r="M56" s="393"/>
      <c r="N56" s="393"/>
      <c r="O56" s="393"/>
      <c r="P56" s="393"/>
      <c r="Q56" s="393"/>
      <c r="R56" s="393"/>
      <c r="S56" s="393"/>
      <c r="T56" s="393"/>
      <c r="AA56" s="443"/>
      <c r="AB56" s="442"/>
    </row>
    <row r="57" spans="1:35" ht="9.9499999999999993" customHeight="1">
      <c r="A57" s="393"/>
      <c r="B57" s="393"/>
      <c r="C57" s="393"/>
      <c r="D57" s="393"/>
      <c r="E57" s="393"/>
      <c r="F57" s="393"/>
      <c r="G57" s="393"/>
      <c r="H57" s="393"/>
      <c r="I57" s="393"/>
      <c r="J57" s="393"/>
      <c r="K57" s="393"/>
      <c r="L57" s="393"/>
      <c r="M57" s="393"/>
      <c r="N57" s="393"/>
      <c r="O57" s="393"/>
      <c r="P57" s="393"/>
      <c r="Q57" s="393"/>
      <c r="R57" s="393"/>
      <c r="S57" s="393"/>
      <c r="T57" s="393"/>
      <c r="AB57" s="442"/>
    </row>
    <row r="58" spans="1:35" ht="12.75" customHeight="1">
      <c r="A58" s="393"/>
      <c r="B58" s="393"/>
      <c r="C58" s="393"/>
      <c r="D58" s="393"/>
      <c r="E58" s="393"/>
      <c r="F58" s="393"/>
      <c r="G58" s="393"/>
      <c r="H58" s="393"/>
      <c r="I58" s="393"/>
      <c r="J58" s="393"/>
      <c r="K58" s="393"/>
      <c r="L58" s="393"/>
      <c r="M58" s="393"/>
      <c r="N58" s="393"/>
      <c r="O58" s="393"/>
      <c r="P58" s="393"/>
      <c r="Q58" s="393"/>
      <c r="R58" s="393"/>
      <c r="S58" s="393"/>
      <c r="T58" s="393"/>
    </row>
    <row r="59" spans="1:35" ht="18.75" customHeight="1">
      <c r="A59" s="393"/>
      <c r="B59" s="393"/>
      <c r="C59" s="393"/>
      <c r="D59" s="393"/>
      <c r="E59" s="393"/>
      <c r="F59" s="393"/>
      <c r="G59" s="393"/>
      <c r="H59" s="393"/>
      <c r="I59" s="393"/>
      <c r="J59" s="393"/>
      <c r="K59" s="393"/>
      <c r="L59" s="393"/>
      <c r="M59" s="393"/>
      <c r="N59" s="393"/>
      <c r="O59" s="393"/>
      <c r="P59" s="393"/>
      <c r="Q59" s="393"/>
      <c r="R59" s="393"/>
      <c r="S59" s="393"/>
      <c r="T59" s="393"/>
    </row>
    <row r="60" spans="1:35" ht="12.75" customHeight="1">
      <c r="A60" s="393"/>
      <c r="B60" s="393"/>
      <c r="C60" s="393"/>
      <c r="D60" s="393"/>
      <c r="E60" s="393"/>
      <c r="F60" s="393"/>
      <c r="G60" s="393"/>
      <c r="H60" s="393"/>
      <c r="I60" s="393"/>
      <c r="J60" s="393"/>
      <c r="K60" s="393"/>
      <c r="L60" s="393"/>
      <c r="M60" s="393"/>
      <c r="N60" s="393"/>
      <c r="O60" s="393"/>
      <c r="P60" s="393"/>
      <c r="Q60" s="393"/>
      <c r="R60" s="393"/>
      <c r="S60" s="393"/>
      <c r="T60" s="393"/>
    </row>
  </sheetData>
  <mergeCells count="5">
    <mergeCell ref="A7:A8"/>
    <mergeCell ref="C46:X46"/>
    <mergeCell ref="A2:AA2"/>
    <mergeCell ref="A3:AA3"/>
    <mergeCell ref="A4:AA4"/>
  </mergeCells>
  <hyperlinks>
    <hyperlink ref="AB3" location="INDICE!A1" display="INDICE"/>
  </hyperlinks>
  <printOptions horizontalCentered="1"/>
  <pageMargins left="0.74803149606299213" right="0.74803149606299213" top="0.94488188976377963" bottom="0.51181102362204722" header="0" footer="0.43307086614173229"/>
  <pageSetup paperSize="9" scale="68" firstPageNumber="29" orientation="landscape" useFirstPageNumber="1" r:id="rId1"/>
  <headerFooter scaleWithDoc="0" alignWithMargins="0">
    <oddHeader>&amp;C&amp;G</oddHeader>
    <oddFooter>&amp;C&amp;12&amp;P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54"/>
  <sheetViews>
    <sheetView showGridLines="0" topLeftCell="L1" zoomScaleNormal="100" workbookViewId="0">
      <selection activeCell="AB3" sqref="AB3"/>
    </sheetView>
  </sheetViews>
  <sheetFormatPr baseColWidth="10" defaultRowHeight="11.25"/>
  <cols>
    <col min="1" max="1" width="10.42578125" style="441" customWidth="1"/>
    <col min="2" max="2" width="8.7109375" style="441" bestFit="1" customWidth="1"/>
    <col min="3" max="6" width="6.5703125" style="441" bestFit="1" customWidth="1"/>
    <col min="7" max="7" width="7.85546875" style="441" bestFit="1" customWidth="1"/>
    <col min="8" max="9" width="7.42578125" style="441" bestFit="1" customWidth="1"/>
    <col min="10" max="10" width="6.5703125" style="441" bestFit="1" customWidth="1"/>
    <col min="11" max="11" width="8.140625" style="441" bestFit="1" customWidth="1"/>
    <col min="12" max="12" width="6.5703125" style="441" bestFit="1" customWidth="1"/>
    <col min="13" max="13" width="7.85546875" style="441" customWidth="1"/>
    <col min="14" max="15" width="6.5703125" style="441" bestFit="1" customWidth="1"/>
    <col min="16" max="16" width="7.85546875" style="441" bestFit="1" customWidth="1"/>
    <col min="17" max="17" width="6.5703125" style="441" bestFit="1" customWidth="1"/>
    <col min="18" max="18" width="7.85546875" style="441" bestFit="1" customWidth="1"/>
    <col min="19" max="19" width="7.42578125" style="441" bestFit="1" customWidth="1"/>
    <col min="20" max="20" width="7.5703125" style="441" customWidth="1"/>
    <col min="21" max="21" width="6.5703125" style="441" bestFit="1" customWidth="1"/>
    <col min="22" max="22" width="5.7109375" style="441" bestFit="1" customWidth="1"/>
    <col min="23" max="23" width="6.85546875" style="441" customWidth="1"/>
    <col min="24" max="24" width="6.7109375" style="441" bestFit="1" customWidth="1"/>
    <col min="25" max="25" width="7.5703125" style="441" bestFit="1" customWidth="1"/>
    <col min="26" max="27" width="5.85546875" style="441" customWidth="1"/>
    <col min="28" max="28" width="8.7109375" style="441" customWidth="1"/>
    <col min="29" max="29" width="12.85546875" style="441" customWidth="1"/>
    <col min="30" max="30" width="11.42578125" style="441"/>
    <col min="31" max="31" width="9.85546875" style="441" customWidth="1"/>
    <col min="32" max="32" width="10.7109375" style="441" customWidth="1"/>
    <col min="33" max="35" width="8.7109375" style="441" customWidth="1"/>
    <col min="36" max="16384" width="11.42578125" style="441"/>
  </cols>
  <sheetData>
    <row r="2" spans="1:35" s="454" customFormat="1" ht="13.5" customHeight="1">
      <c r="A2" s="1098" t="s">
        <v>1058</v>
      </c>
      <c r="B2" s="1098"/>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row>
    <row r="3" spans="1:35" s="454" customFormat="1" ht="13.5" customHeight="1">
      <c r="A3" s="1098" t="s">
        <v>1202</v>
      </c>
      <c r="B3" s="1098"/>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469" t="s">
        <v>1037</v>
      </c>
    </row>
    <row r="4" spans="1:35" s="454" customFormat="1" ht="13.5" customHeight="1">
      <c r="A4" s="1098" t="s">
        <v>1116</v>
      </c>
      <c r="B4" s="1098"/>
      <c r="C4" s="1098"/>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455"/>
      <c r="AC4" s="455"/>
    </row>
    <row r="5" spans="1:35" ht="10.5" customHeight="1">
      <c r="A5" s="431"/>
      <c r="B5" s="431"/>
      <c r="C5" s="431"/>
      <c r="D5" s="431"/>
      <c r="E5" s="431"/>
      <c r="F5" s="431"/>
      <c r="G5" s="431"/>
      <c r="H5" s="431"/>
      <c r="I5" s="431"/>
      <c r="J5" s="431"/>
      <c r="K5" s="431"/>
      <c r="L5" s="431"/>
      <c r="M5" s="431"/>
      <c r="N5" s="431"/>
      <c r="O5" s="431"/>
      <c r="P5" s="431"/>
      <c r="Q5" s="431"/>
      <c r="R5" s="430"/>
      <c r="S5" s="430"/>
      <c r="T5" s="430"/>
      <c r="U5" s="393"/>
      <c r="V5" s="393"/>
      <c r="W5" s="429"/>
      <c r="X5" s="429"/>
      <c r="Y5" s="429"/>
      <c r="Z5" s="393"/>
      <c r="AA5" s="393"/>
      <c r="AB5" s="453"/>
      <c r="AC5" s="453"/>
    </row>
    <row r="6" spans="1:35" ht="66" customHeight="1">
      <c r="A6" s="246"/>
      <c r="B6" s="547" t="s">
        <v>1022</v>
      </c>
      <c r="C6" s="546" t="s">
        <v>754</v>
      </c>
      <c r="D6" s="546" t="s">
        <v>753</v>
      </c>
      <c r="E6" s="546" t="s">
        <v>752</v>
      </c>
      <c r="F6" s="546" t="s">
        <v>751</v>
      </c>
      <c r="G6" s="546" t="s">
        <v>750</v>
      </c>
      <c r="H6" s="547" t="s">
        <v>1021</v>
      </c>
      <c r="I6" s="547" t="s">
        <v>1029</v>
      </c>
      <c r="J6" s="546" t="s">
        <v>747</v>
      </c>
      <c r="K6" s="546" t="s">
        <v>746</v>
      </c>
      <c r="L6" s="547" t="s">
        <v>1032</v>
      </c>
      <c r="M6" s="547" t="s">
        <v>1139</v>
      </c>
      <c r="N6" s="546" t="s">
        <v>253</v>
      </c>
      <c r="O6" s="547" t="s">
        <v>1019</v>
      </c>
      <c r="P6" s="546" t="s">
        <v>741</v>
      </c>
      <c r="Q6" s="547" t="s">
        <v>1018</v>
      </c>
      <c r="R6" s="546" t="s">
        <v>739</v>
      </c>
      <c r="S6" s="547" t="s">
        <v>1140</v>
      </c>
      <c r="T6" s="547" t="s">
        <v>1026</v>
      </c>
      <c r="U6" s="546" t="s">
        <v>33</v>
      </c>
      <c r="V6" s="547" t="s">
        <v>1016</v>
      </c>
      <c r="W6" s="652" t="s">
        <v>1015</v>
      </c>
      <c r="X6" s="653" t="s">
        <v>1014</v>
      </c>
      <c r="Y6" s="654" t="s">
        <v>37</v>
      </c>
      <c r="Z6" s="653" t="s">
        <v>1013</v>
      </c>
      <c r="AA6" s="547" t="s">
        <v>1012</v>
      </c>
      <c r="AB6" s="445"/>
      <c r="AC6" s="444"/>
      <c r="AE6" s="444"/>
      <c r="AF6" s="442"/>
      <c r="AG6" s="442"/>
      <c r="AH6" s="442"/>
      <c r="AI6" s="442"/>
    </row>
    <row r="7" spans="1:35" s="446" customFormat="1" ht="4.5" customHeight="1">
      <c r="A7" s="1121" t="s">
        <v>1114</v>
      </c>
      <c r="B7" s="428"/>
      <c r="C7" s="427"/>
      <c r="D7" s="427"/>
      <c r="E7" s="427"/>
      <c r="F7" s="427"/>
      <c r="G7" s="427"/>
      <c r="H7" s="427"/>
      <c r="I7" s="427"/>
      <c r="J7" s="427"/>
      <c r="K7" s="427"/>
      <c r="L7" s="427"/>
      <c r="M7" s="427"/>
      <c r="N7" s="427"/>
      <c r="O7" s="427"/>
      <c r="P7" s="427"/>
      <c r="Q7" s="427"/>
      <c r="R7" s="427"/>
      <c r="S7" s="427"/>
      <c r="T7" s="427"/>
      <c r="U7" s="427"/>
      <c r="V7" s="427"/>
      <c r="W7" s="427"/>
      <c r="X7" s="427"/>
      <c r="Y7" s="427"/>
      <c r="Z7" s="427"/>
      <c r="AA7" s="426"/>
      <c r="AB7" s="449"/>
      <c r="AC7" s="448"/>
      <c r="AE7" s="448"/>
      <c r="AF7" s="447"/>
      <c r="AG7" s="447"/>
      <c r="AH7" s="447"/>
      <c r="AI7" s="447"/>
    </row>
    <row r="8" spans="1:35" ht="9.75" customHeight="1">
      <c r="A8" s="1122"/>
      <c r="B8" s="633"/>
      <c r="C8" s="630"/>
      <c r="D8" s="630"/>
      <c r="E8" s="630"/>
      <c r="F8" s="630"/>
      <c r="G8" s="630"/>
      <c r="H8" s="630"/>
      <c r="I8" s="630"/>
      <c r="J8" s="630"/>
      <c r="K8" s="630"/>
      <c r="L8" s="630"/>
      <c r="M8" s="630"/>
      <c r="N8" s="630"/>
      <c r="O8" s="630"/>
      <c r="P8" s="630"/>
      <c r="Q8" s="630"/>
      <c r="R8" s="630"/>
      <c r="S8" s="630"/>
      <c r="T8" s="630"/>
      <c r="U8" s="630"/>
      <c r="V8" s="630"/>
      <c r="W8" s="630"/>
      <c r="X8" s="631"/>
      <c r="Y8" s="631"/>
      <c r="Z8" s="631"/>
      <c r="AA8" s="632"/>
      <c r="AB8" s="445"/>
      <c r="AC8" s="444"/>
      <c r="AE8" s="444"/>
      <c r="AF8" s="442"/>
      <c r="AG8" s="442"/>
      <c r="AH8" s="442"/>
      <c r="AI8" s="442"/>
    </row>
    <row r="9" spans="1:35" ht="25.5" customHeight="1">
      <c r="A9" s="686" t="s">
        <v>1033</v>
      </c>
      <c r="B9" s="1050">
        <f>SUM(C9:AA9)</f>
        <v>17648</v>
      </c>
      <c r="C9" s="673">
        <v>866.00000000000057</v>
      </c>
      <c r="D9" s="673">
        <v>180</v>
      </c>
      <c r="E9" s="673">
        <v>324.00000000000011</v>
      </c>
      <c r="F9" s="673">
        <v>145.00000000000006</v>
      </c>
      <c r="G9" s="673">
        <v>334.00000000000017</v>
      </c>
      <c r="H9" s="673">
        <v>471.99999999999989</v>
      </c>
      <c r="I9" s="673">
        <v>387.00000000000028</v>
      </c>
      <c r="J9" s="673">
        <v>588.0000000000008</v>
      </c>
      <c r="K9" s="673">
        <v>3681.9999999999959</v>
      </c>
      <c r="L9" s="673">
        <v>491</v>
      </c>
      <c r="M9" s="673">
        <v>325.00000000000006</v>
      </c>
      <c r="N9" s="673">
        <v>561.00000000000023</v>
      </c>
      <c r="O9" s="673">
        <v>459.00000000000006</v>
      </c>
      <c r="P9" s="673">
        <v>5822</v>
      </c>
      <c r="Q9" s="673">
        <v>632</v>
      </c>
      <c r="R9" s="673">
        <v>1321.0000000000011</v>
      </c>
      <c r="S9" s="673">
        <v>187.99999999999991</v>
      </c>
      <c r="T9" s="673">
        <v>253.00000000000003</v>
      </c>
      <c r="U9" s="673">
        <v>131.99999999999994</v>
      </c>
      <c r="V9" s="673">
        <v>120</v>
      </c>
      <c r="W9" s="673">
        <v>113</v>
      </c>
      <c r="X9" s="673">
        <v>142.00000000000006</v>
      </c>
      <c r="Y9" s="673">
        <v>93.000000000000014</v>
      </c>
      <c r="Z9" s="672">
        <v>17</v>
      </c>
      <c r="AA9" s="680">
        <v>1</v>
      </c>
      <c r="AB9" s="445"/>
      <c r="AC9" s="444"/>
      <c r="AE9" s="444"/>
      <c r="AF9" s="442"/>
      <c r="AG9" s="442"/>
      <c r="AH9" s="442"/>
      <c r="AI9" s="442"/>
    </row>
    <row r="10" spans="1:35" ht="14.25" customHeight="1">
      <c r="A10" s="656" t="s">
        <v>1011</v>
      </c>
      <c r="B10" s="1051">
        <f>SUM(C10:AA10)</f>
        <v>15520973</v>
      </c>
      <c r="C10" s="668">
        <v>767695</v>
      </c>
      <c r="D10" s="668">
        <v>195719</v>
      </c>
      <c r="E10" s="668">
        <v>244754</v>
      </c>
      <c r="F10" s="668">
        <v>175050</v>
      </c>
      <c r="G10" s="668">
        <v>437826</v>
      </c>
      <c r="H10" s="668">
        <v>486680</v>
      </c>
      <c r="I10" s="668">
        <v>426223</v>
      </c>
      <c r="J10" s="668">
        <v>478964</v>
      </c>
      <c r="K10" s="668">
        <v>2779370</v>
      </c>
      <c r="L10" s="668">
        <v>537351</v>
      </c>
      <c r="M10" s="668">
        <v>395133</v>
      </c>
      <c r="N10" s="668">
        <v>644000</v>
      </c>
      <c r="O10" s="668">
        <v>571382</v>
      </c>
      <c r="P10" s="668">
        <v>3901981</v>
      </c>
      <c r="Q10" s="668">
        <v>829779</v>
      </c>
      <c r="R10" s="668">
        <v>1451873</v>
      </c>
      <c r="S10" s="668">
        <v>334276</v>
      </c>
      <c r="T10" s="668">
        <v>161948</v>
      </c>
      <c r="U10" s="668">
        <v>112151</v>
      </c>
      <c r="V10" s="668">
        <v>91699</v>
      </c>
      <c r="W10" s="668">
        <v>100170</v>
      </c>
      <c r="X10" s="668">
        <v>190896</v>
      </c>
      <c r="Y10" s="668">
        <v>143421</v>
      </c>
      <c r="Z10" s="668">
        <v>27284</v>
      </c>
      <c r="AA10" s="669">
        <v>35348</v>
      </c>
      <c r="AB10" s="445"/>
      <c r="AC10" s="444"/>
      <c r="AE10" s="444"/>
      <c r="AF10" s="442"/>
      <c r="AG10" s="442"/>
      <c r="AH10" s="442"/>
      <c r="AI10" s="442"/>
    </row>
    <row r="11" spans="1:35" ht="14.25" customHeight="1">
      <c r="A11" s="676" t="s">
        <v>10</v>
      </c>
      <c r="B11" s="1052">
        <f t="shared" ref="B11:AA11" si="0">B9/B10*10000</f>
        <v>11.370421171404653</v>
      </c>
      <c r="C11" s="677">
        <f t="shared" si="0"/>
        <v>11.280521561297139</v>
      </c>
      <c r="D11" s="677">
        <f t="shared" si="0"/>
        <v>9.1968587617962481</v>
      </c>
      <c r="E11" s="677">
        <f t="shared" si="0"/>
        <v>13.237781609289332</v>
      </c>
      <c r="F11" s="677">
        <f t="shared" si="0"/>
        <v>8.2833476149671554</v>
      </c>
      <c r="G11" s="677">
        <f t="shared" si="0"/>
        <v>7.6286013165047333</v>
      </c>
      <c r="H11" s="677">
        <f t="shared" si="0"/>
        <v>9.6983644283718231</v>
      </c>
      <c r="I11" s="677">
        <f t="shared" si="0"/>
        <v>9.0797540254749336</v>
      </c>
      <c r="J11" s="677">
        <f t="shared" si="0"/>
        <v>12.276496772200016</v>
      </c>
      <c r="K11" s="677">
        <f t="shared" si="0"/>
        <v>13.247606471970252</v>
      </c>
      <c r="L11" s="677">
        <f t="shared" si="0"/>
        <v>9.1374166978380984</v>
      </c>
      <c r="M11" s="677">
        <f t="shared" si="0"/>
        <v>8.2250786444058104</v>
      </c>
      <c r="N11" s="677">
        <f t="shared" si="0"/>
        <v>8.7111801242236062</v>
      </c>
      <c r="O11" s="677">
        <f t="shared" si="0"/>
        <v>8.0331547021082237</v>
      </c>
      <c r="P11" s="677">
        <f t="shared" si="0"/>
        <v>14.920626215248101</v>
      </c>
      <c r="Q11" s="677">
        <f t="shared" si="0"/>
        <v>7.6164858353850846</v>
      </c>
      <c r="R11" s="677">
        <f t="shared" si="0"/>
        <v>9.0985919567345164</v>
      </c>
      <c r="S11" s="677">
        <f t="shared" si="0"/>
        <v>5.6240950591726566</v>
      </c>
      <c r="T11" s="677">
        <f t="shared" si="0"/>
        <v>15.622298515572902</v>
      </c>
      <c r="U11" s="677">
        <f t="shared" si="0"/>
        <v>11.769846011181349</v>
      </c>
      <c r="V11" s="677">
        <f t="shared" si="0"/>
        <v>13.08629319839911</v>
      </c>
      <c r="W11" s="677">
        <f t="shared" si="0"/>
        <v>11.280822601577318</v>
      </c>
      <c r="X11" s="677">
        <f t="shared" si="0"/>
        <v>7.4386053138881936</v>
      </c>
      <c r="Y11" s="677">
        <f t="shared" si="0"/>
        <v>6.4844060493233222</v>
      </c>
      <c r="Z11" s="677">
        <f t="shared" si="0"/>
        <v>6.2307579533792694</v>
      </c>
      <c r="AA11" s="678">
        <f t="shared" si="0"/>
        <v>0.28290143713930066</v>
      </c>
      <c r="AB11" s="445"/>
      <c r="AC11" s="444"/>
      <c r="AE11" s="444"/>
      <c r="AF11" s="442"/>
      <c r="AG11" s="442"/>
      <c r="AH11" s="442"/>
      <c r="AI11" s="442"/>
    </row>
    <row r="12" spans="1:35" s="446" customFormat="1" ht="4.5" customHeight="1">
      <c r="A12" s="452"/>
      <c r="B12" s="1053"/>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51"/>
      <c r="AB12" s="449"/>
      <c r="AC12" s="448"/>
      <c r="AE12" s="448"/>
      <c r="AF12" s="447"/>
      <c r="AG12" s="447"/>
      <c r="AH12" s="447"/>
      <c r="AI12" s="447"/>
    </row>
    <row r="13" spans="1:35" ht="14.25" customHeight="1">
      <c r="A13" s="914" t="s">
        <v>1115</v>
      </c>
      <c r="B13" s="1054"/>
      <c r="C13" s="665"/>
      <c r="D13" s="665"/>
      <c r="E13" s="665"/>
      <c r="F13" s="665"/>
      <c r="G13" s="665"/>
      <c r="H13" s="665"/>
      <c r="I13" s="665"/>
      <c r="J13" s="665"/>
      <c r="K13" s="665"/>
      <c r="L13" s="665"/>
      <c r="M13" s="665"/>
      <c r="N13" s="665"/>
      <c r="O13" s="665"/>
      <c r="P13" s="665"/>
      <c r="Q13" s="665"/>
      <c r="R13" s="665"/>
      <c r="S13" s="665"/>
      <c r="T13" s="665"/>
      <c r="U13" s="665"/>
      <c r="V13" s="665"/>
      <c r="W13" s="665"/>
      <c r="X13" s="666"/>
      <c r="Y13" s="666"/>
      <c r="Z13" s="666"/>
      <c r="AA13" s="667"/>
      <c r="AB13" s="445"/>
      <c r="AC13" s="444"/>
      <c r="AE13" s="444"/>
      <c r="AF13" s="442"/>
      <c r="AG13" s="442"/>
      <c r="AH13" s="442"/>
      <c r="AI13" s="442"/>
    </row>
    <row r="14" spans="1:35" ht="25.5" customHeight="1">
      <c r="A14" s="686" t="s">
        <v>1033</v>
      </c>
      <c r="B14" s="1050">
        <f>SUM(C14:AA14)</f>
        <v>12581</v>
      </c>
      <c r="C14" s="673">
        <v>709</v>
      </c>
      <c r="D14" s="673">
        <v>164</v>
      </c>
      <c r="E14" s="673">
        <v>256</v>
      </c>
      <c r="F14" s="673">
        <v>142</v>
      </c>
      <c r="G14" s="673">
        <v>299</v>
      </c>
      <c r="H14" s="673">
        <v>418</v>
      </c>
      <c r="I14" s="673">
        <v>311</v>
      </c>
      <c r="J14" s="673">
        <v>567</v>
      </c>
      <c r="K14" s="674">
        <v>2871</v>
      </c>
      <c r="L14" s="673">
        <v>420</v>
      </c>
      <c r="M14" s="610">
        <v>237</v>
      </c>
      <c r="N14" s="673">
        <v>367</v>
      </c>
      <c r="O14" s="673">
        <v>333</v>
      </c>
      <c r="P14" s="674">
        <v>3375</v>
      </c>
      <c r="Q14" s="673">
        <v>471</v>
      </c>
      <c r="R14" s="673">
        <v>896</v>
      </c>
      <c r="S14" s="610">
        <v>125</v>
      </c>
      <c r="T14" s="673">
        <v>178</v>
      </c>
      <c r="U14" s="673">
        <v>105</v>
      </c>
      <c r="V14" s="673">
        <v>92</v>
      </c>
      <c r="W14" s="673">
        <v>115</v>
      </c>
      <c r="X14" s="673">
        <v>74</v>
      </c>
      <c r="Y14" s="673">
        <v>37</v>
      </c>
      <c r="Z14" s="615" t="s">
        <v>39</v>
      </c>
      <c r="AA14" s="680">
        <v>19</v>
      </c>
      <c r="AB14" s="445"/>
      <c r="AC14" s="444"/>
      <c r="AE14" s="444"/>
      <c r="AF14" s="442"/>
      <c r="AG14" s="442"/>
      <c r="AH14" s="442"/>
      <c r="AI14" s="442"/>
    </row>
    <row r="15" spans="1:35" ht="14.25" customHeight="1">
      <c r="A15" s="656" t="s">
        <v>1011</v>
      </c>
      <c r="B15" s="1051">
        <f>SUM(C15:AA15)</f>
        <v>13319575</v>
      </c>
      <c r="C15" s="670">
        <v>656640</v>
      </c>
      <c r="D15" s="670">
        <v>181712</v>
      </c>
      <c r="E15" s="670">
        <v>222166</v>
      </c>
      <c r="F15" s="670">
        <v>163851</v>
      </c>
      <c r="G15" s="670">
        <v>380242</v>
      </c>
      <c r="H15" s="670">
        <v>436161</v>
      </c>
      <c r="I15" s="670">
        <v>373338</v>
      </c>
      <c r="J15" s="670">
        <v>435687</v>
      </c>
      <c r="K15" s="670">
        <v>2302972</v>
      </c>
      <c r="L15" s="670">
        <v>477356</v>
      </c>
      <c r="M15" s="671">
        <v>316954</v>
      </c>
      <c r="N15" s="670">
        <v>633860</v>
      </c>
      <c r="O15" s="670">
        <v>473051</v>
      </c>
      <c r="P15" s="670">
        <v>3346072</v>
      </c>
      <c r="Q15" s="670">
        <v>709927</v>
      </c>
      <c r="R15" s="670">
        <v>1286136</v>
      </c>
      <c r="S15" s="671">
        <v>261502</v>
      </c>
      <c r="T15" s="670">
        <v>127667</v>
      </c>
      <c r="U15" s="670">
        <v>87801</v>
      </c>
      <c r="V15" s="670">
        <v>69027</v>
      </c>
      <c r="W15" s="670">
        <v>83689</v>
      </c>
      <c r="X15" s="670">
        <v>144212</v>
      </c>
      <c r="Y15" s="670">
        <v>98962</v>
      </c>
      <c r="Z15" s="670">
        <v>20737</v>
      </c>
      <c r="AA15" s="1047">
        <v>29853</v>
      </c>
      <c r="AB15" s="445"/>
      <c r="AC15" s="444"/>
      <c r="AE15" s="444"/>
      <c r="AF15" s="442"/>
      <c r="AG15" s="442"/>
      <c r="AH15" s="442"/>
      <c r="AI15" s="442"/>
    </row>
    <row r="16" spans="1:35" ht="14.25" customHeight="1">
      <c r="A16" s="681" t="s">
        <v>10</v>
      </c>
      <c r="B16" s="1055">
        <f t="shared" ref="B16:M16" si="1">B14/B15*10000</f>
        <v>9.445496571775001</v>
      </c>
      <c r="C16" s="682">
        <f t="shared" si="1"/>
        <v>10.797392787524366</v>
      </c>
      <c r="D16" s="682">
        <f t="shared" si="1"/>
        <v>9.025270758122744</v>
      </c>
      <c r="E16" s="682">
        <f t="shared" si="1"/>
        <v>11.522915297570286</v>
      </c>
      <c r="F16" s="682">
        <f t="shared" si="1"/>
        <v>8.6664103362201033</v>
      </c>
      <c r="G16" s="682">
        <f t="shared" si="1"/>
        <v>7.863413299951084</v>
      </c>
      <c r="H16" s="682">
        <f t="shared" si="1"/>
        <v>9.5836170588383638</v>
      </c>
      <c r="I16" s="682">
        <f t="shared" si="1"/>
        <v>8.3302530146944598</v>
      </c>
      <c r="J16" s="682">
        <f t="shared" si="1"/>
        <v>13.013929724779485</v>
      </c>
      <c r="K16" s="682">
        <f t="shared" si="1"/>
        <v>12.466499809810974</v>
      </c>
      <c r="L16" s="682">
        <f t="shared" si="1"/>
        <v>8.7984648773661576</v>
      </c>
      <c r="M16" s="682">
        <f t="shared" si="1"/>
        <v>7.47742574632281</v>
      </c>
      <c r="N16" s="682">
        <f t="shared" ref="N16:S16" si="2">N14/N15*10000</f>
        <v>5.7899220648092635</v>
      </c>
      <c r="O16" s="682">
        <f t="shared" si="2"/>
        <v>7.0394101270264722</v>
      </c>
      <c r="P16" s="682">
        <f t="shared" si="2"/>
        <v>10.086453608888274</v>
      </c>
      <c r="Q16" s="682">
        <f t="shared" si="2"/>
        <v>6.6344849540868287</v>
      </c>
      <c r="R16" s="682">
        <f t="shared" si="2"/>
        <v>6.9666038428284418</v>
      </c>
      <c r="S16" s="682">
        <f t="shared" si="2"/>
        <v>4.7800781638381347</v>
      </c>
      <c r="T16" s="682">
        <f t="shared" ref="T16:AA16" si="3">T14/T15*10000</f>
        <v>13.9425223432837</v>
      </c>
      <c r="U16" s="682">
        <f t="shared" si="3"/>
        <v>11.958861516383639</v>
      </c>
      <c r="V16" s="682">
        <f t="shared" si="3"/>
        <v>13.328117982818318</v>
      </c>
      <c r="W16" s="682">
        <f t="shared" si="3"/>
        <v>13.741351910047914</v>
      </c>
      <c r="X16" s="682">
        <f t="shared" si="3"/>
        <v>5.1313344243197507</v>
      </c>
      <c r="Y16" s="682">
        <f t="shared" si="3"/>
        <v>3.7388088357147189</v>
      </c>
      <c r="Z16" s="1048" t="s">
        <v>39</v>
      </c>
      <c r="AA16" s="683">
        <f t="shared" si="3"/>
        <v>6.3645194787793526</v>
      </c>
      <c r="AB16" s="445"/>
      <c r="AC16" s="444"/>
      <c r="AE16" s="444"/>
      <c r="AF16" s="442"/>
      <c r="AG16" s="442"/>
      <c r="AH16" s="442"/>
      <c r="AI16" s="442"/>
    </row>
    <row r="17" spans="1:35" s="446" customFormat="1" ht="4.5" customHeight="1">
      <c r="A17" s="419"/>
      <c r="B17" s="417"/>
      <c r="C17" s="417"/>
      <c r="D17" s="417"/>
      <c r="E17" s="417"/>
      <c r="F17" s="417"/>
      <c r="G17" s="417"/>
      <c r="H17" s="417"/>
      <c r="I17" s="417"/>
      <c r="J17" s="417"/>
      <c r="K17" s="417"/>
      <c r="L17" s="417"/>
      <c r="M17" s="450"/>
      <c r="N17" s="417"/>
      <c r="O17" s="417"/>
      <c r="P17" s="417"/>
      <c r="Q17" s="417"/>
      <c r="R17" s="417"/>
      <c r="S17" s="450"/>
      <c r="T17" s="417"/>
      <c r="U17" s="417"/>
      <c r="V17" s="417"/>
      <c r="W17" s="417"/>
      <c r="X17" s="417"/>
      <c r="Y17" s="417"/>
      <c r="Z17" s="417"/>
      <c r="AA17" s="417"/>
      <c r="AB17" s="449"/>
      <c r="AC17" s="448"/>
      <c r="AE17" s="448"/>
      <c r="AF17" s="447"/>
      <c r="AG17" s="447"/>
      <c r="AH17" s="447"/>
      <c r="AI17" s="447"/>
    </row>
    <row r="18" spans="1:35" s="446" customFormat="1" ht="10.5" customHeight="1">
      <c r="A18" s="478" t="s">
        <v>1128</v>
      </c>
      <c r="B18" s="417"/>
      <c r="C18" s="417"/>
      <c r="D18" s="417"/>
      <c r="E18" s="417"/>
      <c r="F18" s="417"/>
      <c r="G18" s="417"/>
      <c r="H18" s="417"/>
      <c r="I18" s="417"/>
      <c r="J18" s="417"/>
      <c r="K18" s="417"/>
      <c r="L18" s="417"/>
      <c r="M18" s="450"/>
      <c r="N18" s="417"/>
      <c r="O18" s="417"/>
      <c r="P18" s="417"/>
      <c r="Q18" s="417"/>
      <c r="R18" s="417"/>
      <c r="S18" s="450"/>
      <c r="T18" s="417"/>
      <c r="U18" s="417"/>
      <c r="V18" s="417"/>
      <c r="W18" s="417"/>
      <c r="X18" s="417"/>
      <c r="Y18" s="417"/>
      <c r="Z18" s="417"/>
      <c r="AA18" s="417"/>
      <c r="AB18" s="449"/>
      <c r="AC18" s="448"/>
      <c r="AE18" s="448"/>
      <c r="AF18" s="447"/>
      <c r="AG18" s="447"/>
      <c r="AH18" s="447"/>
      <c r="AI18" s="447"/>
    </row>
    <row r="19" spans="1:35" ht="12" customHeight="1">
      <c r="A19" s="419" t="s">
        <v>1141</v>
      </c>
      <c r="B19" s="436"/>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45"/>
      <c r="AC19" s="444"/>
      <c r="AE19" s="444"/>
      <c r="AF19" s="442"/>
      <c r="AG19" s="442"/>
      <c r="AH19" s="442"/>
      <c r="AI19" s="442"/>
    </row>
    <row r="20" spans="1:35" ht="14.25" customHeight="1">
      <c r="A20" s="419" t="s">
        <v>1142</v>
      </c>
      <c r="B20" s="436"/>
      <c r="C20" s="436"/>
      <c r="D20" s="436"/>
      <c r="E20" s="436"/>
      <c r="F20" s="436"/>
      <c r="G20" s="436"/>
      <c r="H20" s="436"/>
      <c r="I20" s="436"/>
      <c r="J20" s="436"/>
      <c r="K20" s="436"/>
      <c r="L20" s="436"/>
      <c r="M20" s="436"/>
      <c r="N20" s="436"/>
      <c r="O20" s="436"/>
      <c r="P20" s="436"/>
      <c r="Q20" s="436"/>
      <c r="R20" s="436"/>
      <c r="S20" s="436"/>
      <c r="T20" s="436"/>
      <c r="U20" s="436"/>
      <c r="V20" s="436"/>
      <c r="W20" s="436"/>
      <c r="X20" s="436"/>
      <c r="Y20" s="436"/>
      <c r="Z20" s="436"/>
      <c r="AA20" s="436"/>
      <c r="AB20" s="445"/>
      <c r="AC20" s="444"/>
      <c r="AE20" s="444"/>
      <c r="AF20" s="442"/>
      <c r="AG20" s="442"/>
      <c r="AH20" s="442"/>
      <c r="AI20" s="442"/>
    </row>
    <row r="21" spans="1:35" ht="14.25" customHeight="1">
      <c r="A21" s="393"/>
      <c r="B21" s="429"/>
      <c r="C21" s="393"/>
      <c r="D21" s="393"/>
      <c r="E21" s="393"/>
      <c r="F21" s="393"/>
      <c r="G21" s="393"/>
      <c r="H21" s="393"/>
      <c r="I21" s="393"/>
      <c r="J21" s="393"/>
      <c r="K21" s="393"/>
      <c r="L21" s="393"/>
      <c r="M21" s="393"/>
      <c r="N21" s="393"/>
      <c r="O21" s="393"/>
      <c r="P21" s="393"/>
      <c r="Q21" s="393"/>
      <c r="R21" s="393"/>
      <c r="S21" s="393"/>
      <c r="T21" s="393"/>
      <c r="U21" s="393"/>
      <c r="V21" s="393"/>
      <c r="W21" s="399"/>
      <c r="X21" s="397"/>
      <c r="Y21" s="397"/>
      <c r="Z21" s="397"/>
      <c r="AA21" s="393"/>
      <c r="AB21" s="445"/>
      <c r="AC21" s="444"/>
      <c r="AE21" s="444"/>
      <c r="AF21" s="442"/>
      <c r="AG21" s="442"/>
      <c r="AH21" s="442"/>
      <c r="AI21" s="442"/>
    </row>
    <row r="22" spans="1:35" ht="19.5" customHeight="1">
      <c r="A22" s="393"/>
      <c r="B22" s="429"/>
      <c r="C22" s="393"/>
      <c r="D22" s="393"/>
      <c r="E22" s="393"/>
      <c r="F22" s="393"/>
      <c r="G22" s="393"/>
      <c r="H22" s="393"/>
      <c r="I22" s="393"/>
      <c r="J22" s="393"/>
      <c r="K22" s="393"/>
      <c r="L22" s="413"/>
      <c r="M22" s="413"/>
      <c r="N22" s="393"/>
      <c r="O22" s="393"/>
      <c r="P22" s="393"/>
      <c r="Q22" s="393"/>
      <c r="R22" s="393"/>
      <c r="S22" s="393"/>
      <c r="T22" s="393"/>
      <c r="U22" s="393"/>
      <c r="V22" s="396"/>
      <c r="W22" s="399"/>
      <c r="X22" s="397"/>
      <c r="Y22" s="397"/>
      <c r="Z22" s="397"/>
      <c r="AA22" s="393"/>
      <c r="AB22" s="445"/>
      <c r="AC22" s="444"/>
      <c r="AE22" s="444"/>
      <c r="AF22" s="442"/>
      <c r="AG22" s="442"/>
      <c r="AH22" s="442"/>
      <c r="AI22" s="442"/>
    </row>
    <row r="23" spans="1:35" ht="12.75" customHeight="1">
      <c r="A23" s="393"/>
      <c r="B23" s="407"/>
      <c r="C23" s="407"/>
      <c r="D23" s="407"/>
      <c r="E23" s="407"/>
      <c r="F23" s="407"/>
      <c r="G23" s="407"/>
      <c r="H23" s="407"/>
      <c r="I23" s="407"/>
      <c r="J23" s="393"/>
      <c r="K23" s="393"/>
      <c r="L23" s="393"/>
      <c r="M23" s="393"/>
      <c r="N23" s="393"/>
      <c r="O23" s="393"/>
      <c r="P23" s="393"/>
      <c r="Q23" s="393"/>
      <c r="R23" s="393"/>
      <c r="S23" s="393"/>
      <c r="T23" s="393"/>
      <c r="U23" s="393"/>
      <c r="V23" s="396"/>
      <c r="W23" s="399"/>
      <c r="X23" s="397"/>
      <c r="Y23" s="397"/>
      <c r="Z23" s="397"/>
      <c r="AA23" s="396"/>
      <c r="AB23" s="445"/>
      <c r="AC23" s="444"/>
      <c r="AE23" s="444"/>
      <c r="AF23" s="442"/>
      <c r="AG23" s="442"/>
      <c r="AH23" s="442"/>
      <c r="AI23" s="442"/>
    </row>
    <row r="24" spans="1:35" ht="14.1" customHeight="1">
      <c r="A24" s="393"/>
      <c r="B24" s="398"/>
      <c r="C24" s="304"/>
      <c r="D24" s="406"/>
      <c r="E24" s="404"/>
      <c r="F24" s="405"/>
      <c r="G24" s="404"/>
      <c r="H24" s="404"/>
      <c r="I24" s="403"/>
      <c r="J24" s="393"/>
      <c r="K24" s="393"/>
      <c r="L24" s="393"/>
      <c r="M24" s="393"/>
      <c r="N24" s="393"/>
      <c r="O24" s="393"/>
      <c r="P24" s="393"/>
      <c r="Q24" s="393"/>
      <c r="R24" s="393"/>
      <c r="S24" s="393"/>
      <c r="T24" s="393"/>
      <c r="U24" s="393"/>
      <c r="V24" s="396"/>
      <c r="W24" s="399"/>
      <c r="X24" s="397"/>
      <c r="Y24" s="397"/>
      <c r="Z24" s="397"/>
      <c r="AA24" s="396"/>
      <c r="AB24" s="445"/>
      <c r="AC24" s="444"/>
      <c r="AE24" s="444"/>
      <c r="AF24" s="442"/>
      <c r="AG24" s="442"/>
      <c r="AH24" s="442"/>
      <c r="AI24" s="442"/>
    </row>
    <row r="25" spans="1:35" ht="14.1" customHeight="1">
      <c r="A25" s="393"/>
      <c r="B25" s="398"/>
      <c r="C25" s="305"/>
      <c r="D25" s="397"/>
      <c r="E25" s="397"/>
      <c r="F25" s="401"/>
      <c r="G25" s="394"/>
      <c r="H25" s="395"/>
      <c r="I25" s="400"/>
      <c r="J25" s="393"/>
      <c r="K25" s="393"/>
      <c r="L25" s="393"/>
      <c r="M25" s="393"/>
      <c r="N25" s="393"/>
      <c r="O25" s="393"/>
      <c r="P25" s="393"/>
      <c r="Q25" s="393"/>
      <c r="R25" s="393"/>
      <c r="S25" s="393"/>
      <c r="T25" s="393"/>
      <c r="U25" s="393"/>
      <c r="V25" s="396"/>
      <c r="W25" s="399"/>
      <c r="X25" s="397"/>
      <c r="Y25" s="397"/>
      <c r="Z25" s="397"/>
      <c r="AA25" s="396"/>
      <c r="AB25" s="445"/>
      <c r="AC25" s="444"/>
      <c r="AE25" s="444"/>
      <c r="AF25" s="442"/>
      <c r="AG25" s="442"/>
      <c r="AH25" s="442"/>
      <c r="AI25" s="442"/>
    </row>
    <row r="26" spans="1:35" ht="14.1" customHeight="1">
      <c r="A26" s="393"/>
      <c r="B26" s="398"/>
      <c r="C26" s="305"/>
      <c r="D26" s="397"/>
      <c r="E26" s="397"/>
      <c r="F26" s="401"/>
      <c r="G26" s="394"/>
      <c r="H26" s="395"/>
      <c r="I26" s="400"/>
      <c r="J26" s="393"/>
      <c r="K26" s="393"/>
      <c r="L26" s="393"/>
      <c r="M26" s="393"/>
      <c r="N26" s="393"/>
      <c r="O26" s="393"/>
      <c r="P26" s="393"/>
      <c r="Q26" s="393"/>
      <c r="R26" s="393"/>
      <c r="S26" s="393"/>
      <c r="T26" s="393"/>
      <c r="U26" s="393"/>
      <c r="V26" s="396"/>
      <c r="W26" s="399"/>
      <c r="X26" s="397"/>
      <c r="Y26" s="397"/>
      <c r="Z26" s="397"/>
      <c r="AA26" s="396"/>
      <c r="AB26" s="445"/>
      <c r="AC26" s="444"/>
      <c r="AE26" s="444"/>
      <c r="AF26" s="442"/>
      <c r="AG26" s="442"/>
      <c r="AH26" s="442"/>
      <c r="AI26" s="442"/>
    </row>
    <row r="27" spans="1:35" ht="14.1" customHeight="1">
      <c r="A27" s="393"/>
      <c r="B27" s="398"/>
      <c r="C27" s="305"/>
      <c r="D27" s="397"/>
      <c r="E27" s="397"/>
      <c r="F27" s="401"/>
      <c r="G27" s="394"/>
      <c r="H27" s="395"/>
      <c r="I27" s="400"/>
      <c r="J27" s="393"/>
      <c r="K27" s="393"/>
      <c r="L27" s="393"/>
      <c r="M27" s="393"/>
      <c r="N27" s="393"/>
      <c r="O27" s="393"/>
      <c r="P27" s="393"/>
      <c r="Q27" s="393"/>
      <c r="R27" s="393"/>
      <c r="S27" s="393"/>
      <c r="T27" s="393"/>
      <c r="U27" s="393"/>
      <c r="V27" s="396"/>
      <c r="W27" s="399"/>
      <c r="X27" s="397"/>
      <c r="Y27" s="397"/>
      <c r="Z27" s="397"/>
      <c r="AA27" s="396"/>
      <c r="AB27" s="445"/>
      <c r="AC27" s="444"/>
      <c r="AE27" s="444"/>
      <c r="AF27" s="442"/>
      <c r="AG27" s="442"/>
      <c r="AH27" s="442"/>
      <c r="AI27" s="442"/>
    </row>
    <row r="28" spans="1:35" ht="14.1" customHeight="1">
      <c r="A28" s="393"/>
      <c r="B28" s="398"/>
      <c r="C28" s="305"/>
      <c r="D28" s="397"/>
      <c r="E28" s="397"/>
      <c r="F28" s="401"/>
      <c r="G28" s="394"/>
      <c r="H28" s="395"/>
      <c r="I28" s="400"/>
      <c r="J28" s="393"/>
      <c r="K28" s="393"/>
      <c r="L28" s="393"/>
      <c r="M28" s="393"/>
      <c r="N28" s="393"/>
      <c r="O28" s="393"/>
      <c r="P28" s="393"/>
      <c r="Q28" s="393"/>
      <c r="R28" s="393"/>
      <c r="S28" s="393"/>
      <c r="T28" s="393"/>
      <c r="U28" s="393"/>
      <c r="V28" s="396"/>
      <c r="W28" s="399"/>
      <c r="X28" s="397"/>
      <c r="Y28" s="397"/>
      <c r="Z28" s="397"/>
      <c r="AA28" s="396"/>
      <c r="AB28" s="445"/>
      <c r="AC28" s="444"/>
      <c r="AE28" s="444"/>
      <c r="AF28" s="442"/>
      <c r="AG28" s="442"/>
      <c r="AH28" s="442"/>
      <c r="AI28" s="442"/>
    </row>
    <row r="29" spans="1:35" ht="14.1" customHeight="1">
      <c r="A29" s="393"/>
      <c r="B29" s="398"/>
      <c r="C29" s="305"/>
      <c r="D29" s="397"/>
      <c r="E29" s="397"/>
      <c r="F29" s="401"/>
      <c r="G29" s="394"/>
      <c r="H29" s="395"/>
      <c r="I29" s="400"/>
      <c r="J29" s="393"/>
      <c r="K29" s="393"/>
      <c r="L29" s="393"/>
      <c r="M29" s="393"/>
      <c r="N29" s="393"/>
      <c r="O29" s="393"/>
      <c r="P29" s="393"/>
      <c r="Q29" s="393"/>
      <c r="R29" s="393"/>
      <c r="S29" s="393"/>
      <c r="T29" s="393"/>
      <c r="U29" s="393"/>
      <c r="V29" s="396"/>
      <c r="W29" s="399"/>
      <c r="X29" s="397"/>
      <c r="Y29" s="397"/>
      <c r="Z29" s="397"/>
      <c r="AA29" s="396"/>
      <c r="AB29" s="445"/>
      <c r="AC29" s="444"/>
      <c r="AE29" s="444"/>
      <c r="AF29" s="442"/>
      <c r="AG29" s="442"/>
      <c r="AH29" s="442"/>
      <c r="AI29" s="442"/>
    </row>
    <row r="30" spans="1:35" ht="14.1" customHeight="1">
      <c r="A30" s="393"/>
      <c r="B30" s="398"/>
      <c r="C30" s="305"/>
      <c r="D30" s="397"/>
      <c r="E30" s="397"/>
      <c r="F30" s="401"/>
      <c r="G30" s="394"/>
      <c r="H30" s="395"/>
      <c r="I30" s="400"/>
      <c r="J30" s="393"/>
      <c r="K30" s="393"/>
      <c r="L30" s="393"/>
      <c r="M30" s="393"/>
      <c r="N30" s="393"/>
      <c r="O30" s="393"/>
      <c r="P30" s="393"/>
      <c r="Q30" s="393"/>
      <c r="R30" s="393"/>
      <c r="S30" s="393"/>
      <c r="T30" s="393"/>
      <c r="U30" s="393"/>
      <c r="V30" s="396"/>
      <c r="W30" s="399"/>
      <c r="X30" s="397"/>
      <c r="Y30" s="397"/>
      <c r="Z30" s="397"/>
      <c r="AA30" s="396"/>
      <c r="AB30" s="445"/>
      <c r="AC30" s="444"/>
      <c r="AE30" s="444"/>
      <c r="AF30" s="442"/>
      <c r="AG30" s="442"/>
      <c r="AH30" s="442"/>
      <c r="AI30" s="442"/>
    </row>
    <row r="31" spans="1:35" ht="14.1" customHeight="1">
      <c r="A31" s="393"/>
      <c r="B31" s="398"/>
      <c r="C31" s="305"/>
      <c r="D31" s="397"/>
      <c r="E31" s="397"/>
      <c r="F31" s="401"/>
      <c r="G31" s="394"/>
      <c r="H31" s="395"/>
      <c r="I31" s="400"/>
      <c r="J31" s="393"/>
      <c r="K31" s="393"/>
      <c r="L31" s="393"/>
      <c r="M31" s="393"/>
      <c r="N31" s="393"/>
      <c r="O31" s="393"/>
      <c r="P31" s="393"/>
      <c r="Q31" s="393"/>
      <c r="R31" s="393"/>
      <c r="S31" s="393"/>
      <c r="T31" s="393"/>
      <c r="U31" s="393"/>
      <c r="V31" s="396"/>
      <c r="W31" s="399"/>
      <c r="X31" s="397"/>
      <c r="Y31" s="397"/>
      <c r="Z31" s="397"/>
      <c r="AA31" s="396"/>
      <c r="AB31" s="445"/>
      <c r="AC31" s="444"/>
      <c r="AE31" s="444"/>
      <c r="AF31" s="442"/>
      <c r="AG31" s="442"/>
      <c r="AH31" s="442"/>
      <c r="AI31" s="442"/>
    </row>
    <row r="32" spans="1:35" ht="14.1" customHeight="1">
      <c r="A32" s="393"/>
      <c r="B32" s="398"/>
      <c r="C32" s="305"/>
      <c r="D32" s="397"/>
      <c r="E32" s="397"/>
      <c r="F32" s="401"/>
      <c r="G32" s="394"/>
      <c r="H32" s="395"/>
      <c r="I32" s="400"/>
      <c r="J32" s="393"/>
      <c r="K32" s="393"/>
      <c r="L32" s="393"/>
      <c r="M32" s="393"/>
      <c r="N32" s="393"/>
      <c r="O32" s="393"/>
      <c r="P32" s="393"/>
      <c r="Q32" s="393"/>
      <c r="R32" s="393"/>
      <c r="S32" s="393"/>
      <c r="T32" s="393"/>
      <c r="U32" s="393"/>
      <c r="V32" s="396"/>
      <c r="W32" s="399"/>
      <c r="X32" s="397"/>
      <c r="Y32" s="397"/>
      <c r="Z32" s="397"/>
      <c r="AA32" s="396"/>
      <c r="AB32" s="445"/>
      <c r="AC32" s="444"/>
      <c r="AE32" s="444"/>
      <c r="AF32" s="442"/>
      <c r="AG32" s="442"/>
      <c r="AH32" s="442"/>
      <c r="AI32" s="442"/>
    </row>
    <row r="33" spans="1:35" ht="14.1" customHeight="1">
      <c r="A33" s="393"/>
      <c r="B33" s="398"/>
      <c r="C33" s="305"/>
      <c r="D33" s="397"/>
      <c r="E33" s="397"/>
      <c r="F33" s="401"/>
      <c r="G33" s="394"/>
      <c r="H33" s="395"/>
      <c r="I33" s="400"/>
      <c r="J33" s="393"/>
      <c r="K33" s="393"/>
      <c r="L33" s="393"/>
      <c r="M33" s="393"/>
      <c r="N33" s="393"/>
      <c r="O33" s="393"/>
      <c r="P33" s="393"/>
      <c r="Q33" s="393"/>
      <c r="R33" s="393"/>
      <c r="S33" s="393"/>
      <c r="T33" s="393"/>
      <c r="U33" s="393"/>
      <c r="V33" s="396"/>
      <c r="W33" s="399"/>
      <c r="X33" s="397"/>
      <c r="Y33" s="397"/>
      <c r="Z33" s="397"/>
      <c r="AA33" s="396"/>
      <c r="AB33" s="445"/>
      <c r="AC33" s="444"/>
      <c r="AE33" s="444"/>
      <c r="AF33" s="442"/>
      <c r="AG33" s="442"/>
      <c r="AH33" s="442"/>
      <c r="AI33" s="442"/>
    </row>
    <row r="34" spans="1:35" ht="14.1" customHeight="1">
      <c r="A34" s="393"/>
      <c r="B34" s="398"/>
      <c r="C34" s="305"/>
      <c r="D34" s="397"/>
      <c r="E34" s="397"/>
      <c r="F34" s="401"/>
      <c r="G34" s="394"/>
      <c r="H34" s="393"/>
      <c r="I34" s="400"/>
      <c r="J34" s="393"/>
      <c r="K34" s="393"/>
      <c r="L34" s="393"/>
      <c r="M34" s="393"/>
      <c r="N34" s="393"/>
      <c r="O34" s="393"/>
      <c r="P34" s="393"/>
      <c r="Q34" s="393"/>
      <c r="R34" s="393"/>
      <c r="S34" s="393"/>
      <c r="T34" s="393"/>
      <c r="U34" s="393"/>
      <c r="V34" s="396"/>
      <c r="W34" s="399"/>
      <c r="X34" s="397"/>
      <c r="Y34" s="397"/>
      <c r="Z34" s="397"/>
      <c r="AA34" s="396"/>
      <c r="AB34" s="445"/>
      <c r="AC34" s="444"/>
      <c r="AE34" s="444"/>
      <c r="AF34" s="442"/>
      <c r="AG34" s="442"/>
      <c r="AH34" s="442"/>
      <c r="AI34" s="442"/>
    </row>
    <row r="35" spans="1:35" ht="14.1" customHeight="1">
      <c r="A35" s="393"/>
      <c r="B35" s="398"/>
      <c r="C35" s="305"/>
      <c r="D35" s="397"/>
      <c r="E35" s="397"/>
      <c r="F35" s="401"/>
      <c r="G35" s="394"/>
      <c r="H35" s="393"/>
      <c r="I35" s="400"/>
      <c r="J35" s="393"/>
      <c r="K35" s="393"/>
      <c r="L35" s="393"/>
      <c r="M35" s="393"/>
      <c r="N35" s="393"/>
      <c r="O35" s="393"/>
      <c r="P35" s="393"/>
      <c r="Q35" s="393"/>
      <c r="R35" s="393"/>
      <c r="S35" s="393"/>
      <c r="T35" s="393"/>
      <c r="U35" s="393"/>
      <c r="V35" s="396"/>
      <c r="W35" s="399"/>
      <c r="X35" s="397"/>
      <c r="Y35" s="397"/>
      <c r="Z35" s="397"/>
      <c r="AA35" s="396"/>
      <c r="AB35" s="445"/>
      <c r="AC35" s="444"/>
      <c r="AE35" s="444"/>
      <c r="AF35" s="442"/>
      <c r="AG35" s="442"/>
      <c r="AH35" s="442"/>
      <c r="AI35" s="442"/>
    </row>
    <row r="36" spans="1:35" ht="14.1" customHeight="1">
      <c r="A36" s="393"/>
      <c r="B36" s="398"/>
      <c r="C36" s="305"/>
      <c r="D36" s="397"/>
      <c r="E36" s="397"/>
      <c r="F36" s="401"/>
      <c r="G36" s="394"/>
      <c r="H36" s="393"/>
      <c r="I36" s="400"/>
      <c r="J36" s="393"/>
      <c r="K36" s="393"/>
      <c r="L36" s="393"/>
      <c r="M36" s="393"/>
      <c r="N36" s="393"/>
      <c r="O36" s="393"/>
      <c r="P36" s="393"/>
      <c r="Q36" s="393"/>
      <c r="R36" s="393"/>
      <c r="S36" s="393"/>
      <c r="T36" s="393"/>
      <c r="U36" s="393"/>
      <c r="V36" s="396"/>
      <c r="W36" s="399"/>
      <c r="X36" s="397"/>
      <c r="Y36" s="397"/>
      <c r="Z36" s="397"/>
      <c r="AA36" s="396"/>
      <c r="AB36" s="445"/>
      <c r="AC36" s="444"/>
      <c r="AE36" s="444"/>
      <c r="AF36" s="442"/>
      <c r="AG36" s="442"/>
      <c r="AH36" s="442"/>
      <c r="AI36" s="442"/>
    </row>
    <row r="37" spans="1:35" ht="14.1" customHeight="1">
      <c r="A37" s="393"/>
      <c r="B37" s="398"/>
      <c r="C37" s="305"/>
      <c r="D37" s="397"/>
      <c r="E37" s="397"/>
      <c r="F37" s="401"/>
      <c r="G37" s="394"/>
      <c r="H37" s="395"/>
      <c r="I37" s="400"/>
      <c r="J37" s="393"/>
      <c r="K37" s="393"/>
      <c r="L37" s="393"/>
      <c r="M37" s="393"/>
      <c r="N37" s="393"/>
      <c r="O37" s="393"/>
      <c r="P37" s="393"/>
      <c r="Q37" s="393"/>
      <c r="R37" s="393"/>
      <c r="S37" s="393"/>
      <c r="T37" s="393"/>
      <c r="U37" s="393"/>
      <c r="V37" s="396"/>
      <c r="W37" s="399"/>
      <c r="X37" s="397"/>
      <c r="Y37" s="397"/>
      <c r="Z37" s="397"/>
      <c r="AA37" s="396"/>
      <c r="AB37" s="445"/>
      <c r="AC37" s="444"/>
      <c r="AE37" s="444"/>
      <c r="AF37" s="442"/>
      <c r="AG37" s="442"/>
      <c r="AH37" s="442"/>
      <c r="AI37" s="442"/>
    </row>
    <row r="38" spans="1:35" ht="14.1" customHeight="1">
      <c r="A38" s="393"/>
      <c r="B38" s="398"/>
      <c r="C38" s="305"/>
      <c r="D38" s="397"/>
      <c r="E38" s="397"/>
      <c r="F38" s="401"/>
      <c r="G38" s="394"/>
      <c r="H38" s="395"/>
      <c r="I38" s="400"/>
      <c r="J38" s="393"/>
      <c r="K38" s="393"/>
      <c r="L38" s="393"/>
      <c r="M38" s="393"/>
      <c r="N38" s="393"/>
      <c r="O38" s="393"/>
      <c r="P38" s="393"/>
      <c r="Q38" s="393"/>
      <c r="R38" s="393"/>
      <c r="S38" s="393"/>
      <c r="T38" s="393"/>
      <c r="U38" s="393"/>
      <c r="V38" s="396"/>
      <c r="W38" s="399"/>
      <c r="X38" s="397"/>
      <c r="Y38" s="397"/>
      <c r="Z38" s="397"/>
      <c r="AA38" s="396"/>
      <c r="AB38" s="445"/>
      <c r="AC38" s="444"/>
      <c r="AE38" s="444"/>
      <c r="AF38" s="442"/>
      <c r="AG38" s="442"/>
      <c r="AH38" s="442"/>
      <c r="AI38" s="442"/>
    </row>
    <row r="39" spans="1:35" ht="14.1" customHeight="1">
      <c r="A39" s="393"/>
      <c r="B39" s="398"/>
      <c r="C39" s="305"/>
      <c r="D39" s="397"/>
      <c r="E39" s="397"/>
      <c r="F39" s="401"/>
      <c r="G39" s="394"/>
      <c r="H39" s="395"/>
      <c r="I39" s="400"/>
      <c r="J39" s="393"/>
      <c r="K39" s="393"/>
      <c r="L39" s="393"/>
      <c r="M39" s="393"/>
      <c r="N39" s="393"/>
      <c r="O39" s="393"/>
      <c r="P39" s="393"/>
      <c r="Q39" s="393"/>
      <c r="R39" s="393"/>
      <c r="S39" s="393"/>
      <c r="T39" s="393"/>
      <c r="U39" s="393"/>
      <c r="V39" s="396"/>
      <c r="W39" s="399"/>
      <c r="X39" s="393"/>
      <c r="Y39" s="393"/>
      <c r="Z39" s="393"/>
      <c r="AA39" s="396"/>
      <c r="AB39" s="445"/>
      <c r="AC39" s="444"/>
      <c r="AE39" s="444"/>
      <c r="AF39" s="442"/>
      <c r="AG39" s="442"/>
      <c r="AH39" s="442"/>
      <c r="AI39" s="442"/>
    </row>
    <row r="40" spans="1:35" ht="21" customHeight="1">
      <c r="A40" s="393"/>
      <c r="B40" s="398"/>
      <c r="C40" s="305"/>
      <c r="D40" s="397"/>
      <c r="E40" s="397"/>
      <c r="F40" s="401"/>
      <c r="G40" s="394"/>
      <c r="H40" s="395"/>
      <c r="I40" s="400"/>
      <c r="J40" s="393"/>
      <c r="K40" s="393"/>
      <c r="L40" s="393"/>
      <c r="M40" s="393"/>
      <c r="N40" s="393"/>
      <c r="O40" s="393"/>
      <c r="P40" s="393"/>
      <c r="Q40" s="393"/>
      <c r="R40" s="393"/>
      <c r="S40" s="393"/>
      <c r="T40" s="393"/>
      <c r="U40" s="393"/>
      <c r="V40" s="396"/>
      <c r="W40" s="402"/>
      <c r="X40" s="402"/>
      <c r="Y40" s="402"/>
      <c r="Z40" s="402"/>
      <c r="AA40" s="396"/>
    </row>
    <row r="41" spans="1:35" ht="14.1" customHeight="1">
      <c r="A41" s="393"/>
      <c r="B41" s="398"/>
      <c r="C41" s="433"/>
      <c r="D41" s="397"/>
      <c r="E41" s="434"/>
      <c r="F41" s="401"/>
      <c r="G41" s="394"/>
      <c r="H41" s="395"/>
      <c r="I41" s="400"/>
      <c r="J41" s="393"/>
      <c r="K41" s="393"/>
      <c r="L41" s="393"/>
      <c r="M41" s="393"/>
      <c r="N41" s="393"/>
      <c r="O41" s="393"/>
      <c r="P41" s="393"/>
      <c r="Q41" s="393"/>
      <c r="T41" s="393"/>
      <c r="V41" s="443"/>
      <c r="W41" s="442"/>
      <c r="X41" s="442"/>
      <c r="Y41" s="442"/>
      <c r="Z41" s="442"/>
      <c r="AA41" s="443"/>
      <c r="AC41" s="442"/>
      <c r="AF41" s="442"/>
      <c r="AG41" s="442"/>
      <c r="AH41" s="442"/>
      <c r="AI41" s="442"/>
    </row>
    <row r="42" spans="1:35" ht="14.1" customHeight="1">
      <c r="A42" s="393"/>
      <c r="B42" s="398"/>
      <c r="C42" s="433"/>
      <c r="D42" s="397"/>
      <c r="E42" s="434"/>
      <c r="F42" s="401"/>
      <c r="G42" s="394"/>
      <c r="H42" s="395"/>
      <c r="I42" s="400"/>
      <c r="J42" s="393"/>
      <c r="K42" s="393"/>
      <c r="L42" s="393"/>
      <c r="M42" s="393"/>
      <c r="N42" s="393"/>
      <c r="O42" s="393"/>
      <c r="P42" s="393"/>
      <c r="Q42" s="393"/>
      <c r="T42" s="393"/>
      <c r="V42" s="443"/>
      <c r="W42" s="442"/>
      <c r="X42" s="442"/>
      <c r="Y42" s="442"/>
      <c r="Z42" s="442"/>
      <c r="AA42" s="443"/>
      <c r="AC42" s="442"/>
      <c r="AF42" s="442"/>
      <c r="AG42" s="442"/>
      <c r="AH42" s="442"/>
      <c r="AI42" s="442"/>
    </row>
    <row r="43" spans="1:35" ht="47.25" hidden="1" customHeight="1">
      <c r="A43" s="393"/>
      <c r="B43" s="398"/>
      <c r="C43" s="1094" t="s">
        <v>1072</v>
      </c>
      <c r="D43" s="1094"/>
      <c r="E43" s="1094"/>
      <c r="F43" s="1094"/>
      <c r="G43" s="1094"/>
      <c r="H43" s="1094"/>
      <c r="I43" s="1094"/>
      <c r="J43" s="1094"/>
      <c r="K43" s="1094"/>
      <c r="L43" s="1094"/>
      <c r="M43" s="1094"/>
      <c r="N43" s="1094"/>
      <c r="O43" s="1094"/>
      <c r="P43" s="1094"/>
      <c r="Q43" s="1094"/>
      <c r="R43" s="1094"/>
      <c r="S43" s="1094"/>
      <c r="T43" s="1094"/>
      <c r="U43" s="1094"/>
      <c r="V43" s="1094"/>
      <c r="W43" s="1094"/>
      <c r="X43" s="1094"/>
      <c r="Y43" s="442"/>
      <c r="Z43" s="442"/>
      <c r="AA43" s="443"/>
      <c r="AC43" s="442"/>
      <c r="AF43" s="442"/>
      <c r="AG43" s="442"/>
      <c r="AH43" s="442"/>
      <c r="AI43" s="442"/>
    </row>
    <row r="44" spans="1:35" ht="14.1" customHeight="1">
      <c r="A44" s="393"/>
      <c r="B44" s="398"/>
      <c r="C44" s="433"/>
      <c r="D44" s="432"/>
      <c r="E44" s="432"/>
      <c r="F44" s="401"/>
      <c r="G44" s="394"/>
      <c r="H44" s="394"/>
      <c r="I44" s="400"/>
      <c r="J44" s="393"/>
      <c r="K44" s="393"/>
      <c r="L44" s="393"/>
      <c r="M44" s="393"/>
      <c r="N44" s="393"/>
      <c r="O44" s="393"/>
      <c r="P44" s="393"/>
      <c r="Q44" s="393"/>
      <c r="T44" s="393"/>
      <c r="V44" s="443"/>
      <c r="W44" s="442"/>
      <c r="X44" s="442"/>
      <c r="Y44" s="442"/>
      <c r="Z44" s="442"/>
      <c r="AA44" s="443"/>
      <c r="AC44" s="442"/>
      <c r="AF44" s="442"/>
      <c r="AG44" s="442"/>
      <c r="AH44" s="442"/>
      <c r="AI44" s="442"/>
    </row>
    <row r="45" spans="1:35" ht="9.9499999999999993" customHeight="1">
      <c r="A45" s="393"/>
      <c r="B45" s="429"/>
      <c r="C45" s="393"/>
      <c r="D45" s="393"/>
      <c r="E45" s="393"/>
      <c r="F45" s="393"/>
      <c r="G45" s="393"/>
      <c r="H45" s="393"/>
      <c r="I45" s="393"/>
      <c r="J45" s="393"/>
      <c r="K45" s="393"/>
      <c r="L45" s="393"/>
      <c r="M45" s="393"/>
      <c r="N45" s="393"/>
      <c r="O45" s="393"/>
      <c r="P45" s="393"/>
      <c r="Q45" s="393"/>
      <c r="R45" s="393"/>
      <c r="S45" s="393"/>
      <c r="T45" s="393"/>
      <c r="V45" s="443"/>
      <c r="W45" s="442"/>
      <c r="X45" s="442"/>
      <c r="Y45" s="442"/>
      <c r="Z45" s="442"/>
      <c r="AB45" s="442"/>
      <c r="AC45" s="442"/>
      <c r="AF45" s="442"/>
      <c r="AG45" s="442"/>
      <c r="AH45" s="442"/>
      <c r="AI45" s="442"/>
    </row>
    <row r="46" spans="1:35" ht="9.9499999999999993" customHeight="1">
      <c r="A46" s="393"/>
      <c r="B46" s="429"/>
      <c r="C46" s="393"/>
      <c r="D46" s="393"/>
      <c r="E46" s="393"/>
      <c r="F46" s="393"/>
      <c r="G46" s="393"/>
      <c r="H46" s="393"/>
      <c r="I46" s="393"/>
      <c r="J46" s="393"/>
      <c r="K46" s="393"/>
      <c r="L46" s="393"/>
      <c r="M46" s="393"/>
      <c r="N46" s="393"/>
      <c r="O46" s="393"/>
      <c r="P46" s="393"/>
      <c r="Q46" s="393"/>
      <c r="R46" s="393"/>
      <c r="S46" s="393"/>
      <c r="T46" s="393"/>
      <c r="V46" s="443"/>
      <c r="W46" s="442"/>
      <c r="X46" s="442"/>
      <c r="Y46" s="442"/>
      <c r="Z46" s="442"/>
      <c r="AB46" s="442"/>
      <c r="AC46" s="442"/>
      <c r="AF46" s="442"/>
      <c r="AG46" s="442"/>
      <c r="AH46" s="442"/>
      <c r="AI46" s="442"/>
    </row>
    <row r="47" spans="1:35" ht="12" customHeight="1">
      <c r="A47" s="393"/>
      <c r="B47" s="429"/>
      <c r="C47" s="393"/>
      <c r="D47" s="393"/>
      <c r="E47" s="393"/>
      <c r="F47" s="393"/>
      <c r="G47" s="393"/>
      <c r="H47" s="393"/>
      <c r="I47" s="393"/>
      <c r="J47" s="393"/>
      <c r="K47" s="393"/>
      <c r="L47" s="393"/>
      <c r="M47" s="393"/>
      <c r="N47" s="393"/>
      <c r="O47" s="393"/>
      <c r="P47" s="393"/>
      <c r="Q47" s="393"/>
      <c r="R47" s="393"/>
      <c r="S47" s="393"/>
      <c r="T47" s="393"/>
      <c r="Z47" s="442"/>
      <c r="AB47" s="442"/>
      <c r="AC47" s="442"/>
      <c r="AF47" s="442"/>
      <c r="AG47" s="442"/>
      <c r="AH47" s="442"/>
      <c r="AI47" s="442"/>
    </row>
    <row r="48" spans="1:35" ht="9.9499999999999993" customHeight="1">
      <c r="A48" s="393"/>
      <c r="B48" s="429"/>
      <c r="C48" s="393"/>
      <c r="D48" s="393"/>
      <c r="E48" s="393"/>
      <c r="F48" s="393"/>
      <c r="G48" s="393"/>
      <c r="H48" s="393"/>
      <c r="I48" s="393"/>
      <c r="J48" s="393"/>
      <c r="K48" s="393"/>
      <c r="L48" s="393"/>
      <c r="M48" s="393"/>
      <c r="N48" s="393"/>
      <c r="O48" s="393"/>
      <c r="P48" s="393"/>
      <c r="Q48" s="393"/>
      <c r="R48" s="393"/>
      <c r="S48" s="393"/>
      <c r="T48" s="393"/>
      <c r="AB48" s="442"/>
      <c r="AC48" s="442"/>
      <c r="AF48" s="442"/>
      <c r="AG48" s="442"/>
      <c r="AH48" s="442"/>
      <c r="AI48" s="442"/>
    </row>
    <row r="49" spans="1:28" ht="9.9499999999999993" customHeight="1">
      <c r="A49" s="393"/>
      <c r="B49" s="393"/>
      <c r="C49" s="393"/>
      <c r="D49" s="393"/>
      <c r="E49" s="393"/>
      <c r="F49" s="393"/>
      <c r="G49" s="393"/>
      <c r="H49" s="393"/>
      <c r="I49" s="393"/>
      <c r="J49" s="393"/>
      <c r="K49" s="393"/>
      <c r="L49" s="393"/>
      <c r="M49" s="393"/>
      <c r="N49" s="393"/>
      <c r="O49" s="393"/>
      <c r="P49" s="393"/>
      <c r="Q49" s="393"/>
      <c r="R49" s="393"/>
      <c r="S49" s="393"/>
      <c r="T49" s="393"/>
      <c r="AA49" s="443"/>
      <c r="AB49" s="442"/>
    </row>
    <row r="50" spans="1:28" ht="9.9499999999999993" customHeight="1">
      <c r="A50" s="393"/>
      <c r="B50" s="393"/>
      <c r="C50" s="393"/>
      <c r="D50" s="393"/>
      <c r="E50" s="393"/>
      <c r="F50" s="393"/>
      <c r="G50" s="393"/>
      <c r="H50" s="393"/>
      <c r="I50" s="393"/>
      <c r="J50" s="393"/>
      <c r="K50" s="393"/>
      <c r="L50" s="393"/>
      <c r="M50" s="393"/>
      <c r="N50" s="393"/>
      <c r="O50" s="393"/>
      <c r="P50" s="393"/>
      <c r="Q50" s="393"/>
      <c r="R50" s="393"/>
      <c r="S50" s="393"/>
      <c r="T50" s="393"/>
      <c r="AA50" s="443"/>
      <c r="AB50" s="442"/>
    </row>
    <row r="51" spans="1:28" ht="9.9499999999999993" customHeight="1">
      <c r="A51" s="393"/>
      <c r="B51" s="393"/>
      <c r="C51" s="393"/>
      <c r="D51" s="393"/>
      <c r="E51" s="393"/>
      <c r="F51" s="393"/>
      <c r="G51" s="393"/>
      <c r="H51" s="393"/>
      <c r="I51" s="393"/>
      <c r="J51" s="393"/>
      <c r="K51" s="393"/>
      <c r="L51" s="393"/>
      <c r="M51" s="393"/>
      <c r="N51" s="393"/>
      <c r="O51" s="393"/>
      <c r="P51" s="393"/>
      <c r="Q51" s="393"/>
      <c r="R51" s="393"/>
      <c r="S51" s="393"/>
      <c r="T51" s="393"/>
      <c r="AB51" s="442"/>
    </row>
    <row r="52" spans="1:28" ht="12.75" customHeight="1">
      <c r="A52" s="393"/>
      <c r="B52" s="393"/>
      <c r="C52" s="393"/>
      <c r="D52" s="393"/>
      <c r="E52" s="393"/>
      <c r="F52" s="393"/>
      <c r="G52" s="393"/>
      <c r="H52" s="393"/>
      <c r="I52" s="393"/>
      <c r="J52" s="393"/>
      <c r="K52" s="393"/>
      <c r="L52" s="393"/>
      <c r="M52" s="393"/>
      <c r="N52" s="393"/>
      <c r="O52" s="393"/>
      <c r="P52" s="393"/>
      <c r="Q52" s="393"/>
      <c r="R52" s="393"/>
      <c r="S52" s="393"/>
      <c r="T52" s="393"/>
    </row>
    <row r="53" spans="1:28" ht="18.75" customHeight="1">
      <c r="A53" s="393"/>
      <c r="B53" s="393"/>
      <c r="C53" s="393"/>
      <c r="D53" s="393"/>
      <c r="E53" s="393"/>
      <c r="F53" s="393"/>
      <c r="G53" s="393"/>
      <c r="H53" s="393"/>
      <c r="I53" s="393"/>
      <c r="J53" s="393"/>
      <c r="K53" s="393"/>
      <c r="L53" s="393"/>
      <c r="M53" s="393"/>
      <c r="N53" s="393"/>
      <c r="O53" s="393"/>
      <c r="P53" s="393"/>
      <c r="Q53" s="393"/>
      <c r="R53" s="393"/>
      <c r="S53" s="393"/>
      <c r="T53" s="393"/>
    </row>
    <row r="54" spans="1:28" ht="12.75" customHeight="1">
      <c r="A54" s="393"/>
      <c r="B54" s="393"/>
      <c r="C54" s="393"/>
      <c r="D54" s="393"/>
      <c r="E54" s="393"/>
      <c r="F54" s="393"/>
      <c r="G54" s="393"/>
      <c r="H54" s="393"/>
      <c r="I54" s="393"/>
      <c r="J54" s="393"/>
      <c r="K54" s="393"/>
      <c r="L54" s="393"/>
      <c r="M54" s="393"/>
      <c r="N54" s="393"/>
      <c r="O54" s="393"/>
      <c r="P54" s="393"/>
      <c r="Q54" s="393"/>
      <c r="R54" s="393"/>
      <c r="S54" s="393"/>
      <c r="T54" s="393"/>
    </row>
  </sheetData>
  <mergeCells count="5">
    <mergeCell ref="A2:AA2"/>
    <mergeCell ref="A3:AA3"/>
    <mergeCell ref="A4:AA4"/>
    <mergeCell ref="A7:A8"/>
    <mergeCell ref="C43:X43"/>
  </mergeCells>
  <hyperlinks>
    <hyperlink ref="AB3" location="INDICE!A1" display="INDICE"/>
  </hyperlinks>
  <printOptions horizontalCentered="1"/>
  <pageMargins left="0.78740157480314965" right="0.59055118110236227" top="1.0629921259842521" bottom="0.51181102362204722" header="0" footer="0.43307086614173229"/>
  <pageSetup paperSize="9" scale="67" firstPageNumber="30" orientation="landscape" useFirstPageNumber="1" r:id="rId1"/>
  <headerFooter scaleWithDoc="0" alignWithMargins="0">
    <oddHeader>&amp;C&amp;G</oddHeader>
    <oddFooter>&amp;C&amp;14&amp;P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90" zoomScaleNormal="90" workbookViewId="0">
      <selection activeCell="O1" sqref="O1"/>
    </sheetView>
  </sheetViews>
  <sheetFormatPr baseColWidth="10" defaultRowHeight="15"/>
  <cols>
    <col min="1" max="1" width="26.42578125" bestFit="1" customWidth="1"/>
  </cols>
  <sheetData>
    <row r="1" spans="1:15" ht="45" customHeight="1">
      <c r="A1" s="1123" t="s">
        <v>1391</v>
      </c>
      <c r="B1" s="1123"/>
      <c r="C1" s="1123"/>
      <c r="D1" s="1123"/>
      <c r="E1" s="1123"/>
      <c r="F1" s="1123"/>
      <c r="G1" s="1123"/>
      <c r="H1" s="1123"/>
      <c r="I1" s="1123"/>
      <c r="J1" s="1123"/>
      <c r="K1" s="1123"/>
      <c r="L1" s="1123"/>
      <c r="M1" s="1123"/>
      <c r="N1" s="1123"/>
      <c r="O1" s="471" t="s">
        <v>1037</v>
      </c>
    </row>
    <row r="2" spans="1:15" ht="8.25" customHeight="1">
      <c r="A2" s="2"/>
      <c r="B2" s="3"/>
      <c r="C2" s="3"/>
      <c r="D2" s="3"/>
      <c r="E2" s="3"/>
      <c r="F2" s="3"/>
      <c r="G2" s="3"/>
      <c r="H2" s="3"/>
      <c r="I2" s="3"/>
      <c r="J2" s="3"/>
      <c r="K2" s="3"/>
      <c r="L2" s="3"/>
      <c r="M2" s="3"/>
      <c r="N2" s="3"/>
    </row>
    <row r="3" spans="1:15" ht="25.5" customHeight="1">
      <c r="A3" s="1126" t="s">
        <v>0</v>
      </c>
      <c r="B3" s="498" t="s">
        <v>1</v>
      </c>
      <c r="C3" s="1124" t="s">
        <v>2</v>
      </c>
      <c r="D3" s="1124"/>
      <c r="E3" s="1124" t="s">
        <v>3</v>
      </c>
      <c r="F3" s="1124"/>
      <c r="G3" s="1124" t="s">
        <v>4</v>
      </c>
      <c r="H3" s="1124"/>
      <c r="I3" s="1124" t="s">
        <v>5</v>
      </c>
      <c r="J3" s="1124"/>
      <c r="K3" s="1124" t="s">
        <v>6</v>
      </c>
      <c r="L3" s="1124"/>
      <c r="M3" s="1124" t="s">
        <v>7</v>
      </c>
      <c r="N3" s="1124"/>
    </row>
    <row r="4" spans="1:15" ht="30" customHeight="1">
      <c r="A4" s="1126"/>
      <c r="B4" s="498" t="s">
        <v>8</v>
      </c>
      <c r="C4" s="498" t="s">
        <v>9</v>
      </c>
      <c r="D4" s="498" t="s">
        <v>10</v>
      </c>
      <c r="E4" s="498" t="s">
        <v>9</v>
      </c>
      <c r="F4" s="498" t="s">
        <v>10</v>
      </c>
      <c r="G4" s="498" t="s">
        <v>9</v>
      </c>
      <c r="H4" s="498" t="s">
        <v>10</v>
      </c>
      <c r="I4" s="498" t="s">
        <v>9</v>
      </c>
      <c r="J4" s="498" t="s">
        <v>10</v>
      </c>
      <c r="K4" s="498" t="s">
        <v>9</v>
      </c>
      <c r="L4" s="498" t="s">
        <v>10</v>
      </c>
      <c r="M4" s="498" t="s">
        <v>9</v>
      </c>
      <c r="N4" s="498" t="s">
        <v>10</v>
      </c>
    </row>
    <row r="5" spans="1:15">
      <c r="A5" s="687" t="s">
        <v>11</v>
      </c>
      <c r="B5" s="688">
        <f>SUM(B6,B18,B25,B32,B34)</f>
        <v>15520973</v>
      </c>
      <c r="C5" s="688">
        <f>SUM(C6,C18,C25,C32,C34)</f>
        <v>26538.999999999982</v>
      </c>
      <c r="D5" s="19">
        <f>C5/B5*10000</f>
        <v>17.098799153893239</v>
      </c>
      <c r="E5" s="688">
        <f>SUM(E6,E18,E25,E32,E34)</f>
        <v>3870.0000000000009</v>
      </c>
      <c r="F5" s="19">
        <f>E5/B5*10000</f>
        <v>2.4934003815353591</v>
      </c>
      <c r="G5" s="688">
        <f>SUM(G6,G18,G25,G32,G34)</f>
        <v>739.00000000000011</v>
      </c>
      <c r="H5" s="19">
        <f>G5/B5*10000</f>
        <v>0.4761299436575272</v>
      </c>
      <c r="I5" s="688">
        <f>SUM(I6,I18,I25,I32,I34)</f>
        <v>14071.000000000009</v>
      </c>
      <c r="J5" s="19">
        <f>I5/B5*10000</f>
        <v>9.0657976146212018</v>
      </c>
      <c r="K5" s="688">
        <f>SUM(K6,K18,K25,K32,K34)</f>
        <v>2239.0000000000009</v>
      </c>
      <c r="L5" s="19">
        <f>K5/B5*10000</f>
        <v>1.4425642000665815</v>
      </c>
      <c r="M5" s="688">
        <f>SUM(M6,M18,M25,M32,M34)</f>
        <v>17648</v>
      </c>
      <c r="N5" s="19">
        <f>M5/B5*10000</f>
        <v>11.370421171404653</v>
      </c>
    </row>
    <row r="6" spans="1:15">
      <c r="A6" s="694" t="s">
        <v>12</v>
      </c>
      <c r="B6" s="695">
        <f>SUM(B7:B17)</f>
        <v>6924765</v>
      </c>
      <c r="C6" s="695">
        <f>SUM(C7:C17)</f>
        <v>13998.999999999987</v>
      </c>
      <c r="D6" s="696">
        <f>C6/B6*10000</f>
        <v>20.215848480056703</v>
      </c>
      <c r="E6" s="695">
        <f>SUM(E7:E17)</f>
        <v>1857.0000000000009</v>
      </c>
      <c r="F6" s="696">
        <f t="shared" ref="F6:F34" si="0">E6/B6*10000</f>
        <v>2.6816794504939891</v>
      </c>
      <c r="G6" s="695">
        <f>SUM(G7:G17)</f>
        <v>445.00000000000011</v>
      </c>
      <c r="H6" s="696">
        <f t="shared" ref="H6:H33" si="1">G6/B6*10000</f>
        <v>0.64262108533647011</v>
      </c>
      <c r="I6" s="695">
        <f>SUM(I7:I17)</f>
        <v>8038.0000000000091</v>
      </c>
      <c r="J6" s="696">
        <f t="shared" ref="J6:J34" si="2">I6/B6*10000</f>
        <v>11.607614121201237</v>
      </c>
      <c r="K6" s="695">
        <f>SUM(K7:K17)</f>
        <v>864.00000000000045</v>
      </c>
      <c r="L6" s="696">
        <f t="shared" ref="L6:L33" si="3">K6/B6*10000</f>
        <v>1.2476957701813716</v>
      </c>
      <c r="M6" s="695">
        <f>SUM(M7:M17)</f>
        <v>7793.9999999999982</v>
      </c>
      <c r="N6" s="696">
        <f t="shared" ref="N6:N34" si="4">M6/B6*10000</f>
        <v>11.255255593511112</v>
      </c>
    </row>
    <row r="7" spans="1:15">
      <c r="A7" s="690" t="s">
        <v>13</v>
      </c>
      <c r="B7" s="10">
        <v>767695</v>
      </c>
      <c r="C7" s="10">
        <v>1884.9999999999998</v>
      </c>
      <c r="D7" s="20">
        <f t="shared" ref="D7:D33" si="5">C7/B7*10000</f>
        <v>24.554022105132894</v>
      </c>
      <c r="E7" s="691">
        <v>256.00000000000034</v>
      </c>
      <c r="F7" s="20">
        <f t="shared" si="0"/>
        <v>3.3346576439862226</v>
      </c>
      <c r="G7" s="692">
        <v>65.999999999999901</v>
      </c>
      <c r="H7" s="20">
        <f t="shared" si="1"/>
        <v>0.85971642384019564</v>
      </c>
      <c r="I7" s="692">
        <v>841.00000000000136</v>
      </c>
      <c r="J7" s="20">
        <f t="shared" si="2"/>
        <v>10.954871400751617</v>
      </c>
      <c r="K7" s="691">
        <v>111.99999999999993</v>
      </c>
      <c r="L7" s="20">
        <f t="shared" si="3"/>
        <v>1.4589127192439697</v>
      </c>
      <c r="M7" s="691">
        <v>866.00000000000057</v>
      </c>
      <c r="N7" s="20">
        <f t="shared" si="4"/>
        <v>11.280521561297139</v>
      </c>
    </row>
    <row r="8" spans="1:15">
      <c r="A8" s="697" t="s">
        <v>14</v>
      </c>
      <c r="B8" s="698">
        <v>195719</v>
      </c>
      <c r="C8" s="699">
        <v>193.99999999999997</v>
      </c>
      <c r="D8" s="700">
        <f t="shared" si="5"/>
        <v>9.9121699988248437</v>
      </c>
      <c r="E8" s="701">
        <v>81.999999999999972</v>
      </c>
      <c r="F8" s="700">
        <f t="shared" si="0"/>
        <v>4.1896801025960668</v>
      </c>
      <c r="G8" s="702">
        <v>13.000000000000002</v>
      </c>
      <c r="H8" s="700">
        <f t="shared" si="1"/>
        <v>0.6642175772408403</v>
      </c>
      <c r="I8" s="702">
        <v>233.00000000000031</v>
      </c>
      <c r="J8" s="700">
        <f t="shared" si="2"/>
        <v>11.904822730547382</v>
      </c>
      <c r="K8" s="701">
        <v>22.000000000000004</v>
      </c>
      <c r="L8" s="700">
        <f t="shared" si="3"/>
        <v>1.1240605153306529</v>
      </c>
      <c r="M8" s="701">
        <v>180</v>
      </c>
      <c r="N8" s="700">
        <f t="shared" si="4"/>
        <v>9.1968587617962481</v>
      </c>
    </row>
    <row r="9" spans="1:15">
      <c r="A9" s="690" t="s">
        <v>15</v>
      </c>
      <c r="B9" s="10">
        <v>244754</v>
      </c>
      <c r="C9" s="10">
        <v>354</v>
      </c>
      <c r="D9" s="20">
        <f t="shared" si="5"/>
        <v>14.463502128667967</v>
      </c>
      <c r="E9" s="691">
        <v>98.999999999999972</v>
      </c>
      <c r="F9" s="20">
        <f t="shared" si="0"/>
        <v>4.0448777139495151</v>
      </c>
      <c r="G9" s="692">
        <v>15.000000000000004</v>
      </c>
      <c r="H9" s="20">
        <f t="shared" si="1"/>
        <v>0.61286025968932079</v>
      </c>
      <c r="I9" s="692">
        <v>244.00000000000009</v>
      </c>
      <c r="J9" s="20">
        <f t="shared" si="2"/>
        <v>9.9691935576129538</v>
      </c>
      <c r="K9" s="691">
        <v>9.0000000000000036</v>
      </c>
      <c r="L9" s="20">
        <f t="shared" si="3"/>
        <v>0.36771615581359252</v>
      </c>
      <c r="M9" s="691">
        <v>324.00000000000011</v>
      </c>
      <c r="N9" s="20">
        <f t="shared" si="4"/>
        <v>13.237781609289332</v>
      </c>
    </row>
    <row r="10" spans="1:15">
      <c r="A10" s="697" t="s">
        <v>16</v>
      </c>
      <c r="B10" s="698">
        <v>175050</v>
      </c>
      <c r="C10" s="699">
        <v>135.00000000000006</v>
      </c>
      <c r="D10" s="700">
        <f t="shared" si="5"/>
        <v>7.7120822622108003</v>
      </c>
      <c r="E10" s="701">
        <v>78.000000000000028</v>
      </c>
      <c r="F10" s="700">
        <f t="shared" si="0"/>
        <v>4.4558697514995727</v>
      </c>
      <c r="G10" s="702">
        <v>10</v>
      </c>
      <c r="H10" s="700">
        <f t="shared" si="1"/>
        <v>0.57126535275635526</v>
      </c>
      <c r="I10" s="702">
        <v>168.00000000000006</v>
      </c>
      <c r="J10" s="700">
        <f t="shared" si="2"/>
        <v>9.5972579263067725</v>
      </c>
      <c r="K10" s="701">
        <v>40.999999999999986</v>
      </c>
      <c r="L10" s="700">
        <f t="shared" si="3"/>
        <v>2.3421879463010562</v>
      </c>
      <c r="M10" s="701">
        <v>145.00000000000006</v>
      </c>
      <c r="N10" s="700">
        <f t="shared" si="4"/>
        <v>8.2833476149671554</v>
      </c>
    </row>
    <row r="11" spans="1:15">
      <c r="A11" s="690" t="s">
        <v>17</v>
      </c>
      <c r="B11" s="11">
        <v>437826</v>
      </c>
      <c r="C11" s="10">
        <v>453.9999999999996</v>
      </c>
      <c r="D11" s="20">
        <f t="shared" si="5"/>
        <v>10.369416160757917</v>
      </c>
      <c r="E11" s="691">
        <v>96</v>
      </c>
      <c r="F11" s="20">
        <f t="shared" si="0"/>
        <v>2.1926518754025572</v>
      </c>
      <c r="G11" s="692">
        <v>14.000000000000007</v>
      </c>
      <c r="H11" s="20">
        <f t="shared" si="1"/>
        <v>0.31976173182953971</v>
      </c>
      <c r="I11" s="692">
        <v>201.00000000000009</v>
      </c>
      <c r="J11" s="20">
        <f t="shared" si="2"/>
        <v>4.5908648641241063</v>
      </c>
      <c r="K11" s="691">
        <v>49.999999999999979</v>
      </c>
      <c r="L11" s="20">
        <f t="shared" si="3"/>
        <v>1.1420061851054981</v>
      </c>
      <c r="M11" s="691">
        <v>334.00000000000017</v>
      </c>
      <c r="N11" s="20">
        <f t="shared" si="4"/>
        <v>7.6286013165047333</v>
      </c>
    </row>
    <row r="12" spans="1:15">
      <c r="A12" s="697" t="s">
        <v>18</v>
      </c>
      <c r="B12" s="698">
        <v>486680</v>
      </c>
      <c r="C12" s="699">
        <v>626.99999999999955</v>
      </c>
      <c r="D12" s="700">
        <f t="shared" si="5"/>
        <v>12.883208679214258</v>
      </c>
      <c r="E12" s="701">
        <v>130.00000000000006</v>
      </c>
      <c r="F12" s="700">
        <f t="shared" si="0"/>
        <v>2.6711596942549529</v>
      </c>
      <c r="G12" s="702">
        <v>17.999999999999996</v>
      </c>
      <c r="H12" s="700">
        <f t="shared" si="1"/>
        <v>0.36985288074299327</v>
      </c>
      <c r="I12" s="702">
        <v>431.00000000000034</v>
      </c>
      <c r="J12" s="700">
        <f t="shared" si="2"/>
        <v>8.8559217555683478</v>
      </c>
      <c r="K12" s="701">
        <v>41.000000000000014</v>
      </c>
      <c r="L12" s="700">
        <f t="shared" si="3"/>
        <v>0.84244267280348517</v>
      </c>
      <c r="M12" s="701">
        <v>471.99999999999989</v>
      </c>
      <c r="N12" s="700">
        <f t="shared" si="4"/>
        <v>9.6983644283718231</v>
      </c>
    </row>
    <row r="13" spans="1:15">
      <c r="A13" s="690" t="s">
        <v>19</v>
      </c>
      <c r="B13" s="11">
        <v>426223</v>
      </c>
      <c r="C13" s="10">
        <v>488.99999999999972</v>
      </c>
      <c r="D13" s="20">
        <f t="shared" si="5"/>
        <v>11.472867489553584</v>
      </c>
      <c r="E13" s="691">
        <v>95.999999999999957</v>
      </c>
      <c r="F13" s="20">
        <f t="shared" si="0"/>
        <v>2.2523420838387405</v>
      </c>
      <c r="G13" s="692">
        <v>18.999999999999996</v>
      </c>
      <c r="H13" s="20">
        <f t="shared" si="1"/>
        <v>0.44577603742641753</v>
      </c>
      <c r="I13" s="692">
        <v>538.00000000000045</v>
      </c>
      <c r="J13" s="20">
        <f t="shared" si="2"/>
        <v>12.622500428179626</v>
      </c>
      <c r="K13" s="691">
        <v>34.999999999999986</v>
      </c>
      <c r="L13" s="20">
        <f t="shared" si="3"/>
        <v>0.82116638473287418</v>
      </c>
      <c r="M13" s="691">
        <v>387.00000000000028</v>
      </c>
      <c r="N13" s="20">
        <f t="shared" si="4"/>
        <v>9.0797540254749336</v>
      </c>
    </row>
    <row r="14" spans="1:15">
      <c r="A14" s="697" t="s">
        <v>20</v>
      </c>
      <c r="B14" s="698">
        <v>478964</v>
      </c>
      <c r="C14" s="699">
        <v>981.00000000000023</v>
      </c>
      <c r="D14" s="700">
        <f t="shared" si="5"/>
        <v>20.481706349537756</v>
      </c>
      <c r="E14" s="701">
        <v>148.00000000000011</v>
      </c>
      <c r="F14" s="700">
        <f t="shared" si="0"/>
        <v>3.0900025889210907</v>
      </c>
      <c r="G14" s="702">
        <v>18.000000000000007</v>
      </c>
      <c r="H14" s="700">
        <f t="shared" si="1"/>
        <v>0.37581112567959191</v>
      </c>
      <c r="I14" s="702">
        <v>517</v>
      </c>
      <c r="J14" s="700">
        <f t="shared" si="2"/>
        <v>10.794130665352718</v>
      </c>
      <c r="K14" s="701">
        <v>22.000000000000007</v>
      </c>
      <c r="L14" s="700">
        <f t="shared" si="3"/>
        <v>0.45932470916394563</v>
      </c>
      <c r="M14" s="701">
        <v>588.0000000000008</v>
      </c>
      <c r="N14" s="700">
        <f t="shared" si="4"/>
        <v>12.276496772200016</v>
      </c>
    </row>
    <row r="15" spans="1:15">
      <c r="A15" s="690" t="s">
        <v>21</v>
      </c>
      <c r="B15" s="11">
        <v>2779370</v>
      </c>
      <c r="C15" s="10">
        <v>7253.9999999999891</v>
      </c>
      <c r="D15" s="20">
        <f t="shared" si="5"/>
        <v>26.099439801105969</v>
      </c>
      <c r="E15" s="691">
        <v>709.00000000000023</v>
      </c>
      <c r="F15" s="20">
        <f t="shared" si="0"/>
        <v>2.5509378024516352</v>
      </c>
      <c r="G15" s="692">
        <v>233.00000000000017</v>
      </c>
      <c r="H15" s="20">
        <f t="shared" si="1"/>
        <v>0.83831947527677197</v>
      </c>
      <c r="I15" s="692">
        <v>4121.0000000000064</v>
      </c>
      <c r="J15" s="20">
        <f t="shared" si="2"/>
        <v>14.827101105646266</v>
      </c>
      <c r="K15" s="691">
        <v>430.00000000000045</v>
      </c>
      <c r="L15" s="20">
        <f t="shared" si="3"/>
        <v>1.5471131947167898</v>
      </c>
      <c r="M15" s="691">
        <v>3681.9999999999959</v>
      </c>
      <c r="N15" s="20">
        <f t="shared" si="4"/>
        <v>13.247606471970252</v>
      </c>
    </row>
    <row r="16" spans="1:15">
      <c r="A16" s="697" t="s">
        <v>22</v>
      </c>
      <c r="B16" s="698">
        <v>537351</v>
      </c>
      <c r="C16" s="699">
        <v>996</v>
      </c>
      <c r="D16" s="700">
        <f t="shared" si="5"/>
        <v>18.535370735329423</v>
      </c>
      <c r="E16" s="701">
        <v>123.00000000000004</v>
      </c>
      <c r="F16" s="700">
        <f t="shared" si="0"/>
        <v>2.2890066269533329</v>
      </c>
      <c r="G16" s="702">
        <v>28</v>
      </c>
      <c r="H16" s="700">
        <f t="shared" si="1"/>
        <v>0.52107467930644957</v>
      </c>
      <c r="I16" s="702">
        <v>493.9999999999996</v>
      </c>
      <c r="J16" s="700">
        <f t="shared" si="2"/>
        <v>9.193246127763782</v>
      </c>
      <c r="K16" s="701">
        <v>56.00000000000005</v>
      </c>
      <c r="L16" s="700">
        <f t="shared" si="3"/>
        <v>1.0421493586129</v>
      </c>
      <c r="M16" s="701">
        <v>491</v>
      </c>
      <c r="N16" s="700">
        <f t="shared" si="4"/>
        <v>9.1374166978380984</v>
      </c>
    </row>
    <row r="17" spans="1:14">
      <c r="A17" s="690" t="s">
        <v>23</v>
      </c>
      <c r="B17" s="11">
        <v>395133</v>
      </c>
      <c r="C17" s="10">
        <v>630</v>
      </c>
      <c r="D17" s="20">
        <f t="shared" si="5"/>
        <v>15.943998603002026</v>
      </c>
      <c r="E17" s="691">
        <v>40.000000000000007</v>
      </c>
      <c r="F17" s="20">
        <f t="shared" si="0"/>
        <v>1.0123173716191765</v>
      </c>
      <c r="G17" s="692">
        <v>11.000000000000011</v>
      </c>
      <c r="H17" s="20">
        <f t="shared" si="1"/>
        <v>0.27838727719527373</v>
      </c>
      <c r="I17" s="692">
        <v>249.99999999999994</v>
      </c>
      <c r="J17" s="20">
        <f t="shared" si="2"/>
        <v>6.3269835726198504</v>
      </c>
      <c r="K17" s="691">
        <v>46.000000000000014</v>
      </c>
      <c r="L17" s="20">
        <f t="shared" si="3"/>
        <v>1.164164977362053</v>
      </c>
      <c r="M17" s="691">
        <v>325.00000000000006</v>
      </c>
      <c r="N17" s="20">
        <f t="shared" si="4"/>
        <v>8.2250786444058104</v>
      </c>
    </row>
    <row r="18" spans="1:14">
      <c r="A18" s="694" t="s">
        <v>24</v>
      </c>
      <c r="B18" s="695">
        <f>SUM(B19:B24)</f>
        <v>7733291</v>
      </c>
      <c r="C18" s="695">
        <f>SUM(C19:C24)</f>
        <v>11749.999999999995</v>
      </c>
      <c r="D18" s="696">
        <f t="shared" si="5"/>
        <v>15.19404869155964</v>
      </c>
      <c r="E18" s="695">
        <f>SUM(E19:E24)</f>
        <v>1584</v>
      </c>
      <c r="F18" s="696">
        <f t="shared" si="0"/>
        <v>2.0482870746749349</v>
      </c>
      <c r="G18" s="695">
        <f>SUM(G19:G24)</f>
        <v>252</v>
      </c>
      <c r="H18" s="696">
        <f t="shared" si="1"/>
        <v>0.32586385278919416</v>
      </c>
      <c r="I18" s="695">
        <f>SUM(I19:I24)</f>
        <v>5136</v>
      </c>
      <c r="J18" s="696">
        <f t="shared" si="2"/>
        <v>6.6414156663702419</v>
      </c>
      <c r="K18" s="695">
        <f>SUM(K19:K24)</f>
        <v>1259.0000000000005</v>
      </c>
      <c r="L18" s="696">
        <f t="shared" si="3"/>
        <v>1.6280261534190301</v>
      </c>
      <c r="M18" s="695">
        <f>SUM(M19:M24)</f>
        <v>8983.0000000000018</v>
      </c>
      <c r="N18" s="696">
        <f t="shared" si="4"/>
        <v>11.616011863513222</v>
      </c>
    </row>
    <row r="19" spans="1:14">
      <c r="A19" s="690" t="s">
        <v>25</v>
      </c>
      <c r="B19" s="11">
        <v>644000</v>
      </c>
      <c r="C19" s="10">
        <v>1146</v>
      </c>
      <c r="D19" s="20">
        <f t="shared" si="5"/>
        <v>17.795031055900619</v>
      </c>
      <c r="E19" s="691">
        <v>171.00000000000011</v>
      </c>
      <c r="F19" s="20">
        <f t="shared" si="0"/>
        <v>2.655279503105592</v>
      </c>
      <c r="G19" s="692">
        <v>31.999999999999982</v>
      </c>
      <c r="H19" s="20">
        <f t="shared" si="1"/>
        <v>0.49689440993788792</v>
      </c>
      <c r="I19" s="692">
        <v>391.99999999999994</v>
      </c>
      <c r="J19" s="20">
        <f t="shared" si="2"/>
        <v>6.0869565217391299</v>
      </c>
      <c r="K19" s="691">
        <v>94</v>
      </c>
      <c r="L19" s="20">
        <f t="shared" si="3"/>
        <v>1.4596273291925466</v>
      </c>
      <c r="M19" s="691">
        <v>561.00000000000023</v>
      </c>
      <c r="N19" s="20">
        <f t="shared" si="4"/>
        <v>8.7111801242236062</v>
      </c>
    </row>
    <row r="20" spans="1:14">
      <c r="A20" s="697" t="s">
        <v>26</v>
      </c>
      <c r="B20" s="698">
        <v>571382</v>
      </c>
      <c r="C20" s="699">
        <v>488.00000000000017</v>
      </c>
      <c r="D20" s="700">
        <f t="shared" si="5"/>
        <v>8.540696066729442</v>
      </c>
      <c r="E20" s="701">
        <v>137.99999999999994</v>
      </c>
      <c r="F20" s="700">
        <f t="shared" si="0"/>
        <v>2.4151968385423404</v>
      </c>
      <c r="G20" s="702">
        <v>9</v>
      </c>
      <c r="H20" s="700">
        <f t="shared" si="1"/>
        <v>0.15751283729623966</v>
      </c>
      <c r="I20" s="702">
        <v>332.99999999999972</v>
      </c>
      <c r="J20" s="700">
        <f t="shared" si="2"/>
        <v>5.827974979960862</v>
      </c>
      <c r="K20" s="701">
        <v>139.00000000000003</v>
      </c>
      <c r="L20" s="700">
        <f t="shared" si="3"/>
        <v>2.4326982649085904</v>
      </c>
      <c r="M20" s="701">
        <v>459.00000000000006</v>
      </c>
      <c r="N20" s="700">
        <f t="shared" si="4"/>
        <v>8.0331547021082237</v>
      </c>
    </row>
    <row r="21" spans="1:14">
      <c r="A21" s="690" t="s">
        <v>27</v>
      </c>
      <c r="B21" s="11">
        <v>3901981</v>
      </c>
      <c r="C21" s="10">
        <v>6924.9999999999964</v>
      </c>
      <c r="D21" s="20">
        <f t="shared" si="5"/>
        <v>17.747395489624363</v>
      </c>
      <c r="E21" s="691">
        <v>745.99999999999989</v>
      </c>
      <c r="F21" s="20">
        <f t="shared" si="0"/>
        <v>1.9118493913732535</v>
      </c>
      <c r="G21" s="692">
        <v>165</v>
      </c>
      <c r="H21" s="20">
        <f t="shared" si="1"/>
        <v>0.4228621307997143</v>
      </c>
      <c r="I21" s="692">
        <v>2968.0000000000018</v>
      </c>
      <c r="J21" s="20">
        <f t="shared" si="2"/>
        <v>7.6063927528094109</v>
      </c>
      <c r="K21" s="691">
        <v>562.00000000000034</v>
      </c>
      <c r="L21" s="20">
        <f t="shared" si="3"/>
        <v>1.440294045511755</v>
      </c>
      <c r="M21" s="691">
        <v>5822</v>
      </c>
      <c r="N21" s="20">
        <f t="shared" si="4"/>
        <v>14.920626215248101</v>
      </c>
    </row>
    <row r="22" spans="1:14">
      <c r="A22" s="697" t="s">
        <v>28</v>
      </c>
      <c r="B22" s="698">
        <v>829779</v>
      </c>
      <c r="C22" s="699">
        <v>1048.9999999999998</v>
      </c>
      <c r="D22" s="700">
        <f t="shared" si="5"/>
        <v>12.641920318542645</v>
      </c>
      <c r="E22" s="701">
        <v>193.00000000000009</v>
      </c>
      <c r="F22" s="700">
        <f t="shared" si="0"/>
        <v>2.325920516185636</v>
      </c>
      <c r="G22" s="702">
        <v>19.000000000000007</v>
      </c>
      <c r="H22" s="700">
        <f t="shared" si="1"/>
        <v>0.22897663112708333</v>
      </c>
      <c r="I22" s="702">
        <v>343</v>
      </c>
      <c r="J22" s="700">
        <f t="shared" si="2"/>
        <v>4.1336307619257662</v>
      </c>
      <c r="K22" s="701">
        <v>157.00000000000006</v>
      </c>
      <c r="L22" s="700">
        <f t="shared" si="3"/>
        <v>1.8920700572080043</v>
      </c>
      <c r="M22" s="701">
        <v>632</v>
      </c>
      <c r="N22" s="700">
        <f t="shared" si="4"/>
        <v>7.6164858353850846</v>
      </c>
    </row>
    <row r="23" spans="1:14">
      <c r="A23" s="690" t="s">
        <v>29</v>
      </c>
      <c r="B23" s="11">
        <v>1451873</v>
      </c>
      <c r="C23" s="10">
        <v>1847.9999999999977</v>
      </c>
      <c r="D23" s="20">
        <f t="shared" si="5"/>
        <v>12.728386022744399</v>
      </c>
      <c r="E23" s="691">
        <v>272.00000000000006</v>
      </c>
      <c r="F23" s="20">
        <f t="shared" si="0"/>
        <v>1.8734420985857583</v>
      </c>
      <c r="G23" s="692">
        <v>22.000000000000011</v>
      </c>
      <c r="H23" s="20">
        <f t="shared" si="1"/>
        <v>0.15152840503267165</v>
      </c>
      <c r="I23" s="692">
        <v>1008.9999999999989</v>
      </c>
      <c r="J23" s="20">
        <f t="shared" si="2"/>
        <v>6.949643667180248</v>
      </c>
      <c r="K23" s="691">
        <v>247.99999999999991</v>
      </c>
      <c r="L23" s="20">
        <f t="shared" si="3"/>
        <v>1.7081383840046609</v>
      </c>
      <c r="M23" s="691">
        <v>1321.0000000000011</v>
      </c>
      <c r="N23" s="20">
        <f t="shared" si="4"/>
        <v>9.0985919567345164</v>
      </c>
    </row>
    <row r="24" spans="1:14">
      <c r="A24" s="697" t="s">
        <v>30</v>
      </c>
      <c r="B24" s="698">
        <v>334276</v>
      </c>
      <c r="C24" s="699">
        <v>294.00000000000006</v>
      </c>
      <c r="D24" s="700">
        <f t="shared" si="5"/>
        <v>8.7951273797700118</v>
      </c>
      <c r="E24" s="701">
        <v>63.999999999999986</v>
      </c>
      <c r="F24" s="700">
        <f t="shared" si="0"/>
        <v>1.9145855520587773</v>
      </c>
      <c r="G24" s="702">
        <v>5.0000000000000009</v>
      </c>
      <c r="H24" s="700">
        <f t="shared" si="1"/>
        <v>0.14957699625459203</v>
      </c>
      <c r="I24" s="702">
        <v>90.999999999999986</v>
      </c>
      <c r="J24" s="700">
        <f t="shared" si="2"/>
        <v>2.7223013318335738</v>
      </c>
      <c r="K24" s="701">
        <v>58.999999999999972</v>
      </c>
      <c r="L24" s="700">
        <f t="shared" si="3"/>
        <v>1.7650085558041848</v>
      </c>
      <c r="M24" s="701">
        <v>187.99999999999991</v>
      </c>
      <c r="N24" s="700">
        <f t="shared" si="4"/>
        <v>5.6240950591726566</v>
      </c>
    </row>
    <row r="25" spans="1:14">
      <c r="A25" s="689" t="s">
        <v>31</v>
      </c>
      <c r="B25" s="688">
        <f>SUM(B26:B31)</f>
        <v>800285</v>
      </c>
      <c r="C25" s="688">
        <f>SUM(C26:C31)</f>
        <v>762</v>
      </c>
      <c r="D25" s="19">
        <f t="shared" si="5"/>
        <v>9.5216079271759426</v>
      </c>
      <c r="E25" s="688">
        <f>SUM(E26:E31)</f>
        <v>409</v>
      </c>
      <c r="F25" s="19">
        <f t="shared" si="0"/>
        <v>5.1106793204920749</v>
      </c>
      <c r="G25" s="688">
        <f>SUM(G26:G31)</f>
        <v>41.000000000000007</v>
      </c>
      <c r="H25" s="19">
        <f t="shared" si="1"/>
        <v>0.51231748689529366</v>
      </c>
      <c r="I25" s="688">
        <f>SUM(I26:I31)</f>
        <v>865.00000000000011</v>
      </c>
      <c r="J25" s="19">
        <f t="shared" si="2"/>
        <v>10.80864941864461</v>
      </c>
      <c r="K25" s="688">
        <f>SUM(K26:K31)</f>
        <v>113</v>
      </c>
      <c r="L25" s="19">
        <f t="shared" si="3"/>
        <v>1.4119969760772726</v>
      </c>
      <c r="M25" s="688">
        <f>SUM(M26:M31)</f>
        <v>853</v>
      </c>
      <c r="N25" s="19">
        <f t="shared" si="4"/>
        <v>10.658702837114278</v>
      </c>
    </row>
    <row r="26" spans="1:14">
      <c r="A26" s="703" t="s">
        <v>32</v>
      </c>
      <c r="B26" s="698">
        <v>161948</v>
      </c>
      <c r="C26" s="699">
        <v>203.00000000000003</v>
      </c>
      <c r="D26" s="700">
        <f t="shared" si="5"/>
        <v>12.534887741744265</v>
      </c>
      <c r="E26" s="701">
        <v>100.99999999999999</v>
      </c>
      <c r="F26" s="700">
        <f t="shared" si="0"/>
        <v>6.2365697631338444</v>
      </c>
      <c r="G26" s="702">
        <v>7.9999999999999982</v>
      </c>
      <c r="H26" s="700">
        <f t="shared" si="1"/>
        <v>0.49398572381258171</v>
      </c>
      <c r="I26" s="702">
        <v>210.00000000000011</v>
      </c>
      <c r="J26" s="700">
        <f t="shared" si="2"/>
        <v>12.967125250080279</v>
      </c>
      <c r="K26" s="701">
        <v>7.9999999999999982</v>
      </c>
      <c r="L26" s="700">
        <f t="shared" si="3"/>
        <v>0.49398572381258171</v>
      </c>
      <c r="M26" s="701">
        <v>253.00000000000003</v>
      </c>
      <c r="N26" s="700">
        <f t="shared" si="4"/>
        <v>15.622298515572902</v>
      </c>
    </row>
    <row r="27" spans="1:14">
      <c r="A27" s="693" t="s">
        <v>33</v>
      </c>
      <c r="B27" s="14">
        <v>112151</v>
      </c>
      <c r="C27" s="10">
        <v>133.99999999999997</v>
      </c>
      <c r="D27" s="20">
        <f t="shared" si="5"/>
        <v>11.948177011350765</v>
      </c>
      <c r="E27" s="691">
        <v>64.999999999999986</v>
      </c>
      <c r="F27" s="20">
        <f t="shared" si="0"/>
        <v>5.7957575055059687</v>
      </c>
      <c r="G27" s="692">
        <v>5.0000000000000009</v>
      </c>
      <c r="H27" s="20">
        <f t="shared" si="1"/>
        <v>0.44582750042353619</v>
      </c>
      <c r="I27" s="692">
        <v>153.99999999999994</v>
      </c>
      <c r="J27" s="20">
        <f t="shared" si="2"/>
        <v>13.731487013044909</v>
      </c>
      <c r="K27" s="691">
        <v>25.999999999999996</v>
      </c>
      <c r="L27" s="20">
        <f t="shared" si="3"/>
        <v>2.3183030022023874</v>
      </c>
      <c r="M27" s="691">
        <v>131.99999999999994</v>
      </c>
      <c r="N27" s="20">
        <f t="shared" si="4"/>
        <v>11.769846011181349</v>
      </c>
    </row>
    <row r="28" spans="1:14">
      <c r="A28" s="703" t="s">
        <v>34</v>
      </c>
      <c r="B28" s="704">
        <v>91699</v>
      </c>
      <c r="C28" s="699">
        <v>85.000000000000014</v>
      </c>
      <c r="D28" s="700">
        <f t="shared" si="5"/>
        <v>9.2694576821993699</v>
      </c>
      <c r="E28" s="701">
        <v>68.000000000000014</v>
      </c>
      <c r="F28" s="700">
        <f t="shared" si="0"/>
        <v>7.415566145759497</v>
      </c>
      <c r="G28" s="702">
        <v>6.0000000000000027</v>
      </c>
      <c r="H28" s="700">
        <f t="shared" si="1"/>
        <v>0.65431465991995574</v>
      </c>
      <c r="I28" s="702">
        <v>123.99999999999997</v>
      </c>
      <c r="J28" s="700">
        <f t="shared" si="2"/>
        <v>13.522502971679078</v>
      </c>
      <c r="K28" s="701">
        <v>38.000000000000014</v>
      </c>
      <c r="L28" s="700">
        <f t="shared" si="3"/>
        <v>4.14399284615972</v>
      </c>
      <c r="M28" s="701">
        <v>120</v>
      </c>
      <c r="N28" s="700">
        <f t="shared" si="4"/>
        <v>13.08629319839911</v>
      </c>
    </row>
    <row r="29" spans="1:14">
      <c r="A29" s="693" t="s">
        <v>35</v>
      </c>
      <c r="B29" s="11">
        <v>100170</v>
      </c>
      <c r="C29" s="10">
        <v>116.99999999999999</v>
      </c>
      <c r="D29" s="20">
        <f t="shared" si="5"/>
        <v>11.680143755615452</v>
      </c>
      <c r="E29" s="691">
        <v>59.000000000000014</v>
      </c>
      <c r="F29" s="20">
        <f t="shared" si="0"/>
        <v>5.8899870220624946</v>
      </c>
      <c r="G29" s="692">
        <v>3.0000000000000009</v>
      </c>
      <c r="H29" s="20">
        <f t="shared" si="1"/>
        <v>0.29949086552860144</v>
      </c>
      <c r="I29" s="692">
        <v>114.00000000000004</v>
      </c>
      <c r="J29" s="20">
        <f t="shared" si="2"/>
        <v>11.380652890086857</v>
      </c>
      <c r="K29" s="691">
        <v>4.0000000000000009</v>
      </c>
      <c r="L29" s="20">
        <f t="shared" si="3"/>
        <v>0.39932115403813523</v>
      </c>
      <c r="M29" s="691">
        <v>113</v>
      </c>
      <c r="N29" s="20">
        <f t="shared" si="4"/>
        <v>11.280822601577318</v>
      </c>
    </row>
    <row r="30" spans="1:14">
      <c r="A30" s="703" t="s">
        <v>36</v>
      </c>
      <c r="B30" s="698">
        <v>190896</v>
      </c>
      <c r="C30" s="699">
        <v>133.99999999999994</v>
      </c>
      <c r="D30" s="700">
        <f t="shared" si="5"/>
        <v>7.0195289581761768</v>
      </c>
      <c r="E30" s="701">
        <v>51.999999999999993</v>
      </c>
      <c r="F30" s="700">
        <f t="shared" si="0"/>
        <v>2.7239963121280697</v>
      </c>
      <c r="G30" s="702">
        <v>6.0000000000000027</v>
      </c>
      <c r="H30" s="700">
        <f t="shared" si="1"/>
        <v>0.31430726678400817</v>
      </c>
      <c r="I30" s="702">
        <v>122.00000000000007</v>
      </c>
      <c r="J30" s="700">
        <f t="shared" si="2"/>
        <v>6.3909144246081677</v>
      </c>
      <c r="K30" s="701">
        <v>20</v>
      </c>
      <c r="L30" s="700">
        <f t="shared" si="3"/>
        <v>1.0476908892800267</v>
      </c>
      <c r="M30" s="701">
        <v>142.00000000000006</v>
      </c>
      <c r="N30" s="700">
        <f t="shared" si="4"/>
        <v>7.4386053138881936</v>
      </c>
    </row>
    <row r="31" spans="1:14">
      <c r="A31" s="693" t="s">
        <v>37</v>
      </c>
      <c r="B31" s="11">
        <v>143421</v>
      </c>
      <c r="C31" s="10">
        <v>89</v>
      </c>
      <c r="D31" s="20">
        <f t="shared" si="5"/>
        <v>6.2055068644061881</v>
      </c>
      <c r="E31" s="691">
        <v>64.000000000000014</v>
      </c>
      <c r="F31" s="20">
        <f t="shared" si="0"/>
        <v>4.4623869586741147</v>
      </c>
      <c r="G31" s="692">
        <v>13.000000000000002</v>
      </c>
      <c r="H31" s="20">
        <f t="shared" si="1"/>
        <v>0.90642235098067947</v>
      </c>
      <c r="I31" s="692">
        <v>141.00000000000003</v>
      </c>
      <c r="J31" s="20">
        <f t="shared" si="2"/>
        <v>9.831196268328906</v>
      </c>
      <c r="K31" s="691">
        <v>17.000000000000007</v>
      </c>
      <c r="L31" s="20">
        <f t="shared" si="3"/>
        <v>1.185321535897812</v>
      </c>
      <c r="M31" s="691">
        <v>93.000000000000014</v>
      </c>
      <c r="N31" s="20">
        <f t="shared" si="4"/>
        <v>6.4844060493233222</v>
      </c>
    </row>
    <row r="32" spans="1:14">
      <c r="A32" s="705" t="s">
        <v>38</v>
      </c>
      <c r="B32" s="695">
        <f>SUM(B33)</f>
        <v>27284</v>
      </c>
      <c r="C32" s="706">
        <f>SUM(C33)</f>
        <v>28</v>
      </c>
      <c r="D32" s="696">
        <f t="shared" si="5"/>
        <v>10.262424864389386</v>
      </c>
      <c r="E32" s="695">
        <f>SUM(E33)</f>
        <v>19</v>
      </c>
      <c r="F32" s="696">
        <f t="shared" si="0"/>
        <v>6.9637883008356543</v>
      </c>
      <c r="G32" s="695">
        <f>SUM(G33)</f>
        <v>1.0000000000000002</v>
      </c>
      <c r="H32" s="696">
        <f t="shared" si="1"/>
        <v>0.36651517372819242</v>
      </c>
      <c r="I32" s="695">
        <f>SUM(I33)</f>
        <v>31</v>
      </c>
      <c r="J32" s="696">
        <f t="shared" si="2"/>
        <v>11.361970385573962</v>
      </c>
      <c r="K32" s="695">
        <f>SUM(K33)</f>
        <v>3</v>
      </c>
      <c r="L32" s="696">
        <f t="shared" si="3"/>
        <v>1.099545521184577</v>
      </c>
      <c r="M32" s="695">
        <f>SUM(M33)</f>
        <v>17</v>
      </c>
      <c r="N32" s="696">
        <f t="shared" si="4"/>
        <v>6.2307579533792694</v>
      </c>
    </row>
    <row r="33" spans="1:14">
      <c r="A33" s="693" t="s">
        <v>40</v>
      </c>
      <c r="B33" s="11">
        <v>27284</v>
      </c>
      <c r="C33" s="10">
        <v>28</v>
      </c>
      <c r="D33" s="20">
        <f t="shared" si="5"/>
        <v>10.262424864389386</v>
      </c>
      <c r="E33" s="691">
        <v>19</v>
      </c>
      <c r="F33" s="20">
        <f t="shared" si="0"/>
        <v>6.9637883008356543</v>
      </c>
      <c r="G33" s="8">
        <v>1.0000000000000002</v>
      </c>
      <c r="H33" s="20">
        <f t="shared" si="1"/>
        <v>0.36651517372819242</v>
      </c>
      <c r="I33" s="692">
        <v>31</v>
      </c>
      <c r="J33" s="20">
        <f t="shared" si="2"/>
        <v>11.361970385573962</v>
      </c>
      <c r="K33" s="6">
        <v>3</v>
      </c>
      <c r="L33" s="20">
        <f t="shared" si="3"/>
        <v>1.099545521184577</v>
      </c>
      <c r="M33" s="691">
        <v>17</v>
      </c>
      <c r="N33" s="20">
        <f t="shared" si="4"/>
        <v>6.2307579533792694</v>
      </c>
    </row>
    <row r="34" spans="1:14">
      <c r="A34" s="707" t="s">
        <v>41</v>
      </c>
      <c r="B34" s="698">
        <v>35348</v>
      </c>
      <c r="C34" s="706" t="s">
        <v>39</v>
      </c>
      <c r="D34" s="696" t="s">
        <v>39</v>
      </c>
      <c r="E34" s="701">
        <v>1</v>
      </c>
      <c r="F34" s="708">
        <f t="shared" si="0"/>
        <v>0.28290143713930066</v>
      </c>
      <c r="G34" s="706" t="s">
        <v>39</v>
      </c>
      <c r="H34" s="708" t="s">
        <v>39</v>
      </c>
      <c r="I34" s="706">
        <v>1</v>
      </c>
      <c r="J34" s="708">
        <f t="shared" si="2"/>
        <v>0.28290143713930066</v>
      </c>
      <c r="K34" s="706" t="s">
        <v>39</v>
      </c>
      <c r="L34" s="708" t="s">
        <v>39</v>
      </c>
      <c r="M34" s="706">
        <v>1</v>
      </c>
      <c r="N34" s="708">
        <f t="shared" si="4"/>
        <v>0.28290143713930066</v>
      </c>
    </row>
    <row r="35" spans="1:14" ht="7.5" customHeight="1">
      <c r="A35" s="154"/>
      <c r="B35" s="153"/>
      <c r="C35" s="153"/>
      <c r="D35" s="153"/>
      <c r="E35" s="153"/>
      <c r="F35" s="153"/>
      <c r="G35" s="153"/>
      <c r="H35" s="153"/>
      <c r="I35" s="153"/>
      <c r="J35" s="153"/>
      <c r="K35" s="153"/>
      <c r="L35" s="153"/>
      <c r="M35" s="153"/>
      <c r="N35" s="153"/>
    </row>
    <row r="36" spans="1:14" ht="11.25" customHeight="1">
      <c r="A36" s="859" t="s">
        <v>1105</v>
      </c>
      <c r="B36" s="153"/>
      <c r="C36" s="153"/>
      <c r="D36" s="153"/>
      <c r="E36" s="153"/>
      <c r="F36" s="153"/>
      <c r="G36" s="153"/>
      <c r="H36" s="153"/>
      <c r="I36" s="153"/>
      <c r="J36" s="153"/>
      <c r="K36" s="153"/>
      <c r="L36" s="153"/>
      <c r="M36" s="153"/>
      <c r="N36" s="153"/>
    </row>
    <row r="37" spans="1:14" ht="11.25" customHeight="1">
      <c r="A37" s="859" t="s">
        <v>1078</v>
      </c>
      <c r="B37" s="153"/>
      <c r="C37" s="153"/>
      <c r="D37" s="153"/>
      <c r="E37" s="153"/>
      <c r="F37" s="153"/>
      <c r="G37" s="153"/>
      <c r="H37" s="153"/>
      <c r="I37" s="153"/>
      <c r="J37" s="153"/>
      <c r="K37" s="153"/>
      <c r="L37" s="153"/>
      <c r="M37" s="153"/>
      <c r="N37" s="153"/>
    </row>
    <row r="38" spans="1:14" ht="11.25" customHeight="1">
      <c r="A38" s="859" t="s">
        <v>1106</v>
      </c>
      <c r="B38" s="153"/>
      <c r="C38" s="153"/>
      <c r="D38" s="153"/>
      <c r="E38" s="153"/>
      <c r="F38" s="153"/>
      <c r="G38" s="153"/>
      <c r="H38" s="153"/>
      <c r="I38" s="153"/>
      <c r="J38" s="153"/>
      <c r="K38" s="153"/>
      <c r="L38" s="153"/>
      <c r="M38" s="153"/>
      <c r="N38" s="153"/>
    </row>
    <row r="39" spans="1:14" ht="11.25" customHeight="1">
      <c r="A39" s="859" t="s">
        <v>1108</v>
      </c>
      <c r="B39" s="153"/>
      <c r="C39" s="153"/>
      <c r="D39" s="153"/>
      <c r="E39" s="153"/>
      <c r="F39" s="153"/>
      <c r="G39" s="153"/>
      <c r="H39" s="153"/>
      <c r="I39" s="153"/>
      <c r="J39" s="153"/>
      <c r="K39" s="153"/>
      <c r="L39" s="153"/>
      <c r="M39" s="153"/>
      <c r="N39" s="153"/>
    </row>
    <row r="40" spans="1:14" ht="54" customHeight="1">
      <c r="A40" s="1125" t="s">
        <v>1107</v>
      </c>
      <c r="B40" s="1125"/>
      <c r="C40" s="1125"/>
      <c r="D40" s="1125"/>
      <c r="E40" s="1125"/>
      <c r="F40" s="1125"/>
      <c r="G40" s="1125"/>
      <c r="H40" s="1125"/>
      <c r="I40" s="1125"/>
      <c r="J40" s="1125"/>
      <c r="K40" s="1125"/>
      <c r="L40" s="1125"/>
      <c r="M40" s="1125"/>
      <c r="N40" s="1125"/>
    </row>
  </sheetData>
  <mergeCells count="9">
    <mergeCell ref="A1:N1"/>
    <mergeCell ref="M3:N3"/>
    <mergeCell ref="A40:N40"/>
    <mergeCell ref="A3:A4"/>
    <mergeCell ref="C3:D3"/>
    <mergeCell ref="E3:F3"/>
    <mergeCell ref="G3:H3"/>
    <mergeCell ref="I3:J3"/>
    <mergeCell ref="K3:L3"/>
  </mergeCells>
  <hyperlinks>
    <hyperlink ref="O1" location="INDICE!A1" display="INDICE"/>
  </hyperlinks>
  <printOptions horizontalCentered="1"/>
  <pageMargins left="0.70866141732283472" right="0.70866141732283472" top="1.1417322834645669" bottom="0.70866141732283472" header="0" footer="0.31496062992125984"/>
  <pageSetup paperSize="9" scale="72" firstPageNumber="33" orientation="landscape" useFirstPageNumber="1" r:id="rId1"/>
  <headerFooter scaleWithDoc="0">
    <oddHeader>&amp;C&amp;G</oddHeader>
    <oddFooter>&amp;C&amp;12&amp;P</oddFooter>
  </headerFooter>
  <ignoredErrors>
    <ignoredError sqref="D5:D6 F5:F6 H5:H6 J5:J6 L5:L6 D18:N18 D25:L25 D32:L32" formula="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0"/>
  <sheetViews>
    <sheetView showGridLines="0" zoomScale="90" zoomScaleNormal="90" workbookViewId="0">
      <selection activeCell="A2" sqref="A2"/>
    </sheetView>
  </sheetViews>
  <sheetFormatPr baseColWidth="10" defaultColWidth="9.140625" defaultRowHeight="12.75"/>
  <cols>
    <col min="1" max="1" width="20.42578125" style="22" bestFit="1" customWidth="1"/>
    <col min="2" max="2" width="17.85546875" style="22" customWidth="1"/>
    <col min="3" max="3" width="14.42578125" style="22" customWidth="1"/>
    <col min="4" max="4" width="6.42578125" style="22" bestFit="1" customWidth="1"/>
    <col min="5" max="6" width="7.42578125" style="22" bestFit="1" customWidth="1"/>
    <col min="7" max="7" width="11.28515625" style="22" customWidth="1"/>
    <col min="8" max="8" width="11.5703125" style="22" customWidth="1"/>
    <col min="9" max="9" width="12.140625" style="22" bestFit="1" customWidth="1"/>
    <col min="10" max="10" width="7.28515625" style="22" bestFit="1" customWidth="1"/>
    <col min="11" max="11" width="11.140625" style="22" customWidth="1"/>
    <col min="12" max="12" width="13.140625" style="22" customWidth="1"/>
    <col min="13" max="13" width="12" style="22" customWidth="1"/>
    <col min="14" max="14" width="7.28515625" style="22" customWidth="1"/>
    <col min="15" max="15" width="7.42578125" style="22" customWidth="1"/>
    <col min="16" max="16" width="9.140625" style="22" bestFit="1" customWidth="1"/>
    <col min="17" max="17" width="9" style="22" bestFit="1" customWidth="1"/>
    <col min="18" max="18" width="10.140625" style="22" bestFit="1" customWidth="1"/>
    <col min="19" max="19" width="5.28515625" style="22" customWidth="1"/>
    <col min="20" max="16384" width="9.140625" style="22"/>
  </cols>
  <sheetData>
    <row r="1" spans="1:24" ht="57.75" customHeight="1">
      <c r="A1" s="1123" t="s">
        <v>1392</v>
      </c>
      <c r="B1" s="1123"/>
      <c r="C1" s="1123"/>
      <c r="D1" s="1123"/>
      <c r="E1" s="1123"/>
      <c r="F1" s="1123"/>
      <c r="G1" s="1123"/>
      <c r="H1" s="1123"/>
      <c r="I1" s="1123"/>
      <c r="J1" s="1123"/>
      <c r="K1" s="1123"/>
      <c r="L1" s="1123"/>
      <c r="M1" s="1123"/>
      <c r="N1" s="1123"/>
      <c r="O1" s="1123"/>
      <c r="P1" s="1123"/>
      <c r="Q1" s="1123"/>
      <c r="R1" s="1123"/>
      <c r="S1" s="1123"/>
      <c r="T1" s="472" t="s">
        <v>1037</v>
      </c>
      <c r="U1" s="31"/>
      <c r="V1" s="31"/>
      <c r="W1" s="31"/>
      <c r="X1" s="31"/>
    </row>
    <row r="2" spans="1:24" s="27" customFormat="1" ht="8.25" customHeight="1">
      <c r="A2" s="30"/>
      <c r="B2" s="29"/>
      <c r="C2" s="29"/>
      <c r="D2" s="29"/>
      <c r="E2" s="29"/>
      <c r="F2" s="29"/>
      <c r="G2" s="29"/>
      <c r="H2" s="29"/>
      <c r="I2" s="29"/>
      <c r="J2" s="29"/>
      <c r="K2" s="29"/>
      <c r="L2" s="29"/>
      <c r="M2" s="29"/>
      <c r="N2" s="29"/>
      <c r="O2" s="29"/>
      <c r="P2" s="29"/>
      <c r="Q2" s="29"/>
      <c r="R2" s="29"/>
      <c r="S2" s="29"/>
      <c r="T2" s="28"/>
      <c r="U2" s="28"/>
      <c r="V2" s="28"/>
      <c r="W2" s="28"/>
      <c r="X2" s="28"/>
    </row>
    <row r="3" spans="1:24" ht="15.95" customHeight="1">
      <c r="A3" s="1138" t="s">
        <v>78</v>
      </c>
      <c r="B3" s="1139"/>
      <c r="C3" s="1136" t="s">
        <v>77</v>
      </c>
      <c r="D3" s="1136" t="s">
        <v>76</v>
      </c>
      <c r="E3" s="1133" t="s">
        <v>1214</v>
      </c>
      <c r="F3" s="1134"/>
      <c r="G3" s="1134"/>
      <c r="H3" s="1134"/>
      <c r="I3" s="1134"/>
      <c r="J3" s="1134"/>
      <c r="K3" s="1134"/>
      <c r="L3" s="1134"/>
      <c r="M3" s="1135"/>
      <c r="N3" s="1136" t="s">
        <v>76</v>
      </c>
      <c r="O3" s="1133" t="s">
        <v>1215</v>
      </c>
      <c r="P3" s="1134"/>
      <c r="Q3" s="1134"/>
      <c r="R3" s="1134"/>
      <c r="S3" s="1135"/>
    </row>
    <row r="4" spans="1:24" s="26" customFormat="1" ht="51">
      <c r="A4" s="1140"/>
      <c r="B4" s="1141"/>
      <c r="C4" s="1137"/>
      <c r="D4" s="1137"/>
      <c r="E4" s="709" t="s">
        <v>75</v>
      </c>
      <c r="F4" s="709" t="s">
        <v>74</v>
      </c>
      <c r="G4" s="709" t="s">
        <v>73</v>
      </c>
      <c r="H4" s="709" t="s">
        <v>72</v>
      </c>
      <c r="I4" s="709" t="s">
        <v>71</v>
      </c>
      <c r="J4" s="709" t="s">
        <v>70</v>
      </c>
      <c r="K4" s="709" t="s">
        <v>69</v>
      </c>
      <c r="L4" s="709" t="s">
        <v>68</v>
      </c>
      <c r="M4" s="709" t="s">
        <v>67</v>
      </c>
      <c r="N4" s="1137"/>
      <c r="O4" s="709" t="s">
        <v>66</v>
      </c>
      <c r="P4" s="709" t="s">
        <v>65</v>
      </c>
      <c r="Q4" s="709" t="s">
        <v>64</v>
      </c>
      <c r="R4" s="709" t="s">
        <v>63</v>
      </c>
      <c r="S4" s="709" t="s">
        <v>62</v>
      </c>
    </row>
    <row r="5" spans="1:24" ht="21" customHeight="1">
      <c r="A5" s="25" t="s">
        <v>11</v>
      </c>
      <c r="B5" s="25"/>
      <c r="C5" s="879">
        <v>4015</v>
      </c>
      <c r="D5" s="879">
        <v>735</v>
      </c>
      <c r="E5" s="879">
        <v>101</v>
      </c>
      <c r="F5" s="879">
        <v>72</v>
      </c>
      <c r="G5" s="879">
        <v>14</v>
      </c>
      <c r="H5" s="879">
        <v>18</v>
      </c>
      <c r="I5" s="879">
        <v>10</v>
      </c>
      <c r="J5" s="879">
        <v>483</v>
      </c>
      <c r="K5" s="879">
        <v>29</v>
      </c>
      <c r="L5" s="879">
        <v>2</v>
      </c>
      <c r="M5" s="879">
        <v>6</v>
      </c>
      <c r="N5" s="879">
        <v>3280</v>
      </c>
      <c r="O5" s="879">
        <v>211</v>
      </c>
      <c r="P5" s="879">
        <v>1387</v>
      </c>
      <c r="Q5" s="879">
        <v>319</v>
      </c>
      <c r="R5" s="879">
        <v>1248</v>
      </c>
      <c r="S5" s="879">
        <v>115</v>
      </c>
    </row>
    <row r="6" spans="1:24">
      <c r="A6" s="715" t="s">
        <v>61</v>
      </c>
      <c r="B6" s="715"/>
      <c r="C6" s="880">
        <v>3287</v>
      </c>
      <c r="D6" s="880">
        <v>189</v>
      </c>
      <c r="E6" s="880">
        <v>97</v>
      </c>
      <c r="F6" s="880">
        <v>57</v>
      </c>
      <c r="G6" s="880">
        <v>13</v>
      </c>
      <c r="H6" s="880">
        <v>16</v>
      </c>
      <c r="I6" s="880">
        <v>6</v>
      </c>
      <c r="J6" s="880">
        <v>0</v>
      </c>
      <c r="K6" s="880">
        <v>0</v>
      </c>
      <c r="L6" s="880">
        <v>0</v>
      </c>
      <c r="M6" s="880">
        <v>0</v>
      </c>
      <c r="N6" s="880">
        <v>3098</v>
      </c>
      <c r="O6" s="880">
        <v>198</v>
      </c>
      <c r="P6" s="880">
        <v>1387</v>
      </c>
      <c r="Q6" s="880">
        <v>319</v>
      </c>
      <c r="R6" s="880">
        <v>1127</v>
      </c>
      <c r="S6" s="880">
        <v>67</v>
      </c>
    </row>
    <row r="7" spans="1:24">
      <c r="A7" s="1131" t="s">
        <v>60</v>
      </c>
      <c r="B7" s="1131"/>
      <c r="C7" s="881">
        <v>1985</v>
      </c>
      <c r="D7" s="881">
        <v>125</v>
      </c>
      <c r="E7" s="881">
        <v>83</v>
      </c>
      <c r="F7" s="881">
        <v>26</v>
      </c>
      <c r="G7" s="881">
        <v>9</v>
      </c>
      <c r="H7" s="881">
        <v>6</v>
      </c>
      <c r="I7" s="881">
        <v>1</v>
      </c>
      <c r="J7" s="882">
        <v>0</v>
      </c>
      <c r="K7" s="882">
        <v>0</v>
      </c>
      <c r="L7" s="882">
        <v>0</v>
      </c>
      <c r="M7" s="882">
        <v>0</v>
      </c>
      <c r="N7" s="881">
        <v>1860</v>
      </c>
      <c r="O7" s="881">
        <v>158</v>
      </c>
      <c r="P7" s="881">
        <v>1363</v>
      </c>
      <c r="Q7" s="881">
        <v>319</v>
      </c>
      <c r="R7" s="881">
        <v>7</v>
      </c>
      <c r="S7" s="881">
        <v>13</v>
      </c>
    </row>
    <row r="8" spans="1:24" ht="27.75" customHeight="1">
      <c r="A8" s="1129" t="s">
        <v>1204</v>
      </c>
      <c r="B8" s="1129"/>
      <c r="C8" s="883">
        <v>35</v>
      </c>
      <c r="D8" s="883">
        <v>2</v>
      </c>
      <c r="E8" s="884">
        <v>0</v>
      </c>
      <c r="F8" s="883">
        <v>2</v>
      </c>
      <c r="G8" s="884">
        <v>0</v>
      </c>
      <c r="H8" s="884">
        <v>0</v>
      </c>
      <c r="I8" s="884">
        <v>0</v>
      </c>
      <c r="J8" s="884">
        <v>0</v>
      </c>
      <c r="K8" s="884">
        <v>0</v>
      </c>
      <c r="L8" s="884">
        <v>0</v>
      </c>
      <c r="M8" s="884">
        <v>0</v>
      </c>
      <c r="N8" s="883">
        <v>33</v>
      </c>
      <c r="O8" s="884">
        <v>1</v>
      </c>
      <c r="P8" s="884">
        <v>0</v>
      </c>
      <c r="Q8" s="884">
        <v>0</v>
      </c>
      <c r="R8" s="883">
        <v>32</v>
      </c>
      <c r="S8" s="884">
        <v>0</v>
      </c>
    </row>
    <row r="9" spans="1:24">
      <c r="A9" s="1131" t="s">
        <v>58</v>
      </c>
      <c r="B9" s="1131"/>
      <c r="C9" s="881">
        <v>66</v>
      </c>
      <c r="D9" s="881">
        <v>12</v>
      </c>
      <c r="E9" s="881">
        <v>3</v>
      </c>
      <c r="F9" s="881">
        <v>8</v>
      </c>
      <c r="G9" s="882">
        <v>0</v>
      </c>
      <c r="H9" s="882">
        <v>0</v>
      </c>
      <c r="I9" s="881">
        <v>1</v>
      </c>
      <c r="J9" s="882">
        <v>0</v>
      </c>
      <c r="K9" s="882">
        <v>0</v>
      </c>
      <c r="L9" s="882">
        <v>0</v>
      </c>
      <c r="M9" s="882">
        <v>0</v>
      </c>
      <c r="N9" s="881">
        <v>54</v>
      </c>
      <c r="O9" s="881">
        <v>5</v>
      </c>
      <c r="P9" s="882">
        <v>0</v>
      </c>
      <c r="Q9" s="882">
        <v>0</v>
      </c>
      <c r="R9" s="881">
        <v>49</v>
      </c>
      <c r="S9" s="882">
        <v>0</v>
      </c>
    </row>
    <row r="10" spans="1:24">
      <c r="A10" s="1129" t="s">
        <v>57</v>
      </c>
      <c r="B10" s="1129"/>
      <c r="C10" s="883">
        <v>91</v>
      </c>
      <c r="D10" s="884">
        <v>0</v>
      </c>
      <c r="E10" s="884">
        <v>0</v>
      </c>
      <c r="F10" s="884">
        <v>0</v>
      </c>
      <c r="G10" s="884">
        <v>0</v>
      </c>
      <c r="H10" s="884">
        <v>0</v>
      </c>
      <c r="I10" s="884">
        <v>0</v>
      </c>
      <c r="J10" s="884">
        <v>0</v>
      </c>
      <c r="K10" s="884">
        <v>0</v>
      </c>
      <c r="L10" s="884">
        <v>0</v>
      </c>
      <c r="M10" s="884">
        <v>0</v>
      </c>
      <c r="N10" s="883">
        <v>91</v>
      </c>
      <c r="O10" s="884">
        <v>0</v>
      </c>
      <c r="P10" s="884">
        <v>0</v>
      </c>
      <c r="Q10" s="884">
        <v>0</v>
      </c>
      <c r="R10" s="883">
        <v>91</v>
      </c>
      <c r="S10" s="884">
        <v>0</v>
      </c>
    </row>
    <row r="11" spans="1:24">
      <c r="A11" s="1131" t="s">
        <v>1211</v>
      </c>
      <c r="B11" s="1131"/>
      <c r="C11" s="881">
        <v>22</v>
      </c>
      <c r="D11" s="882">
        <v>0</v>
      </c>
      <c r="E11" s="882">
        <v>0</v>
      </c>
      <c r="F11" s="882">
        <v>0</v>
      </c>
      <c r="G11" s="882">
        <v>0</v>
      </c>
      <c r="H11" s="882">
        <v>0</v>
      </c>
      <c r="I11" s="882">
        <v>0</v>
      </c>
      <c r="J11" s="882">
        <v>0</v>
      </c>
      <c r="K11" s="882">
        <v>0</v>
      </c>
      <c r="L11" s="882">
        <v>0</v>
      </c>
      <c r="M11" s="882">
        <v>0</v>
      </c>
      <c r="N11" s="881">
        <v>22</v>
      </c>
      <c r="O11" s="882">
        <v>0</v>
      </c>
      <c r="P11" s="882">
        <v>0</v>
      </c>
      <c r="Q11" s="882">
        <v>0</v>
      </c>
      <c r="R11" s="881">
        <v>16</v>
      </c>
      <c r="S11" s="881">
        <v>6</v>
      </c>
    </row>
    <row r="12" spans="1:24">
      <c r="A12" s="1129" t="s">
        <v>55</v>
      </c>
      <c r="B12" s="1129"/>
      <c r="C12" s="883">
        <v>75</v>
      </c>
      <c r="D12" s="883">
        <v>23</v>
      </c>
      <c r="E12" s="883">
        <v>7</v>
      </c>
      <c r="F12" s="883">
        <v>12</v>
      </c>
      <c r="G12" s="884">
        <v>0</v>
      </c>
      <c r="H12" s="884">
        <v>0</v>
      </c>
      <c r="I12" s="883">
        <v>4</v>
      </c>
      <c r="J12" s="884">
        <v>0</v>
      </c>
      <c r="K12" s="884">
        <v>0</v>
      </c>
      <c r="L12" s="884">
        <v>0</v>
      </c>
      <c r="M12" s="884">
        <v>0</v>
      </c>
      <c r="N12" s="883">
        <v>52</v>
      </c>
      <c r="O12" s="883">
        <v>26</v>
      </c>
      <c r="P12" s="883">
        <v>24</v>
      </c>
      <c r="Q12" s="884">
        <v>0</v>
      </c>
      <c r="R12" s="883">
        <v>2</v>
      </c>
      <c r="S12" s="884">
        <v>0</v>
      </c>
    </row>
    <row r="13" spans="1:24">
      <c r="A13" s="1131" t="s">
        <v>54</v>
      </c>
      <c r="B13" s="1131"/>
      <c r="C13" s="881">
        <v>254</v>
      </c>
      <c r="D13" s="882">
        <v>0</v>
      </c>
      <c r="E13" s="882">
        <v>0</v>
      </c>
      <c r="F13" s="882">
        <v>0</v>
      </c>
      <c r="G13" s="882">
        <v>0</v>
      </c>
      <c r="H13" s="882">
        <v>0</v>
      </c>
      <c r="I13" s="882">
        <v>0</v>
      </c>
      <c r="J13" s="882">
        <v>0</v>
      </c>
      <c r="K13" s="882">
        <v>0</v>
      </c>
      <c r="L13" s="882">
        <v>0</v>
      </c>
      <c r="M13" s="882">
        <v>0</v>
      </c>
      <c r="N13" s="881">
        <v>254</v>
      </c>
      <c r="O13" s="882">
        <v>0</v>
      </c>
      <c r="P13" s="882">
        <v>0</v>
      </c>
      <c r="Q13" s="882">
        <v>0</v>
      </c>
      <c r="R13" s="881">
        <v>254</v>
      </c>
      <c r="S13" s="882">
        <v>0</v>
      </c>
    </row>
    <row r="14" spans="1:24">
      <c r="A14" s="1129" t="s">
        <v>53</v>
      </c>
      <c r="B14" s="1129"/>
      <c r="C14" s="883">
        <v>614</v>
      </c>
      <c r="D14" s="884">
        <v>0</v>
      </c>
      <c r="E14" s="884">
        <v>0</v>
      </c>
      <c r="F14" s="884">
        <v>0</v>
      </c>
      <c r="G14" s="884">
        <v>0</v>
      </c>
      <c r="H14" s="884">
        <v>0</v>
      </c>
      <c r="I14" s="884">
        <v>0</v>
      </c>
      <c r="J14" s="884">
        <v>0</v>
      </c>
      <c r="K14" s="884">
        <v>0</v>
      </c>
      <c r="L14" s="884">
        <v>0</v>
      </c>
      <c r="M14" s="884">
        <v>0</v>
      </c>
      <c r="N14" s="883">
        <v>614</v>
      </c>
      <c r="O14" s="884">
        <v>0</v>
      </c>
      <c r="P14" s="884">
        <v>0</v>
      </c>
      <c r="Q14" s="884">
        <v>0</v>
      </c>
      <c r="R14" s="883">
        <v>614</v>
      </c>
      <c r="S14" s="884">
        <v>0</v>
      </c>
    </row>
    <row r="15" spans="1:24">
      <c r="A15" s="1131" t="s">
        <v>1207</v>
      </c>
      <c r="B15" s="1131"/>
      <c r="C15" s="881">
        <v>17</v>
      </c>
      <c r="D15" s="881">
        <v>1</v>
      </c>
      <c r="E15" s="882">
        <v>0</v>
      </c>
      <c r="F15" s="882">
        <v>0</v>
      </c>
      <c r="G15" s="881">
        <v>1</v>
      </c>
      <c r="H15" s="882">
        <v>0</v>
      </c>
      <c r="I15" s="882">
        <v>0</v>
      </c>
      <c r="J15" s="882">
        <v>0</v>
      </c>
      <c r="K15" s="882">
        <v>0</v>
      </c>
      <c r="L15" s="882">
        <v>0</v>
      </c>
      <c r="M15" s="882">
        <v>0</v>
      </c>
      <c r="N15" s="881">
        <v>16</v>
      </c>
      <c r="O15" s="882">
        <v>0</v>
      </c>
      <c r="P15" s="882">
        <v>0</v>
      </c>
      <c r="Q15" s="882">
        <v>0</v>
      </c>
      <c r="R15" s="881">
        <v>14</v>
      </c>
      <c r="S15" s="881">
        <v>2</v>
      </c>
    </row>
    <row r="16" spans="1:24">
      <c r="A16" s="1129" t="s">
        <v>1208</v>
      </c>
      <c r="B16" s="1129"/>
      <c r="C16" s="883">
        <v>11</v>
      </c>
      <c r="D16" s="884">
        <v>0</v>
      </c>
      <c r="E16" s="884">
        <v>0</v>
      </c>
      <c r="F16" s="884">
        <v>0</v>
      </c>
      <c r="G16" s="884">
        <v>0</v>
      </c>
      <c r="H16" s="884">
        <v>0</v>
      </c>
      <c r="I16" s="884">
        <v>0</v>
      </c>
      <c r="J16" s="884">
        <v>0</v>
      </c>
      <c r="K16" s="884">
        <v>0</v>
      </c>
      <c r="L16" s="884">
        <v>0</v>
      </c>
      <c r="M16" s="884">
        <v>0</v>
      </c>
      <c r="N16" s="883">
        <v>11</v>
      </c>
      <c r="O16" s="884">
        <v>0</v>
      </c>
      <c r="P16" s="884">
        <v>0</v>
      </c>
      <c r="Q16" s="884">
        <v>0</v>
      </c>
      <c r="R16" s="883">
        <v>10</v>
      </c>
      <c r="S16" s="884">
        <v>1</v>
      </c>
    </row>
    <row r="17" spans="1:19">
      <c r="A17" s="1131" t="s">
        <v>50</v>
      </c>
      <c r="B17" s="1131"/>
      <c r="C17" s="881">
        <v>74</v>
      </c>
      <c r="D17" s="881">
        <v>9</v>
      </c>
      <c r="E17" s="881">
        <v>1</v>
      </c>
      <c r="F17" s="881">
        <v>7</v>
      </c>
      <c r="G17" s="881">
        <v>1</v>
      </c>
      <c r="H17" s="882">
        <v>0</v>
      </c>
      <c r="I17" s="882">
        <v>0</v>
      </c>
      <c r="J17" s="882">
        <v>0</v>
      </c>
      <c r="K17" s="882">
        <v>0</v>
      </c>
      <c r="L17" s="882">
        <v>0</v>
      </c>
      <c r="M17" s="882">
        <v>0</v>
      </c>
      <c r="N17" s="881">
        <v>65</v>
      </c>
      <c r="O17" s="881">
        <v>6</v>
      </c>
      <c r="P17" s="882">
        <v>0</v>
      </c>
      <c r="Q17" s="882">
        <v>0</v>
      </c>
      <c r="R17" s="881">
        <v>18</v>
      </c>
      <c r="S17" s="881">
        <v>41</v>
      </c>
    </row>
    <row r="18" spans="1:19">
      <c r="A18" s="1129" t="s">
        <v>1209</v>
      </c>
      <c r="B18" s="1129"/>
      <c r="C18" s="883">
        <v>19</v>
      </c>
      <c r="D18" s="883">
        <v>1</v>
      </c>
      <c r="E18" s="884">
        <v>0</v>
      </c>
      <c r="F18" s="883">
        <v>1</v>
      </c>
      <c r="G18" s="884">
        <v>0</v>
      </c>
      <c r="H18" s="884">
        <v>0</v>
      </c>
      <c r="I18" s="884">
        <v>0</v>
      </c>
      <c r="J18" s="884">
        <v>0</v>
      </c>
      <c r="K18" s="884">
        <v>0</v>
      </c>
      <c r="L18" s="884">
        <v>0</v>
      </c>
      <c r="M18" s="884">
        <v>0</v>
      </c>
      <c r="N18" s="883">
        <v>18</v>
      </c>
      <c r="O18" s="883">
        <v>1</v>
      </c>
      <c r="P18" s="884">
        <v>0</v>
      </c>
      <c r="Q18" s="884">
        <v>0</v>
      </c>
      <c r="R18" s="883">
        <v>16</v>
      </c>
      <c r="S18" s="883">
        <v>1</v>
      </c>
    </row>
    <row r="19" spans="1:19">
      <c r="A19" s="1131" t="s">
        <v>1210</v>
      </c>
      <c r="B19" s="1131"/>
      <c r="C19" s="881">
        <v>5</v>
      </c>
      <c r="D19" s="881">
        <v>4</v>
      </c>
      <c r="E19" s="882">
        <v>0</v>
      </c>
      <c r="F19" s="881">
        <v>1</v>
      </c>
      <c r="G19" s="881">
        <v>2</v>
      </c>
      <c r="H19" s="881">
        <v>1</v>
      </c>
      <c r="I19" s="882">
        <v>0</v>
      </c>
      <c r="J19" s="882">
        <v>0</v>
      </c>
      <c r="K19" s="882">
        <v>0</v>
      </c>
      <c r="L19" s="882">
        <v>0</v>
      </c>
      <c r="M19" s="882">
        <v>0</v>
      </c>
      <c r="N19" s="881">
        <v>1</v>
      </c>
      <c r="O19" s="882">
        <v>0</v>
      </c>
      <c r="P19" s="882">
        <v>0</v>
      </c>
      <c r="Q19" s="882">
        <v>0</v>
      </c>
      <c r="R19" s="881">
        <v>1</v>
      </c>
      <c r="S19" s="882">
        <v>0</v>
      </c>
    </row>
    <row r="20" spans="1:19">
      <c r="A20" s="1129" t="s">
        <v>47</v>
      </c>
      <c r="B20" s="1129"/>
      <c r="C20" s="883">
        <v>3</v>
      </c>
      <c r="D20" s="884">
        <v>0</v>
      </c>
      <c r="E20" s="884">
        <v>0</v>
      </c>
      <c r="F20" s="884">
        <v>0</v>
      </c>
      <c r="G20" s="884">
        <v>0</v>
      </c>
      <c r="H20" s="884">
        <v>0</v>
      </c>
      <c r="I20" s="884">
        <v>0</v>
      </c>
      <c r="J20" s="884">
        <v>0</v>
      </c>
      <c r="K20" s="884">
        <v>0</v>
      </c>
      <c r="L20" s="884">
        <v>0</v>
      </c>
      <c r="M20" s="884">
        <v>0</v>
      </c>
      <c r="N20" s="883">
        <v>3</v>
      </c>
      <c r="O20" s="884">
        <v>0</v>
      </c>
      <c r="P20" s="884">
        <v>0</v>
      </c>
      <c r="Q20" s="884">
        <v>0</v>
      </c>
      <c r="R20" s="884">
        <v>0</v>
      </c>
      <c r="S20" s="883">
        <v>3</v>
      </c>
    </row>
    <row r="21" spans="1:19">
      <c r="A21" s="1131" t="s">
        <v>46</v>
      </c>
      <c r="B21" s="1131"/>
      <c r="C21" s="881">
        <v>13</v>
      </c>
      <c r="D21" s="881">
        <v>9</v>
      </c>
      <c r="E21" s="882">
        <v>0</v>
      </c>
      <c r="F21" s="882">
        <v>0</v>
      </c>
      <c r="G21" s="882">
        <v>0</v>
      </c>
      <c r="H21" s="881">
        <v>9</v>
      </c>
      <c r="I21" s="882">
        <v>0</v>
      </c>
      <c r="J21" s="882">
        <v>0</v>
      </c>
      <c r="K21" s="882">
        <v>0</v>
      </c>
      <c r="L21" s="882">
        <v>0</v>
      </c>
      <c r="M21" s="882">
        <v>0</v>
      </c>
      <c r="N21" s="881">
        <v>4</v>
      </c>
      <c r="O21" s="881">
        <v>1</v>
      </c>
      <c r="P21" s="882">
        <v>0</v>
      </c>
      <c r="Q21" s="882">
        <v>0</v>
      </c>
      <c r="R21" s="881">
        <v>3</v>
      </c>
      <c r="S21" s="882">
        <v>0</v>
      </c>
    </row>
    <row r="22" spans="1:19">
      <c r="A22" s="1129" t="s">
        <v>402</v>
      </c>
      <c r="B22" s="1129"/>
      <c r="C22" s="883">
        <v>3</v>
      </c>
      <c r="D22" s="883">
        <v>3</v>
      </c>
      <c r="E22" s="883">
        <v>3</v>
      </c>
      <c r="F22" s="883">
        <v>0</v>
      </c>
      <c r="G22" s="884">
        <v>0</v>
      </c>
      <c r="H22" s="884">
        <v>0</v>
      </c>
      <c r="I22" s="884">
        <v>0</v>
      </c>
      <c r="J22" s="884">
        <v>0</v>
      </c>
      <c r="K22" s="884">
        <v>0</v>
      </c>
      <c r="L22" s="884">
        <v>0</v>
      </c>
      <c r="M22" s="884">
        <v>0</v>
      </c>
      <c r="N22" s="883">
        <v>0</v>
      </c>
      <c r="O22" s="883">
        <v>0</v>
      </c>
      <c r="P22" s="884">
        <v>0</v>
      </c>
      <c r="Q22" s="884">
        <v>0</v>
      </c>
      <c r="R22" s="884">
        <v>0</v>
      </c>
      <c r="S22" s="884">
        <v>0</v>
      </c>
    </row>
    <row r="23" spans="1:19">
      <c r="A23" s="25" t="s">
        <v>44</v>
      </c>
      <c r="B23" s="25"/>
      <c r="C23" s="879">
        <v>728</v>
      </c>
      <c r="D23" s="879">
        <v>546</v>
      </c>
      <c r="E23" s="879">
        <v>4</v>
      </c>
      <c r="F23" s="879">
        <v>15</v>
      </c>
      <c r="G23" s="879">
        <v>1</v>
      </c>
      <c r="H23" s="879">
        <v>2</v>
      </c>
      <c r="I23" s="879">
        <v>4</v>
      </c>
      <c r="J23" s="879">
        <v>483</v>
      </c>
      <c r="K23" s="879">
        <v>29</v>
      </c>
      <c r="L23" s="879">
        <v>2</v>
      </c>
      <c r="M23" s="879">
        <v>6</v>
      </c>
      <c r="N23" s="879">
        <v>182</v>
      </c>
      <c r="O23" s="879">
        <v>13</v>
      </c>
      <c r="P23" s="879">
        <v>0</v>
      </c>
      <c r="Q23" s="879">
        <v>0</v>
      </c>
      <c r="R23" s="879">
        <v>121</v>
      </c>
      <c r="S23" s="879">
        <v>48</v>
      </c>
    </row>
    <row r="24" spans="1:19">
      <c r="A24" s="1129" t="s">
        <v>43</v>
      </c>
      <c r="B24" s="1130"/>
      <c r="C24" s="885">
        <v>163</v>
      </c>
      <c r="D24" s="885">
        <v>32</v>
      </c>
      <c r="E24" s="886">
        <v>3</v>
      </c>
      <c r="F24" s="885">
        <v>8</v>
      </c>
      <c r="G24" s="885">
        <v>1</v>
      </c>
      <c r="H24" s="885">
        <v>1</v>
      </c>
      <c r="I24" s="886">
        <v>0</v>
      </c>
      <c r="J24" s="885">
        <v>17</v>
      </c>
      <c r="K24" s="885">
        <v>0</v>
      </c>
      <c r="L24" s="885">
        <v>2</v>
      </c>
      <c r="M24" s="886">
        <v>0</v>
      </c>
      <c r="N24" s="885">
        <v>131</v>
      </c>
      <c r="O24" s="885">
        <v>11</v>
      </c>
      <c r="P24" s="886">
        <v>0</v>
      </c>
      <c r="Q24" s="886">
        <v>0</v>
      </c>
      <c r="R24" s="885">
        <v>73</v>
      </c>
      <c r="S24" s="885">
        <v>47</v>
      </c>
    </row>
    <row r="25" spans="1:19">
      <c r="A25" s="1131" t="s">
        <v>42</v>
      </c>
      <c r="B25" s="1132"/>
      <c r="C25" s="887">
        <v>565</v>
      </c>
      <c r="D25" s="887">
        <v>514</v>
      </c>
      <c r="E25" s="888">
        <v>1</v>
      </c>
      <c r="F25" s="887">
        <v>7</v>
      </c>
      <c r="G25" s="888">
        <v>0</v>
      </c>
      <c r="H25" s="887">
        <v>1</v>
      </c>
      <c r="I25" s="887">
        <v>4</v>
      </c>
      <c r="J25" s="887">
        <v>466</v>
      </c>
      <c r="K25" s="887">
        <v>29</v>
      </c>
      <c r="L25" s="887">
        <v>0</v>
      </c>
      <c r="M25" s="887">
        <v>6</v>
      </c>
      <c r="N25" s="887">
        <v>51</v>
      </c>
      <c r="O25" s="887">
        <v>2</v>
      </c>
      <c r="P25" s="888">
        <v>0</v>
      </c>
      <c r="Q25" s="888">
        <v>0</v>
      </c>
      <c r="R25" s="887">
        <v>48</v>
      </c>
      <c r="S25" s="887">
        <v>1</v>
      </c>
    </row>
    <row r="26" spans="1:19" ht="24.75" customHeight="1">
      <c r="A26" s="711"/>
      <c r="B26" s="712"/>
      <c r="C26" s="713"/>
      <c r="D26" s="713"/>
      <c r="E26" s="714"/>
      <c r="F26" s="713"/>
      <c r="G26" s="714"/>
      <c r="H26" s="713"/>
      <c r="I26" s="713"/>
      <c r="J26" s="713"/>
      <c r="K26" s="713"/>
      <c r="L26" s="713"/>
      <c r="M26" s="713"/>
      <c r="N26" s="713"/>
      <c r="O26" s="713"/>
      <c r="P26" s="714"/>
      <c r="Q26" s="714"/>
      <c r="R26" s="713"/>
      <c r="S26" s="713"/>
    </row>
    <row r="27" spans="1:19" ht="73.5" customHeight="1">
      <c r="A27" s="1127" t="s">
        <v>1203</v>
      </c>
      <c r="B27" s="1128"/>
      <c r="C27" s="1128"/>
      <c r="D27" s="1128"/>
      <c r="E27" s="1128"/>
      <c r="F27" s="1128"/>
      <c r="G27" s="1128"/>
      <c r="H27" s="1128"/>
      <c r="I27" s="1128"/>
      <c r="J27" s="1128"/>
      <c r="K27" s="1128"/>
      <c r="L27" s="1128"/>
      <c r="M27" s="1128"/>
      <c r="N27" s="1128"/>
      <c r="O27" s="1128"/>
      <c r="P27" s="1128"/>
      <c r="Q27" s="1128"/>
      <c r="R27" s="1128"/>
      <c r="S27" s="1128"/>
    </row>
    <row r="28" spans="1:19">
      <c r="A28" s="24"/>
      <c r="B28" s="24"/>
      <c r="C28" s="24"/>
      <c r="D28" s="24"/>
      <c r="E28" s="24"/>
      <c r="F28" s="24"/>
      <c r="G28" s="24"/>
      <c r="H28" s="24"/>
      <c r="I28" s="24"/>
      <c r="J28" s="24"/>
      <c r="K28" s="24"/>
      <c r="L28" s="24"/>
      <c r="M28" s="24"/>
      <c r="N28" s="24"/>
      <c r="O28" s="24"/>
      <c r="P28" s="24"/>
      <c r="Q28" s="24"/>
      <c r="R28" s="24"/>
      <c r="S28" s="24"/>
    </row>
    <row r="29" spans="1:19">
      <c r="A29" s="24"/>
      <c r="B29" s="24"/>
      <c r="C29" s="24"/>
      <c r="D29" s="24"/>
      <c r="E29" s="24"/>
      <c r="F29" s="24"/>
      <c r="G29" s="24"/>
      <c r="H29" s="24"/>
      <c r="I29" s="24"/>
      <c r="J29" s="24"/>
      <c r="K29" s="24"/>
      <c r="L29" s="24"/>
      <c r="M29" s="24"/>
      <c r="N29" s="24"/>
      <c r="O29" s="24"/>
      <c r="P29" s="24"/>
      <c r="Q29" s="24"/>
      <c r="R29" s="24"/>
      <c r="S29" s="24"/>
    </row>
    <row r="30" spans="1:19">
      <c r="A30" s="24"/>
      <c r="B30" s="24"/>
      <c r="C30" s="24"/>
      <c r="D30" s="24"/>
      <c r="E30" s="24"/>
      <c r="F30" s="24"/>
      <c r="G30" s="24"/>
      <c r="H30" s="24"/>
      <c r="I30" s="24"/>
      <c r="J30" s="24"/>
      <c r="K30" s="24"/>
      <c r="L30" s="24"/>
      <c r="M30" s="24"/>
      <c r="N30" s="24"/>
      <c r="O30" s="24"/>
      <c r="P30" s="24"/>
      <c r="Q30" s="24"/>
      <c r="R30" s="24"/>
      <c r="S30" s="24"/>
    </row>
  </sheetData>
  <mergeCells count="26">
    <mergeCell ref="A1:S1"/>
    <mergeCell ref="C3:C4"/>
    <mergeCell ref="A13:B13"/>
    <mergeCell ref="A14:B14"/>
    <mergeCell ref="D3:D4"/>
    <mergeCell ref="A8:B8"/>
    <mergeCell ref="A9:B9"/>
    <mergeCell ref="A10:B10"/>
    <mergeCell ref="A11:B11"/>
    <mergeCell ref="A12:B12"/>
    <mergeCell ref="A27:S27"/>
    <mergeCell ref="A24:B24"/>
    <mergeCell ref="A25:B25"/>
    <mergeCell ref="E3:M3"/>
    <mergeCell ref="N3:N4"/>
    <mergeCell ref="O3:S3"/>
    <mergeCell ref="A7:B7"/>
    <mergeCell ref="A15:B15"/>
    <mergeCell ref="A16:B16"/>
    <mergeCell ref="A22:B22"/>
    <mergeCell ref="A17:B17"/>
    <mergeCell ref="A18:B18"/>
    <mergeCell ref="A19:B19"/>
    <mergeCell ref="A20:B20"/>
    <mergeCell ref="A21:B21"/>
    <mergeCell ref="A3:B4"/>
  </mergeCells>
  <hyperlinks>
    <hyperlink ref="T1" location="INDICE!A1" display="INDICE"/>
  </hyperlinks>
  <printOptions horizontalCentered="1"/>
  <pageMargins left="0.74803149606299213" right="0.74803149606299213" top="1.2598425196850394" bottom="0.74803149606299213" header="0" footer="0.51181102362204722"/>
  <pageSetup scale="60" orientation="landscape" r:id="rId1"/>
  <headerFooter scaleWithDoc="0" alignWithMargins="0">
    <oddHeader>&amp;C&amp;G</oddHeader>
    <oddFooter>&amp;C&amp;12 34</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showGridLines="0" zoomScale="90" zoomScaleNormal="90" zoomScalePageLayoutView="70" workbookViewId="0">
      <selection activeCell="K5" sqref="K5"/>
    </sheetView>
  </sheetViews>
  <sheetFormatPr baseColWidth="10" defaultColWidth="9.140625" defaultRowHeight="12.75"/>
  <cols>
    <col min="1" max="1" width="20.42578125" style="24" bestFit="1" customWidth="1"/>
    <col min="2" max="2" width="15.28515625" style="24" customWidth="1"/>
    <col min="3" max="3" width="13.85546875" style="24" customWidth="1"/>
    <col min="4" max="4" width="5.140625" style="24" bestFit="1" customWidth="1"/>
    <col min="5" max="5" width="7.140625" style="24" bestFit="1" customWidth="1"/>
    <col min="6" max="6" width="8.140625" style="24" customWidth="1"/>
    <col min="7" max="7" width="10.140625" style="24" bestFit="1" customWidth="1"/>
    <col min="8" max="8" width="9.42578125" style="24" bestFit="1" customWidth="1"/>
    <col min="9" max="9" width="9.140625" style="24" bestFit="1" customWidth="1"/>
    <col min="10" max="10" width="11.7109375" style="24" bestFit="1" customWidth="1"/>
    <col min="11" max="11" width="12.7109375" style="24" bestFit="1" customWidth="1"/>
    <col min="12" max="12" width="9.7109375" style="24" bestFit="1" customWidth="1"/>
    <col min="13" max="13" width="11.42578125" style="24" bestFit="1" customWidth="1"/>
    <col min="14" max="14" width="8.85546875" style="24" bestFit="1" customWidth="1"/>
    <col min="15" max="15" width="12.140625" style="24" bestFit="1" customWidth="1"/>
    <col min="16" max="16" width="6.7109375" style="24" bestFit="1" customWidth="1"/>
    <col min="17" max="17" width="7.7109375" style="24" bestFit="1" customWidth="1"/>
    <col min="18" max="18" width="9.28515625" style="24" bestFit="1" customWidth="1"/>
    <col min="19" max="19" width="7.7109375" style="24" bestFit="1" customWidth="1"/>
    <col min="20" max="20" width="10.140625" style="24" bestFit="1" customWidth="1"/>
    <col min="21" max="21" width="7.140625" style="24" bestFit="1" customWidth="1"/>
    <col min="22" max="16384" width="9.140625" style="24"/>
  </cols>
  <sheetData>
    <row r="1" spans="1:22" s="22" customFormat="1" ht="45" customHeight="1">
      <c r="A1" s="1142" t="s">
        <v>1393</v>
      </c>
      <c r="B1" s="1143"/>
      <c r="C1" s="1143"/>
      <c r="D1" s="1143"/>
      <c r="E1" s="1143"/>
      <c r="F1" s="1143"/>
      <c r="G1" s="1143"/>
      <c r="H1" s="1143"/>
      <c r="I1" s="1143"/>
      <c r="J1" s="1143"/>
      <c r="K1" s="1143"/>
      <c r="L1" s="1143"/>
      <c r="M1" s="1143"/>
      <c r="N1" s="1143"/>
      <c r="O1" s="1143"/>
      <c r="P1" s="1143"/>
      <c r="Q1" s="1143"/>
      <c r="R1" s="1143"/>
      <c r="S1" s="1143"/>
      <c r="T1" s="1143"/>
      <c r="U1" s="1143"/>
      <c r="V1" s="471" t="s">
        <v>1037</v>
      </c>
    </row>
    <row r="2" spans="1:22" ht="9" customHeight="1">
      <c r="A2" s="36"/>
      <c r="B2" s="35"/>
      <c r="C2" s="35"/>
      <c r="D2" s="35"/>
      <c r="E2" s="35"/>
      <c r="F2" s="35"/>
      <c r="G2" s="35"/>
      <c r="H2" s="35"/>
      <c r="I2" s="35"/>
      <c r="J2" s="35"/>
      <c r="K2" s="35"/>
      <c r="L2" s="35"/>
      <c r="M2" s="35"/>
      <c r="N2" s="35"/>
      <c r="O2" s="35"/>
      <c r="P2" s="35"/>
      <c r="Q2" s="35"/>
      <c r="R2" s="35"/>
      <c r="S2" s="35"/>
      <c r="T2" s="35"/>
      <c r="U2" s="35"/>
    </row>
    <row r="3" spans="1:22" s="34" customFormat="1" ht="15.95" customHeight="1">
      <c r="A3" s="1150" t="s">
        <v>88</v>
      </c>
      <c r="B3" s="1151"/>
      <c r="C3" s="1144" t="s">
        <v>77</v>
      </c>
      <c r="D3" s="1144" t="s">
        <v>76</v>
      </c>
      <c r="E3" s="1147" t="s">
        <v>1214</v>
      </c>
      <c r="F3" s="1148"/>
      <c r="G3" s="1148"/>
      <c r="H3" s="1148"/>
      <c r="I3" s="1148"/>
      <c r="J3" s="1148"/>
      <c r="K3" s="1148"/>
      <c r="L3" s="1148"/>
      <c r="M3" s="1148"/>
      <c r="N3" s="1148"/>
      <c r="O3" s="1149"/>
      <c r="P3" s="1144" t="s">
        <v>76</v>
      </c>
      <c r="Q3" s="1147" t="s">
        <v>1215</v>
      </c>
      <c r="R3" s="1148"/>
      <c r="S3" s="1148"/>
      <c r="T3" s="1148"/>
      <c r="U3" s="1149"/>
    </row>
    <row r="4" spans="1:22" s="34" customFormat="1" ht="12.75" customHeight="1">
      <c r="A4" s="1152"/>
      <c r="B4" s="1153"/>
      <c r="C4" s="1145"/>
      <c r="D4" s="1145"/>
      <c r="E4" s="1144" t="s">
        <v>87</v>
      </c>
      <c r="F4" s="1144" t="s">
        <v>74</v>
      </c>
      <c r="G4" s="1147" t="s">
        <v>73</v>
      </c>
      <c r="H4" s="1148"/>
      <c r="I4" s="1149"/>
      <c r="J4" s="1147" t="s">
        <v>72</v>
      </c>
      <c r="K4" s="1148"/>
      <c r="L4" s="1148"/>
      <c r="M4" s="1148"/>
      <c r="N4" s="1149"/>
      <c r="O4" s="1144" t="s">
        <v>71</v>
      </c>
      <c r="P4" s="1145"/>
      <c r="Q4" s="827"/>
      <c r="R4" s="828"/>
      <c r="S4" s="828"/>
      <c r="T4" s="828"/>
      <c r="U4" s="829"/>
    </row>
    <row r="5" spans="1:22" s="33" customFormat="1" ht="42.75" customHeight="1">
      <c r="A5" s="1154"/>
      <c r="B5" s="1155"/>
      <c r="C5" s="1146"/>
      <c r="D5" s="1146"/>
      <c r="E5" s="1146"/>
      <c r="F5" s="1146"/>
      <c r="G5" s="830" t="s">
        <v>86</v>
      </c>
      <c r="H5" s="830" t="s">
        <v>85</v>
      </c>
      <c r="I5" s="830" t="s">
        <v>84</v>
      </c>
      <c r="J5" s="830" t="s">
        <v>83</v>
      </c>
      <c r="K5" s="830" t="s">
        <v>82</v>
      </c>
      <c r="L5" s="830" t="s">
        <v>81</v>
      </c>
      <c r="M5" s="830" t="s">
        <v>80</v>
      </c>
      <c r="N5" s="830" t="s">
        <v>79</v>
      </c>
      <c r="O5" s="1146"/>
      <c r="P5" s="1146"/>
      <c r="Q5" s="830" t="s">
        <v>66</v>
      </c>
      <c r="R5" s="830" t="s">
        <v>65</v>
      </c>
      <c r="S5" s="830" t="s">
        <v>64</v>
      </c>
      <c r="T5" s="830" t="s">
        <v>63</v>
      </c>
      <c r="U5" s="830" t="s">
        <v>62</v>
      </c>
    </row>
    <row r="6" spans="1:22">
      <c r="A6" s="1156" t="s">
        <v>61</v>
      </c>
      <c r="B6" s="1157"/>
      <c r="C6" s="879">
        <v>3287</v>
      </c>
      <c r="D6" s="879">
        <v>189</v>
      </c>
      <c r="E6" s="879">
        <v>97</v>
      </c>
      <c r="F6" s="879">
        <v>57</v>
      </c>
      <c r="G6" s="879">
        <v>1</v>
      </c>
      <c r="H6" s="879">
        <v>7</v>
      </c>
      <c r="I6" s="879">
        <v>5</v>
      </c>
      <c r="J6" s="879">
        <v>3</v>
      </c>
      <c r="K6" s="879">
        <v>2</v>
      </c>
      <c r="L6" s="879">
        <v>9</v>
      </c>
      <c r="M6" s="879">
        <v>1</v>
      </c>
      <c r="N6" s="879">
        <v>1</v>
      </c>
      <c r="O6" s="879">
        <v>6</v>
      </c>
      <c r="P6" s="879">
        <v>3098</v>
      </c>
      <c r="Q6" s="879">
        <v>198</v>
      </c>
      <c r="R6" s="879">
        <v>1387</v>
      </c>
      <c r="S6" s="879">
        <v>319</v>
      </c>
      <c r="T6" s="879">
        <v>1127</v>
      </c>
      <c r="U6" s="879">
        <v>67</v>
      </c>
    </row>
    <row r="7" spans="1:22">
      <c r="A7" s="1129" t="s">
        <v>60</v>
      </c>
      <c r="B7" s="1129"/>
      <c r="C7" s="885">
        <v>1985</v>
      </c>
      <c r="D7" s="885">
        <v>125</v>
      </c>
      <c r="E7" s="885">
        <v>83</v>
      </c>
      <c r="F7" s="885">
        <v>26</v>
      </c>
      <c r="G7" s="885">
        <v>1</v>
      </c>
      <c r="H7" s="885">
        <v>5</v>
      </c>
      <c r="I7" s="885">
        <v>3</v>
      </c>
      <c r="J7" s="885">
        <v>2</v>
      </c>
      <c r="K7" s="885">
        <v>2</v>
      </c>
      <c r="L7" s="886">
        <v>0</v>
      </c>
      <c r="M7" s="885">
        <v>1</v>
      </c>
      <c r="N7" s="885">
        <v>1</v>
      </c>
      <c r="O7" s="885">
        <v>1</v>
      </c>
      <c r="P7" s="885">
        <v>1860</v>
      </c>
      <c r="Q7" s="885">
        <v>158</v>
      </c>
      <c r="R7" s="885">
        <v>1363</v>
      </c>
      <c r="S7" s="885">
        <v>319</v>
      </c>
      <c r="T7" s="885">
        <v>7</v>
      </c>
      <c r="U7" s="885">
        <v>13</v>
      </c>
    </row>
    <row r="8" spans="1:22" ht="30.75" customHeight="1">
      <c r="A8" s="1131" t="s">
        <v>1204</v>
      </c>
      <c r="B8" s="1131"/>
      <c r="C8" s="887">
        <v>35</v>
      </c>
      <c r="D8" s="887">
        <v>2</v>
      </c>
      <c r="E8" s="888">
        <v>0</v>
      </c>
      <c r="F8" s="887">
        <v>2</v>
      </c>
      <c r="G8" s="888">
        <v>0</v>
      </c>
      <c r="H8" s="888">
        <v>0</v>
      </c>
      <c r="I8" s="888">
        <v>0</v>
      </c>
      <c r="J8" s="888">
        <v>0</v>
      </c>
      <c r="K8" s="888">
        <v>0</v>
      </c>
      <c r="L8" s="888">
        <v>0</v>
      </c>
      <c r="M8" s="888">
        <v>0</v>
      </c>
      <c r="N8" s="888">
        <v>0</v>
      </c>
      <c r="O8" s="888">
        <v>0</v>
      </c>
      <c r="P8" s="887">
        <v>33</v>
      </c>
      <c r="Q8" s="888">
        <v>1</v>
      </c>
      <c r="R8" s="888">
        <v>0</v>
      </c>
      <c r="S8" s="888">
        <v>0</v>
      </c>
      <c r="T8" s="887">
        <v>32</v>
      </c>
      <c r="U8" s="888">
        <v>0</v>
      </c>
    </row>
    <row r="9" spans="1:22">
      <c r="A9" s="1129" t="s">
        <v>58</v>
      </c>
      <c r="B9" s="1129"/>
      <c r="C9" s="885">
        <v>66</v>
      </c>
      <c r="D9" s="885">
        <v>12</v>
      </c>
      <c r="E9" s="885">
        <v>3</v>
      </c>
      <c r="F9" s="885">
        <v>8</v>
      </c>
      <c r="G9" s="886">
        <v>0</v>
      </c>
      <c r="H9" s="886">
        <v>0</v>
      </c>
      <c r="I9" s="886">
        <v>0</v>
      </c>
      <c r="J9" s="886">
        <v>0</v>
      </c>
      <c r="K9" s="886">
        <v>0</v>
      </c>
      <c r="L9" s="886">
        <v>0</v>
      </c>
      <c r="M9" s="886">
        <v>0</v>
      </c>
      <c r="N9" s="886">
        <v>0</v>
      </c>
      <c r="O9" s="885">
        <v>1</v>
      </c>
      <c r="P9" s="885">
        <v>54</v>
      </c>
      <c r="Q9" s="885">
        <v>5</v>
      </c>
      <c r="R9" s="886">
        <v>0</v>
      </c>
      <c r="S9" s="886">
        <v>0</v>
      </c>
      <c r="T9" s="885">
        <v>49</v>
      </c>
      <c r="U9" s="886">
        <v>0</v>
      </c>
    </row>
    <row r="10" spans="1:22">
      <c r="A10" s="1131" t="s">
        <v>57</v>
      </c>
      <c r="B10" s="1131"/>
      <c r="C10" s="887">
        <v>91</v>
      </c>
      <c r="D10" s="888">
        <v>0</v>
      </c>
      <c r="E10" s="888">
        <v>0</v>
      </c>
      <c r="F10" s="888">
        <v>0</v>
      </c>
      <c r="G10" s="888">
        <v>0</v>
      </c>
      <c r="H10" s="888">
        <v>0</v>
      </c>
      <c r="I10" s="888">
        <v>0</v>
      </c>
      <c r="J10" s="888">
        <v>0</v>
      </c>
      <c r="K10" s="888">
        <v>0</v>
      </c>
      <c r="L10" s="888">
        <v>0</v>
      </c>
      <c r="M10" s="888">
        <v>0</v>
      </c>
      <c r="N10" s="888">
        <v>0</v>
      </c>
      <c r="O10" s="888">
        <v>0</v>
      </c>
      <c r="P10" s="887">
        <v>91</v>
      </c>
      <c r="Q10" s="888">
        <v>0</v>
      </c>
      <c r="R10" s="888">
        <v>0</v>
      </c>
      <c r="S10" s="888">
        <v>0</v>
      </c>
      <c r="T10" s="887">
        <v>91</v>
      </c>
      <c r="U10" s="888">
        <v>0</v>
      </c>
    </row>
    <row r="11" spans="1:22">
      <c r="A11" s="1129" t="s">
        <v>1211</v>
      </c>
      <c r="B11" s="1129"/>
      <c r="C11" s="885">
        <v>22</v>
      </c>
      <c r="D11" s="886">
        <v>0</v>
      </c>
      <c r="E11" s="886">
        <v>0</v>
      </c>
      <c r="F11" s="886">
        <v>0</v>
      </c>
      <c r="G11" s="886">
        <v>0</v>
      </c>
      <c r="H11" s="886">
        <v>0</v>
      </c>
      <c r="I11" s="886">
        <v>0</v>
      </c>
      <c r="J11" s="886">
        <v>0</v>
      </c>
      <c r="K11" s="886">
        <v>0</v>
      </c>
      <c r="L11" s="886">
        <v>0</v>
      </c>
      <c r="M11" s="886">
        <v>0</v>
      </c>
      <c r="N11" s="886">
        <v>0</v>
      </c>
      <c r="O11" s="886">
        <v>0</v>
      </c>
      <c r="P11" s="885">
        <v>22</v>
      </c>
      <c r="Q11" s="886">
        <v>0</v>
      </c>
      <c r="R11" s="886">
        <v>0</v>
      </c>
      <c r="S11" s="886">
        <v>0</v>
      </c>
      <c r="T11" s="885">
        <v>16</v>
      </c>
      <c r="U11" s="885">
        <v>6</v>
      </c>
    </row>
    <row r="12" spans="1:22">
      <c r="A12" s="1131" t="s">
        <v>55</v>
      </c>
      <c r="B12" s="1131"/>
      <c r="C12" s="887">
        <v>75</v>
      </c>
      <c r="D12" s="887">
        <v>23</v>
      </c>
      <c r="E12" s="887">
        <v>7</v>
      </c>
      <c r="F12" s="887">
        <v>12</v>
      </c>
      <c r="G12" s="888">
        <v>0</v>
      </c>
      <c r="H12" s="888">
        <v>0</v>
      </c>
      <c r="I12" s="888">
        <v>0</v>
      </c>
      <c r="J12" s="888">
        <v>0</v>
      </c>
      <c r="K12" s="888">
        <v>0</v>
      </c>
      <c r="L12" s="888">
        <v>0</v>
      </c>
      <c r="M12" s="888">
        <v>0</v>
      </c>
      <c r="N12" s="888">
        <v>0</v>
      </c>
      <c r="O12" s="887">
        <v>4</v>
      </c>
      <c r="P12" s="887">
        <v>52</v>
      </c>
      <c r="Q12" s="887">
        <v>26</v>
      </c>
      <c r="R12" s="887">
        <v>24</v>
      </c>
      <c r="S12" s="888">
        <v>0</v>
      </c>
      <c r="T12" s="887">
        <v>2</v>
      </c>
      <c r="U12" s="888">
        <v>0</v>
      </c>
    </row>
    <row r="13" spans="1:22">
      <c r="A13" s="1129" t="s">
        <v>54</v>
      </c>
      <c r="B13" s="1129"/>
      <c r="C13" s="885">
        <v>254</v>
      </c>
      <c r="D13" s="886">
        <v>0</v>
      </c>
      <c r="E13" s="886">
        <v>0</v>
      </c>
      <c r="F13" s="886">
        <v>0</v>
      </c>
      <c r="G13" s="886">
        <v>0</v>
      </c>
      <c r="H13" s="886">
        <v>0</v>
      </c>
      <c r="I13" s="886">
        <v>0</v>
      </c>
      <c r="J13" s="886">
        <v>0</v>
      </c>
      <c r="K13" s="886">
        <v>0</v>
      </c>
      <c r="L13" s="886">
        <v>0</v>
      </c>
      <c r="M13" s="886">
        <v>0</v>
      </c>
      <c r="N13" s="886">
        <v>0</v>
      </c>
      <c r="O13" s="886">
        <v>0</v>
      </c>
      <c r="P13" s="885">
        <v>254</v>
      </c>
      <c r="Q13" s="886">
        <v>0</v>
      </c>
      <c r="R13" s="886">
        <v>0</v>
      </c>
      <c r="S13" s="886">
        <v>0</v>
      </c>
      <c r="T13" s="885">
        <v>254</v>
      </c>
      <c r="U13" s="886">
        <v>0</v>
      </c>
    </row>
    <row r="14" spans="1:22">
      <c r="A14" s="1131" t="s">
        <v>53</v>
      </c>
      <c r="B14" s="1131"/>
      <c r="C14" s="887">
        <v>614</v>
      </c>
      <c r="D14" s="888">
        <v>0</v>
      </c>
      <c r="E14" s="888">
        <v>0</v>
      </c>
      <c r="F14" s="888">
        <v>0</v>
      </c>
      <c r="G14" s="888">
        <v>0</v>
      </c>
      <c r="H14" s="888">
        <v>0</v>
      </c>
      <c r="I14" s="888">
        <v>0</v>
      </c>
      <c r="J14" s="888">
        <v>0</v>
      </c>
      <c r="K14" s="888">
        <v>0</v>
      </c>
      <c r="L14" s="888">
        <v>0</v>
      </c>
      <c r="M14" s="888">
        <v>0</v>
      </c>
      <c r="N14" s="888">
        <v>0</v>
      </c>
      <c r="O14" s="888">
        <v>0</v>
      </c>
      <c r="P14" s="887">
        <v>614</v>
      </c>
      <c r="Q14" s="888">
        <v>0</v>
      </c>
      <c r="R14" s="888">
        <v>0</v>
      </c>
      <c r="S14" s="888">
        <v>0</v>
      </c>
      <c r="T14" s="887">
        <v>614</v>
      </c>
      <c r="U14" s="888">
        <v>0</v>
      </c>
    </row>
    <row r="15" spans="1:22">
      <c r="A15" s="1129" t="s">
        <v>1207</v>
      </c>
      <c r="B15" s="1129"/>
      <c r="C15" s="885">
        <v>17</v>
      </c>
      <c r="D15" s="885">
        <v>1</v>
      </c>
      <c r="E15" s="886">
        <v>0</v>
      </c>
      <c r="F15" s="886">
        <v>0</v>
      </c>
      <c r="G15" s="886">
        <v>0</v>
      </c>
      <c r="H15" s="886">
        <v>0</v>
      </c>
      <c r="I15" s="885">
        <v>1</v>
      </c>
      <c r="J15" s="886">
        <v>0</v>
      </c>
      <c r="K15" s="886">
        <v>0</v>
      </c>
      <c r="L15" s="886">
        <v>0</v>
      </c>
      <c r="M15" s="886">
        <v>0</v>
      </c>
      <c r="N15" s="886">
        <v>0</v>
      </c>
      <c r="O15" s="886">
        <v>0</v>
      </c>
      <c r="P15" s="885">
        <v>16</v>
      </c>
      <c r="Q15" s="886">
        <v>0</v>
      </c>
      <c r="R15" s="886">
        <v>0</v>
      </c>
      <c r="S15" s="886">
        <v>0</v>
      </c>
      <c r="T15" s="885">
        <v>14</v>
      </c>
      <c r="U15" s="885">
        <v>2</v>
      </c>
    </row>
    <row r="16" spans="1:22">
      <c r="A16" s="1131" t="s">
        <v>1208</v>
      </c>
      <c r="B16" s="1131"/>
      <c r="C16" s="887">
        <v>11</v>
      </c>
      <c r="D16" s="888">
        <v>0</v>
      </c>
      <c r="E16" s="888">
        <v>0</v>
      </c>
      <c r="F16" s="888">
        <v>0</v>
      </c>
      <c r="G16" s="888">
        <v>0</v>
      </c>
      <c r="H16" s="888">
        <v>0</v>
      </c>
      <c r="I16" s="888">
        <v>0</v>
      </c>
      <c r="J16" s="888">
        <v>0</v>
      </c>
      <c r="K16" s="888">
        <v>0</v>
      </c>
      <c r="L16" s="888">
        <v>0</v>
      </c>
      <c r="M16" s="888">
        <v>0</v>
      </c>
      <c r="N16" s="888">
        <v>0</v>
      </c>
      <c r="O16" s="888">
        <v>0</v>
      </c>
      <c r="P16" s="887">
        <v>11</v>
      </c>
      <c r="Q16" s="888">
        <v>0</v>
      </c>
      <c r="R16" s="888">
        <v>0</v>
      </c>
      <c r="S16" s="888">
        <v>0</v>
      </c>
      <c r="T16" s="887">
        <v>10</v>
      </c>
      <c r="U16" s="888">
        <v>1</v>
      </c>
    </row>
    <row r="17" spans="1:21">
      <c r="A17" s="1129" t="s">
        <v>50</v>
      </c>
      <c r="B17" s="1129"/>
      <c r="C17" s="885">
        <v>74</v>
      </c>
      <c r="D17" s="885">
        <v>9</v>
      </c>
      <c r="E17" s="885">
        <v>1</v>
      </c>
      <c r="F17" s="885">
        <v>7</v>
      </c>
      <c r="G17" s="886">
        <v>0</v>
      </c>
      <c r="H17" s="885">
        <v>1</v>
      </c>
      <c r="I17" s="886">
        <v>0</v>
      </c>
      <c r="J17" s="886">
        <v>0</v>
      </c>
      <c r="K17" s="886">
        <v>0</v>
      </c>
      <c r="L17" s="886">
        <v>0</v>
      </c>
      <c r="M17" s="886">
        <v>0</v>
      </c>
      <c r="N17" s="886">
        <v>0</v>
      </c>
      <c r="O17" s="886">
        <v>0</v>
      </c>
      <c r="P17" s="885">
        <v>65</v>
      </c>
      <c r="Q17" s="885">
        <v>6</v>
      </c>
      <c r="R17" s="886">
        <v>0</v>
      </c>
      <c r="S17" s="886">
        <v>0</v>
      </c>
      <c r="T17" s="885">
        <v>18</v>
      </c>
      <c r="U17" s="885">
        <v>41</v>
      </c>
    </row>
    <row r="18" spans="1:21">
      <c r="A18" s="1131" t="s">
        <v>1212</v>
      </c>
      <c r="B18" s="1131"/>
      <c r="C18" s="887">
        <v>19</v>
      </c>
      <c r="D18" s="887">
        <v>1</v>
      </c>
      <c r="E18" s="888">
        <v>0</v>
      </c>
      <c r="F18" s="887">
        <v>1</v>
      </c>
      <c r="G18" s="888">
        <v>0</v>
      </c>
      <c r="H18" s="888">
        <v>0</v>
      </c>
      <c r="I18" s="888">
        <v>0</v>
      </c>
      <c r="J18" s="888">
        <v>0</v>
      </c>
      <c r="K18" s="888">
        <v>0</v>
      </c>
      <c r="L18" s="888">
        <v>0</v>
      </c>
      <c r="M18" s="888">
        <v>0</v>
      </c>
      <c r="N18" s="888">
        <v>0</v>
      </c>
      <c r="O18" s="888">
        <v>0</v>
      </c>
      <c r="P18" s="887">
        <v>18</v>
      </c>
      <c r="Q18" s="887">
        <v>1</v>
      </c>
      <c r="R18" s="888">
        <v>0</v>
      </c>
      <c r="S18" s="888">
        <v>0</v>
      </c>
      <c r="T18" s="887">
        <v>16</v>
      </c>
      <c r="U18" s="887">
        <v>1</v>
      </c>
    </row>
    <row r="19" spans="1:21">
      <c r="A19" s="1129" t="s">
        <v>1210</v>
      </c>
      <c r="B19" s="1129"/>
      <c r="C19" s="885">
        <v>5</v>
      </c>
      <c r="D19" s="885">
        <v>4</v>
      </c>
      <c r="E19" s="886">
        <v>0</v>
      </c>
      <c r="F19" s="885">
        <v>1</v>
      </c>
      <c r="G19" s="886">
        <v>0</v>
      </c>
      <c r="H19" s="885">
        <v>1</v>
      </c>
      <c r="I19" s="885">
        <v>1</v>
      </c>
      <c r="J19" s="885">
        <v>1</v>
      </c>
      <c r="K19" s="886">
        <v>0</v>
      </c>
      <c r="L19" s="886">
        <v>0</v>
      </c>
      <c r="M19" s="886">
        <v>0</v>
      </c>
      <c r="N19" s="886">
        <v>0</v>
      </c>
      <c r="O19" s="886">
        <v>0</v>
      </c>
      <c r="P19" s="885">
        <v>1</v>
      </c>
      <c r="Q19" s="886">
        <v>0</v>
      </c>
      <c r="R19" s="886">
        <v>0</v>
      </c>
      <c r="S19" s="886">
        <v>0</v>
      </c>
      <c r="T19" s="885">
        <v>1</v>
      </c>
      <c r="U19" s="886">
        <v>0</v>
      </c>
    </row>
    <row r="20" spans="1:21">
      <c r="A20" s="1131" t="s">
        <v>47</v>
      </c>
      <c r="B20" s="1131"/>
      <c r="C20" s="887">
        <v>3</v>
      </c>
      <c r="D20" s="888">
        <v>0</v>
      </c>
      <c r="E20" s="888">
        <v>0</v>
      </c>
      <c r="F20" s="888">
        <v>0</v>
      </c>
      <c r="G20" s="888">
        <v>0</v>
      </c>
      <c r="H20" s="888">
        <v>0</v>
      </c>
      <c r="I20" s="888">
        <v>0</v>
      </c>
      <c r="J20" s="888">
        <v>0</v>
      </c>
      <c r="K20" s="888">
        <v>0</v>
      </c>
      <c r="L20" s="888">
        <v>0</v>
      </c>
      <c r="M20" s="888">
        <v>0</v>
      </c>
      <c r="N20" s="888">
        <v>0</v>
      </c>
      <c r="O20" s="888">
        <v>0</v>
      </c>
      <c r="P20" s="887">
        <v>3</v>
      </c>
      <c r="Q20" s="888">
        <v>0</v>
      </c>
      <c r="R20" s="888">
        <v>0</v>
      </c>
      <c r="S20" s="888">
        <v>0</v>
      </c>
      <c r="T20" s="888">
        <v>0</v>
      </c>
      <c r="U20" s="887">
        <v>3</v>
      </c>
    </row>
    <row r="21" spans="1:21">
      <c r="A21" s="1129" t="s">
        <v>46</v>
      </c>
      <c r="B21" s="1129"/>
      <c r="C21" s="885">
        <v>13</v>
      </c>
      <c r="D21" s="885">
        <v>9</v>
      </c>
      <c r="E21" s="886">
        <v>0</v>
      </c>
      <c r="F21" s="886">
        <v>0</v>
      </c>
      <c r="G21" s="886">
        <v>0</v>
      </c>
      <c r="H21" s="886">
        <v>0</v>
      </c>
      <c r="I21" s="886">
        <v>0</v>
      </c>
      <c r="J21" s="886">
        <v>0</v>
      </c>
      <c r="K21" s="886">
        <v>0</v>
      </c>
      <c r="L21" s="885">
        <v>9</v>
      </c>
      <c r="M21" s="886">
        <v>0</v>
      </c>
      <c r="N21" s="886">
        <v>0</v>
      </c>
      <c r="O21" s="886">
        <v>0</v>
      </c>
      <c r="P21" s="885">
        <v>4</v>
      </c>
      <c r="Q21" s="885">
        <v>1</v>
      </c>
      <c r="R21" s="886">
        <v>0</v>
      </c>
      <c r="S21" s="886">
        <v>0</v>
      </c>
      <c r="T21" s="885">
        <v>3</v>
      </c>
      <c r="U21" s="886">
        <v>0</v>
      </c>
    </row>
    <row r="22" spans="1:21">
      <c r="A22" s="1131" t="s">
        <v>402</v>
      </c>
      <c r="B22" s="1131"/>
      <c r="C22" s="887">
        <v>3</v>
      </c>
      <c r="D22" s="887">
        <v>3</v>
      </c>
      <c r="E22" s="887">
        <v>3</v>
      </c>
      <c r="F22" s="887">
        <v>0</v>
      </c>
      <c r="G22" s="888">
        <v>0</v>
      </c>
      <c r="H22" s="888">
        <v>0</v>
      </c>
      <c r="I22" s="888">
        <v>0</v>
      </c>
      <c r="J22" s="888">
        <v>0</v>
      </c>
      <c r="K22" s="888">
        <v>0</v>
      </c>
      <c r="L22" s="888">
        <v>0</v>
      </c>
      <c r="M22" s="888">
        <v>0</v>
      </c>
      <c r="N22" s="888">
        <v>0</v>
      </c>
      <c r="O22" s="888">
        <v>0</v>
      </c>
      <c r="P22" s="887">
        <v>0</v>
      </c>
      <c r="Q22" s="887">
        <v>0</v>
      </c>
      <c r="R22" s="888">
        <v>0</v>
      </c>
      <c r="S22" s="888">
        <v>0</v>
      </c>
      <c r="T22" s="888">
        <v>0</v>
      </c>
      <c r="U22" s="888">
        <v>0</v>
      </c>
    </row>
    <row r="23" spans="1:21">
      <c r="A23" s="1056"/>
      <c r="B23" s="1057"/>
      <c r="C23" s="724"/>
      <c r="D23" s="724"/>
      <c r="E23" s="725"/>
      <c r="F23" s="724"/>
      <c r="G23" s="725"/>
      <c r="H23" s="725"/>
      <c r="I23" s="725"/>
      <c r="J23" s="724"/>
      <c r="K23" s="725"/>
      <c r="L23" s="725"/>
      <c r="M23" s="725"/>
      <c r="N23" s="725"/>
      <c r="O23" s="724"/>
      <c r="P23" s="724"/>
      <c r="Q23" s="724"/>
      <c r="R23" s="725"/>
      <c r="S23" s="725"/>
      <c r="T23" s="724"/>
      <c r="U23" s="724"/>
    </row>
    <row r="24" spans="1:21" ht="48" customHeight="1">
      <c r="A24" s="1127" t="s">
        <v>1213</v>
      </c>
      <c r="B24" s="1128"/>
      <c r="C24" s="1128"/>
      <c r="D24" s="1128"/>
      <c r="E24" s="1128"/>
      <c r="F24" s="1128"/>
      <c r="G24" s="1128"/>
      <c r="H24" s="1128"/>
      <c r="I24" s="1128"/>
      <c r="J24" s="1128"/>
      <c r="K24" s="1128"/>
      <c r="L24" s="1128"/>
      <c r="M24" s="1128"/>
      <c r="N24" s="1128"/>
      <c r="O24" s="1128"/>
      <c r="P24" s="1128"/>
      <c r="Q24" s="1128"/>
      <c r="R24" s="1128"/>
      <c r="S24" s="1128"/>
      <c r="T24" s="1128"/>
      <c r="U24" s="1128"/>
    </row>
    <row r="25" spans="1:21">
      <c r="A25" s="718"/>
      <c r="B25" s="718"/>
      <c r="C25" s="718"/>
      <c r="D25" s="718"/>
      <c r="E25" s="718"/>
      <c r="F25" s="718"/>
      <c r="G25" s="718"/>
      <c r="H25" s="718"/>
      <c r="I25" s="718"/>
      <c r="J25" s="718"/>
      <c r="K25" s="718"/>
      <c r="L25" s="718"/>
      <c r="M25" s="718"/>
      <c r="N25" s="718"/>
      <c r="O25" s="718"/>
      <c r="P25" s="718"/>
      <c r="Q25" s="718"/>
      <c r="R25" s="718"/>
      <c r="S25" s="718"/>
      <c r="T25" s="718"/>
      <c r="U25" s="718"/>
    </row>
    <row r="26" spans="1:21">
      <c r="A26" s="718"/>
      <c r="B26" s="718"/>
      <c r="C26" s="718"/>
      <c r="D26" s="718"/>
      <c r="E26" s="718"/>
      <c r="F26" s="718"/>
      <c r="G26" s="718"/>
      <c r="H26" s="718"/>
      <c r="I26" s="718"/>
      <c r="J26" s="718"/>
      <c r="K26" s="718"/>
      <c r="L26" s="718"/>
      <c r="M26" s="718"/>
      <c r="N26" s="718"/>
      <c r="O26" s="718"/>
      <c r="P26" s="718"/>
      <c r="Q26" s="718"/>
      <c r="R26" s="718"/>
      <c r="S26" s="718"/>
      <c r="T26" s="718"/>
      <c r="U26" s="718"/>
    </row>
  </sheetData>
  <mergeCells count="30">
    <mergeCell ref="D3:D5"/>
    <mergeCell ref="E3:O3"/>
    <mergeCell ref="A7:B7"/>
    <mergeCell ref="A6:B6"/>
    <mergeCell ref="G4:I4"/>
    <mergeCell ref="J4:N4"/>
    <mergeCell ref="E4:E5"/>
    <mergeCell ref="F4:F5"/>
    <mergeCell ref="O4:O5"/>
    <mergeCell ref="A9:B9"/>
    <mergeCell ref="A10:B10"/>
    <mergeCell ref="A11:B11"/>
    <mergeCell ref="A3:B5"/>
    <mergeCell ref="C3:C5"/>
    <mergeCell ref="A1:U1"/>
    <mergeCell ref="A20:B20"/>
    <mergeCell ref="A21:B21"/>
    <mergeCell ref="A24:U24"/>
    <mergeCell ref="A22:B22"/>
    <mergeCell ref="A18:B18"/>
    <mergeCell ref="A19:B19"/>
    <mergeCell ref="A16:B16"/>
    <mergeCell ref="A17:B17"/>
    <mergeCell ref="A15:B15"/>
    <mergeCell ref="P3:P5"/>
    <mergeCell ref="Q3:U3"/>
    <mergeCell ref="A13:B13"/>
    <mergeCell ref="A14:B14"/>
    <mergeCell ref="A12:B12"/>
    <mergeCell ref="A8:B8"/>
  </mergeCells>
  <hyperlinks>
    <hyperlink ref="V1" location="INDICE!A1" display="INDICE"/>
  </hyperlinks>
  <printOptions horizontalCentered="1"/>
  <pageMargins left="0.74803149606299213" right="0.74803149606299213" top="1.3385826771653544" bottom="0.86614173228346458" header="0" footer="0.51181102362204722"/>
  <pageSetup paperSize="9" scale="60" orientation="landscape" r:id="rId1"/>
  <headerFooter scaleWithDoc="0">
    <oddHeader>&amp;C&amp;G</oddHeader>
    <oddFooter>&amp;C&amp;12 35</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showGridLines="0" zoomScale="90" zoomScaleNormal="90" zoomScalePageLayoutView="70" workbookViewId="0">
      <selection activeCell="A2" sqref="A2:A3"/>
    </sheetView>
  </sheetViews>
  <sheetFormatPr baseColWidth="10" defaultColWidth="9.140625" defaultRowHeight="12.75"/>
  <cols>
    <col min="1" max="1" width="26" style="38" customWidth="1"/>
    <col min="2" max="2" width="14" style="38" customWidth="1"/>
    <col min="3" max="3" width="6" style="38" bestFit="1" customWidth="1"/>
    <col min="4" max="4" width="7.28515625" style="38" bestFit="1" customWidth="1"/>
    <col min="5" max="5" width="9.7109375" style="38" bestFit="1" customWidth="1"/>
    <col min="6" max="6" width="8.140625" style="38" bestFit="1" customWidth="1"/>
    <col min="7" max="7" width="12.140625" style="38" customWidth="1"/>
    <col min="8" max="8" width="11" style="38" customWidth="1"/>
    <col min="9" max="9" width="11.7109375" style="38" bestFit="1" customWidth="1"/>
    <col min="10" max="11" width="7.42578125" style="38" bestFit="1" customWidth="1"/>
    <col min="12" max="13" width="11.140625" style="38" bestFit="1" customWidth="1"/>
    <col min="14" max="14" width="12.140625" style="38" bestFit="1" customWidth="1"/>
    <col min="15" max="15" width="6" style="38" bestFit="1" customWidth="1"/>
    <col min="16" max="16" width="7.7109375" style="38" bestFit="1" customWidth="1"/>
    <col min="17" max="17" width="10.140625" style="38" bestFit="1" customWidth="1"/>
    <col min="18" max="18" width="6.28515625" style="38" customWidth="1"/>
    <col min="19" max="16384" width="9.140625" style="37"/>
  </cols>
  <sheetData>
    <row r="1" spans="1:19" ht="49.5" customHeight="1">
      <c r="A1" s="1142" t="s">
        <v>1394</v>
      </c>
      <c r="B1" s="1143"/>
      <c r="C1" s="1143"/>
      <c r="D1" s="1143"/>
      <c r="E1" s="1143"/>
      <c r="F1" s="1143"/>
      <c r="G1" s="1143"/>
      <c r="H1" s="1143"/>
      <c r="I1" s="1143"/>
      <c r="J1" s="1143"/>
      <c r="K1" s="1143"/>
      <c r="L1" s="1143"/>
      <c r="M1" s="1143"/>
      <c r="N1" s="1143"/>
      <c r="O1" s="1143"/>
      <c r="P1" s="1143"/>
      <c r="Q1" s="1143"/>
      <c r="R1" s="1143"/>
      <c r="S1" s="468" t="s">
        <v>1037</v>
      </c>
    </row>
    <row r="2" spans="1:19" ht="15" customHeight="1">
      <c r="A2" s="1136" t="s">
        <v>98</v>
      </c>
      <c r="B2" s="1136" t="s">
        <v>77</v>
      </c>
      <c r="C2" s="1136" t="s">
        <v>1065</v>
      </c>
      <c r="D2" s="1136"/>
      <c r="E2" s="1136"/>
      <c r="F2" s="1136"/>
      <c r="G2" s="1136"/>
      <c r="H2" s="1136"/>
      <c r="I2" s="1136"/>
      <c r="J2" s="1136"/>
      <c r="K2" s="1136"/>
      <c r="L2" s="1136"/>
      <c r="M2" s="1136"/>
      <c r="N2" s="1136"/>
      <c r="O2" s="1136" t="s">
        <v>1066</v>
      </c>
      <c r="P2" s="1136"/>
      <c r="Q2" s="1136"/>
      <c r="R2" s="1136"/>
    </row>
    <row r="3" spans="1:19" ht="51">
      <c r="A3" s="1136"/>
      <c r="B3" s="1136"/>
      <c r="C3" s="835" t="s">
        <v>470</v>
      </c>
      <c r="D3" s="835" t="s">
        <v>70</v>
      </c>
      <c r="E3" s="835" t="s">
        <v>97</v>
      </c>
      <c r="F3" s="835" t="s">
        <v>1063</v>
      </c>
      <c r="G3" s="835" t="s">
        <v>96</v>
      </c>
      <c r="H3" s="835" t="s">
        <v>95</v>
      </c>
      <c r="I3" s="835" t="s">
        <v>67</v>
      </c>
      <c r="J3" s="835" t="s">
        <v>1064</v>
      </c>
      <c r="K3" s="835" t="s">
        <v>74</v>
      </c>
      <c r="L3" s="835" t="s">
        <v>73</v>
      </c>
      <c r="M3" s="835" t="s">
        <v>72</v>
      </c>
      <c r="N3" s="835" t="s">
        <v>71</v>
      </c>
      <c r="O3" s="835" t="s">
        <v>470</v>
      </c>
      <c r="P3" s="835" t="s">
        <v>66</v>
      </c>
      <c r="Q3" s="835" t="s">
        <v>63</v>
      </c>
      <c r="R3" s="835" t="s">
        <v>62</v>
      </c>
    </row>
    <row r="4" spans="1:19">
      <c r="A4" s="39" t="s">
        <v>94</v>
      </c>
      <c r="B4" s="889">
        <v>728</v>
      </c>
      <c r="C4" s="889">
        <v>546</v>
      </c>
      <c r="D4" s="889">
        <v>483</v>
      </c>
      <c r="E4" s="889">
        <v>24</v>
      </c>
      <c r="F4" s="889">
        <v>1</v>
      </c>
      <c r="G4" s="889">
        <v>4</v>
      </c>
      <c r="H4" s="889">
        <v>2</v>
      </c>
      <c r="I4" s="889">
        <v>6</v>
      </c>
      <c r="J4" s="889">
        <v>4</v>
      </c>
      <c r="K4" s="889">
        <v>15</v>
      </c>
      <c r="L4" s="889">
        <v>1</v>
      </c>
      <c r="M4" s="889">
        <v>2</v>
      </c>
      <c r="N4" s="889">
        <v>4</v>
      </c>
      <c r="O4" s="889">
        <v>182</v>
      </c>
      <c r="P4" s="889">
        <v>13</v>
      </c>
      <c r="Q4" s="889">
        <v>121</v>
      </c>
      <c r="R4" s="889">
        <v>48</v>
      </c>
    </row>
    <row r="5" spans="1:19">
      <c r="A5" s="721" t="s">
        <v>12</v>
      </c>
      <c r="B5" s="890">
        <v>327</v>
      </c>
      <c r="C5" s="890">
        <v>258</v>
      </c>
      <c r="D5" s="890">
        <v>222</v>
      </c>
      <c r="E5" s="890">
        <v>10</v>
      </c>
      <c r="F5" s="890">
        <v>1</v>
      </c>
      <c r="G5" s="890">
        <v>3</v>
      </c>
      <c r="H5" s="890">
        <v>1</v>
      </c>
      <c r="I5" s="890">
        <v>1</v>
      </c>
      <c r="J5" s="890">
        <v>3</v>
      </c>
      <c r="K5" s="890">
        <v>11</v>
      </c>
      <c r="L5" s="890">
        <v>0</v>
      </c>
      <c r="M5" s="890">
        <v>2</v>
      </c>
      <c r="N5" s="890">
        <v>4</v>
      </c>
      <c r="O5" s="890">
        <v>69</v>
      </c>
      <c r="P5" s="890">
        <v>3</v>
      </c>
      <c r="Q5" s="890">
        <v>40</v>
      </c>
      <c r="R5" s="890">
        <v>26</v>
      </c>
    </row>
    <row r="6" spans="1:19">
      <c r="A6" s="711" t="s">
        <v>13</v>
      </c>
      <c r="B6" s="891">
        <v>47</v>
      </c>
      <c r="C6" s="891">
        <v>32</v>
      </c>
      <c r="D6" s="891">
        <v>26</v>
      </c>
      <c r="E6" s="892">
        <v>0</v>
      </c>
      <c r="F6" s="892">
        <v>0</v>
      </c>
      <c r="G6" s="891">
        <v>1</v>
      </c>
      <c r="H6" s="892">
        <v>0</v>
      </c>
      <c r="I6" s="891">
        <v>1</v>
      </c>
      <c r="J6" s="891">
        <v>0</v>
      </c>
      <c r="K6" s="891">
        <v>1</v>
      </c>
      <c r="L6" s="892">
        <v>0</v>
      </c>
      <c r="M6" s="891">
        <v>1</v>
      </c>
      <c r="N6" s="891">
        <v>2</v>
      </c>
      <c r="O6" s="891">
        <v>15</v>
      </c>
      <c r="P6" s="891">
        <v>1</v>
      </c>
      <c r="Q6" s="891">
        <v>12</v>
      </c>
      <c r="R6" s="891">
        <v>2</v>
      </c>
    </row>
    <row r="7" spans="1:19">
      <c r="A7" s="722" t="s">
        <v>14</v>
      </c>
      <c r="B7" s="893">
        <v>5</v>
      </c>
      <c r="C7" s="893">
        <v>3</v>
      </c>
      <c r="D7" s="893">
        <v>3</v>
      </c>
      <c r="E7" s="894">
        <v>0</v>
      </c>
      <c r="F7" s="894">
        <v>0</v>
      </c>
      <c r="G7" s="894">
        <v>0</v>
      </c>
      <c r="H7" s="894">
        <v>0</v>
      </c>
      <c r="I7" s="894">
        <v>0</v>
      </c>
      <c r="J7" s="894">
        <v>0</v>
      </c>
      <c r="K7" s="894">
        <v>0</v>
      </c>
      <c r="L7" s="894">
        <v>0</v>
      </c>
      <c r="M7" s="894">
        <v>0</v>
      </c>
      <c r="N7" s="894">
        <v>0</v>
      </c>
      <c r="O7" s="893">
        <v>2</v>
      </c>
      <c r="P7" s="894">
        <v>0</v>
      </c>
      <c r="Q7" s="893">
        <v>1</v>
      </c>
      <c r="R7" s="894">
        <v>1</v>
      </c>
    </row>
    <row r="8" spans="1:19">
      <c r="A8" s="711" t="s">
        <v>15</v>
      </c>
      <c r="B8" s="891">
        <v>6</v>
      </c>
      <c r="C8" s="891">
        <v>5</v>
      </c>
      <c r="D8" s="891">
        <v>5</v>
      </c>
      <c r="E8" s="892">
        <v>0</v>
      </c>
      <c r="F8" s="892">
        <v>0</v>
      </c>
      <c r="G8" s="892">
        <v>0</v>
      </c>
      <c r="H8" s="892">
        <v>0</v>
      </c>
      <c r="I8" s="892">
        <v>0</v>
      </c>
      <c r="J8" s="892">
        <v>0</v>
      </c>
      <c r="K8" s="892">
        <v>0</v>
      </c>
      <c r="L8" s="892">
        <v>0</v>
      </c>
      <c r="M8" s="892">
        <v>0</v>
      </c>
      <c r="N8" s="892">
        <v>0</v>
      </c>
      <c r="O8" s="891">
        <v>1</v>
      </c>
      <c r="P8" s="892">
        <v>0</v>
      </c>
      <c r="Q8" s="891">
        <v>1</v>
      </c>
      <c r="R8" s="891">
        <v>0</v>
      </c>
    </row>
    <row r="9" spans="1:19">
      <c r="A9" s="722" t="s">
        <v>16</v>
      </c>
      <c r="B9" s="893">
        <v>5</v>
      </c>
      <c r="C9" s="893">
        <v>3</v>
      </c>
      <c r="D9" s="893">
        <v>2</v>
      </c>
      <c r="E9" s="893">
        <v>1</v>
      </c>
      <c r="F9" s="893">
        <v>0</v>
      </c>
      <c r="G9" s="894">
        <v>0</v>
      </c>
      <c r="H9" s="894">
        <v>0</v>
      </c>
      <c r="I9" s="894">
        <v>0</v>
      </c>
      <c r="J9" s="894">
        <v>0</v>
      </c>
      <c r="K9" s="894">
        <v>0</v>
      </c>
      <c r="L9" s="894">
        <v>0</v>
      </c>
      <c r="M9" s="894">
        <v>0</v>
      </c>
      <c r="N9" s="894">
        <v>0</v>
      </c>
      <c r="O9" s="893">
        <v>2</v>
      </c>
      <c r="P9" s="894">
        <v>0</v>
      </c>
      <c r="Q9" s="893">
        <v>1</v>
      </c>
      <c r="R9" s="893">
        <v>1</v>
      </c>
    </row>
    <row r="10" spans="1:19">
      <c r="A10" s="711" t="s">
        <v>17</v>
      </c>
      <c r="B10" s="891">
        <v>19</v>
      </c>
      <c r="C10" s="891">
        <v>17</v>
      </c>
      <c r="D10" s="891">
        <v>14</v>
      </c>
      <c r="E10" s="892">
        <v>0</v>
      </c>
      <c r="F10" s="892">
        <v>1</v>
      </c>
      <c r="G10" s="892">
        <v>0</v>
      </c>
      <c r="H10" s="892">
        <v>0</v>
      </c>
      <c r="I10" s="892">
        <v>0</v>
      </c>
      <c r="J10" s="892">
        <v>2</v>
      </c>
      <c r="K10" s="892">
        <v>0</v>
      </c>
      <c r="L10" s="892">
        <v>0</v>
      </c>
      <c r="M10" s="892">
        <v>0</v>
      </c>
      <c r="N10" s="892">
        <v>0</v>
      </c>
      <c r="O10" s="892">
        <v>2</v>
      </c>
      <c r="P10" s="892">
        <v>0</v>
      </c>
      <c r="Q10" s="892">
        <v>0</v>
      </c>
      <c r="R10" s="892">
        <v>2</v>
      </c>
    </row>
    <row r="11" spans="1:19">
      <c r="A11" s="722" t="s">
        <v>18</v>
      </c>
      <c r="B11" s="893">
        <v>14</v>
      </c>
      <c r="C11" s="893">
        <v>12</v>
      </c>
      <c r="D11" s="893">
        <v>10</v>
      </c>
      <c r="E11" s="894">
        <v>0</v>
      </c>
      <c r="F11" s="894">
        <v>0</v>
      </c>
      <c r="G11" s="894">
        <v>0</v>
      </c>
      <c r="H11" s="894">
        <v>0</v>
      </c>
      <c r="I11" s="894">
        <v>0</v>
      </c>
      <c r="J11" s="894">
        <v>0</v>
      </c>
      <c r="K11" s="894">
        <v>1</v>
      </c>
      <c r="L11" s="894">
        <v>0</v>
      </c>
      <c r="M11" s="894">
        <v>0</v>
      </c>
      <c r="N11" s="894">
        <v>1</v>
      </c>
      <c r="O11" s="894">
        <v>2</v>
      </c>
      <c r="P11" s="894">
        <v>0</v>
      </c>
      <c r="Q11" s="894">
        <v>0</v>
      </c>
      <c r="R11" s="894">
        <v>2</v>
      </c>
    </row>
    <row r="12" spans="1:19">
      <c r="A12" s="711" t="s">
        <v>19</v>
      </c>
      <c r="B12" s="891">
        <v>11</v>
      </c>
      <c r="C12" s="891">
        <v>9</v>
      </c>
      <c r="D12" s="891">
        <v>9</v>
      </c>
      <c r="E12" s="892">
        <v>0</v>
      </c>
      <c r="F12" s="892">
        <v>0</v>
      </c>
      <c r="G12" s="892">
        <v>0</v>
      </c>
      <c r="H12" s="892">
        <v>0</v>
      </c>
      <c r="I12" s="892">
        <v>0</v>
      </c>
      <c r="J12" s="892">
        <v>0</v>
      </c>
      <c r="K12" s="892">
        <v>0</v>
      </c>
      <c r="L12" s="892">
        <v>0</v>
      </c>
      <c r="M12" s="892">
        <v>0</v>
      </c>
      <c r="N12" s="892">
        <v>0</v>
      </c>
      <c r="O12" s="891">
        <v>2</v>
      </c>
      <c r="P12" s="892">
        <v>0</v>
      </c>
      <c r="Q12" s="892">
        <v>0</v>
      </c>
      <c r="R12" s="891">
        <v>2</v>
      </c>
    </row>
    <row r="13" spans="1:19">
      <c r="A13" s="722" t="s">
        <v>20</v>
      </c>
      <c r="B13" s="893">
        <v>27</v>
      </c>
      <c r="C13" s="893">
        <v>21</v>
      </c>
      <c r="D13" s="893">
        <v>20</v>
      </c>
      <c r="E13" s="894">
        <v>0</v>
      </c>
      <c r="F13" s="894">
        <v>0</v>
      </c>
      <c r="G13" s="894">
        <v>0</v>
      </c>
      <c r="H13" s="894">
        <v>0</v>
      </c>
      <c r="I13" s="894">
        <v>0</v>
      </c>
      <c r="J13" s="894">
        <v>0</v>
      </c>
      <c r="K13" s="893">
        <v>1</v>
      </c>
      <c r="L13" s="894">
        <v>0</v>
      </c>
      <c r="M13" s="894">
        <v>0</v>
      </c>
      <c r="N13" s="894">
        <v>0</v>
      </c>
      <c r="O13" s="893">
        <v>6</v>
      </c>
      <c r="P13" s="894">
        <v>0</v>
      </c>
      <c r="Q13" s="893">
        <v>5</v>
      </c>
      <c r="R13" s="893">
        <v>1</v>
      </c>
    </row>
    <row r="14" spans="1:19">
      <c r="A14" s="711" t="s">
        <v>21</v>
      </c>
      <c r="B14" s="891">
        <v>129</v>
      </c>
      <c r="C14" s="891">
        <v>102</v>
      </c>
      <c r="D14" s="891">
        <v>86</v>
      </c>
      <c r="E14" s="891">
        <v>6</v>
      </c>
      <c r="F14" s="891">
        <v>0</v>
      </c>
      <c r="G14" s="892">
        <v>1</v>
      </c>
      <c r="H14" s="891">
        <v>1</v>
      </c>
      <c r="I14" s="892">
        <v>0</v>
      </c>
      <c r="J14" s="892">
        <v>0</v>
      </c>
      <c r="K14" s="891">
        <v>6</v>
      </c>
      <c r="L14" s="892">
        <v>0</v>
      </c>
      <c r="M14" s="891">
        <v>1</v>
      </c>
      <c r="N14" s="891">
        <v>1</v>
      </c>
      <c r="O14" s="891">
        <v>27</v>
      </c>
      <c r="P14" s="891">
        <v>2</v>
      </c>
      <c r="Q14" s="891">
        <v>13</v>
      </c>
      <c r="R14" s="891">
        <v>12</v>
      </c>
    </row>
    <row r="15" spans="1:19">
      <c r="A15" s="722" t="s">
        <v>22</v>
      </c>
      <c r="B15" s="893">
        <v>35</v>
      </c>
      <c r="C15" s="893">
        <v>27</v>
      </c>
      <c r="D15" s="893">
        <v>23</v>
      </c>
      <c r="E15" s="893">
        <v>1</v>
      </c>
      <c r="F15" s="893">
        <v>0</v>
      </c>
      <c r="G15" s="893">
        <v>1</v>
      </c>
      <c r="H15" s="894">
        <v>0</v>
      </c>
      <c r="I15" s="894">
        <v>0</v>
      </c>
      <c r="J15" s="894">
        <v>0</v>
      </c>
      <c r="K15" s="893">
        <v>2</v>
      </c>
      <c r="L15" s="894">
        <v>0</v>
      </c>
      <c r="M15" s="894">
        <v>0</v>
      </c>
      <c r="N15" s="894">
        <v>0</v>
      </c>
      <c r="O15" s="893">
        <v>8</v>
      </c>
      <c r="P15" s="894">
        <v>0</v>
      </c>
      <c r="Q15" s="893">
        <v>7</v>
      </c>
      <c r="R15" s="893">
        <v>1</v>
      </c>
    </row>
    <row r="16" spans="1:19" ht="24">
      <c r="A16" s="959" t="s">
        <v>23</v>
      </c>
      <c r="B16" s="891">
        <v>29</v>
      </c>
      <c r="C16" s="891">
        <v>27</v>
      </c>
      <c r="D16" s="891">
        <v>24</v>
      </c>
      <c r="E16" s="891">
        <v>2</v>
      </c>
      <c r="F16" s="891">
        <v>0</v>
      </c>
      <c r="G16" s="892">
        <v>0</v>
      </c>
      <c r="H16" s="892">
        <v>0</v>
      </c>
      <c r="I16" s="892">
        <v>0</v>
      </c>
      <c r="J16" s="892">
        <v>1</v>
      </c>
      <c r="K16" s="892">
        <v>0</v>
      </c>
      <c r="L16" s="892">
        <v>0</v>
      </c>
      <c r="M16" s="892">
        <v>0</v>
      </c>
      <c r="N16" s="892">
        <v>0</v>
      </c>
      <c r="O16" s="891">
        <v>2</v>
      </c>
      <c r="P16" s="892">
        <v>0</v>
      </c>
      <c r="Q16" s="891">
        <v>0</v>
      </c>
      <c r="R16" s="891">
        <v>2</v>
      </c>
    </row>
    <row r="17" spans="1:18">
      <c r="A17" s="721" t="s">
        <v>24</v>
      </c>
      <c r="B17" s="890">
        <v>383</v>
      </c>
      <c r="C17" s="890">
        <v>274</v>
      </c>
      <c r="D17" s="890">
        <v>249</v>
      </c>
      <c r="E17" s="890">
        <v>13</v>
      </c>
      <c r="F17" s="890">
        <v>0</v>
      </c>
      <c r="G17" s="890">
        <v>1</v>
      </c>
      <c r="H17" s="890">
        <v>1</v>
      </c>
      <c r="I17" s="890">
        <v>5</v>
      </c>
      <c r="J17" s="890">
        <v>0</v>
      </c>
      <c r="K17" s="890">
        <v>4</v>
      </c>
      <c r="L17" s="890">
        <v>1</v>
      </c>
      <c r="M17" s="890">
        <v>0</v>
      </c>
      <c r="N17" s="890">
        <v>0</v>
      </c>
      <c r="O17" s="890">
        <v>109</v>
      </c>
      <c r="P17" s="890">
        <v>10</v>
      </c>
      <c r="Q17" s="890">
        <v>78</v>
      </c>
      <c r="R17" s="890">
        <v>21</v>
      </c>
    </row>
    <row r="18" spans="1:18">
      <c r="A18" s="711" t="s">
        <v>25</v>
      </c>
      <c r="B18" s="891">
        <v>34</v>
      </c>
      <c r="C18" s="891">
        <v>30</v>
      </c>
      <c r="D18" s="891">
        <v>29</v>
      </c>
      <c r="E18" s="891">
        <v>1</v>
      </c>
      <c r="F18" s="891">
        <v>0</v>
      </c>
      <c r="G18" s="892">
        <v>0</v>
      </c>
      <c r="H18" s="892">
        <v>0</v>
      </c>
      <c r="I18" s="892">
        <v>0</v>
      </c>
      <c r="J18" s="892">
        <v>0</v>
      </c>
      <c r="K18" s="892">
        <v>0</v>
      </c>
      <c r="L18" s="892">
        <v>0</v>
      </c>
      <c r="M18" s="892">
        <v>0</v>
      </c>
      <c r="N18" s="892">
        <v>0</v>
      </c>
      <c r="O18" s="891">
        <v>4</v>
      </c>
      <c r="P18" s="892">
        <v>0</v>
      </c>
      <c r="Q18" s="891">
        <v>2</v>
      </c>
      <c r="R18" s="891">
        <v>2</v>
      </c>
    </row>
    <row r="19" spans="1:18">
      <c r="A19" s="722" t="s">
        <v>26</v>
      </c>
      <c r="B19" s="893">
        <v>21</v>
      </c>
      <c r="C19" s="893">
        <v>15</v>
      </c>
      <c r="D19" s="893">
        <v>12</v>
      </c>
      <c r="E19" s="894">
        <v>1</v>
      </c>
      <c r="F19" s="894">
        <v>0</v>
      </c>
      <c r="G19" s="894">
        <v>0</v>
      </c>
      <c r="H19" s="893">
        <v>1</v>
      </c>
      <c r="I19" s="894">
        <v>0</v>
      </c>
      <c r="J19" s="894">
        <v>0</v>
      </c>
      <c r="K19" s="893">
        <v>1</v>
      </c>
      <c r="L19" s="894">
        <v>0</v>
      </c>
      <c r="M19" s="894">
        <v>0</v>
      </c>
      <c r="N19" s="894">
        <v>0</v>
      </c>
      <c r="O19" s="893">
        <v>6</v>
      </c>
      <c r="P19" s="893">
        <v>2</v>
      </c>
      <c r="Q19" s="893">
        <v>2</v>
      </c>
      <c r="R19" s="893">
        <v>2</v>
      </c>
    </row>
    <row r="20" spans="1:18">
      <c r="A20" s="711" t="s">
        <v>27</v>
      </c>
      <c r="B20" s="891">
        <v>173</v>
      </c>
      <c r="C20" s="891">
        <v>107</v>
      </c>
      <c r="D20" s="891">
        <v>99</v>
      </c>
      <c r="E20" s="891">
        <v>2</v>
      </c>
      <c r="F20" s="891">
        <v>0</v>
      </c>
      <c r="G20" s="892">
        <v>0</v>
      </c>
      <c r="H20" s="891">
        <v>0</v>
      </c>
      <c r="I20" s="891">
        <v>4</v>
      </c>
      <c r="J20" s="891">
        <v>0</v>
      </c>
      <c r="K20" s="891">
        <v>2</v>
      </c>
      <c r="L20" s="892">
        <v>0</v>
      </c>
      <c r="M20" s="892">
        <v>0</v>
      </c>
      <c r="N20" s="892">
        <v>0</v>
      </c>
      <c r="O20" s="891">
        <v>66</v>
      </c>
      <c r="P20" s="891">
        <v>4</v>
      </c>
      <c r="Q20" s="891">
        <v>51</v>
      </c>
      <c r="R20" s="891">
        <v>11</v>
      </c>
    </row>
    <row r="21" spans="1:18">
      <c r="A21" s="722" t="s">
        <v>28</v>
      </c>
      <c r="B21" s="893">
        <v>88</v>
      </c>
      <c r="C21" s="893">
        <v>66</v>
      </c>
      <c r="D21" s="893">
        <v>58</v>
      </c>
      <c r="E21" s="893">
        <v>5</v>
      </c>
      <c r="F21" s="893">
        <v>0</v>
      </c>
      <c r="G21" s="893">
        <v>1</v>
      </c>
      <c r="H21" s="894">
        <v>0</v>
      </c>
      <c r="I21" s="893">
        <v>1</v>
      </c>
      <c r="J21" s="893">
        <v>0</v>
      </c>
      <c r="K21" s="894">
        <v>0</v>
      </c>
      <c r="L21" s="893">
        <v>1</v>
      </c>
      <c r="M21" s="894">
        <v>0</v>
      </c>
      <c r="N21" s="894">
        <v>0</v>
      </c>
      <c r="O21" s="893">
        <v>22</v>
      </c>
      <c r="P21" s="893">
        <v>1</v>
      </c>
      <c r="Q21" s="893">
        <v>18</v>
      </c>
      <c r="R21" s="893">
        <v>3</v>
      </c>
    </row>
    <row r="22" spans="1:18">
      <c r="A22" s="711" t="s">
        <v>29</v>
      </c>
      <c r="B22" s="891">
        <v>57</v>
      </c>
      <c r="C22" s="891">
        <v>49</v>
      </c>
      <c r="D22" s="891">
        <v>45</v>
      </c>
      <c r="E22" s="891">
        <v>4</v>
      </c>
      <c r="F22" s="891">
        <v>0</v>
      </c>
      <c r="G22" s="892">
        <v>0</v>
      </c>
      <c r="H22" s="892">
        <v>0</v>
      </c>
      <c r="I22" s="892">
        <v>0</v>
      </c>
      <c r="J22" s="892">
        <v>0</v>
      </c>
      <c r="K22" s="892">
        <v>0</v>
      </c>
      <c r="L22" s="892">
        <v>0</v>
      </c>
      <c r="M22" s="892">
        <v>0</v>
      </c>
      <c r="N22" s="892">
        <v>0</v>
      </c>
      <c r="O22" s="891">
        <v>8</v>
      </c>
      <c r="P22" s="891">
        <v>3</v>
      </c>
      <c r="Q22" s="891">
        <v>3</v>
      </c>
      <c r="R22" s="891">
        <v>2</v>
      </c>
    </row>
    <row r="23" spans="1:18">
      <c r="A23" s="722" t="s">
        <v>30</v>
      </c>
      <c r="B23" s="893">
        <v>10</v>
      </c>
      <c r="C23" s="893">
        <v>7</v>
      </c>
      <c r="D23" s="893">
        <v>6</v>
      </c>
      <c r="E23" s="894">
        <v>0</v>
      </c>
      <c r="F23" s="894">
        <v>0</v>
      </c>
      <c r="G23" s="894">
        <v>0</v>
      </c>
      <c r="H23" s="894">
        <v>0</v>
      </c>
      <c r="I23" s="894">
        <v>0</v>
      </c>
      <c r="J23" s="894">
        <v>0</v>
      </c>
      <c r="K23" s="893">
        <v>1</v>
      </c>
      <c r="L23" s="894">
        <v>0</v>
      </c>
      <c r="M23" s="894">
        <v>0</v>
      </c>
      <c r="N23" s="894">
        <v>0</v>
      </c>
      <c r="O23" s="893">
        <v>3</v>
      </c>
      <c r="P23" s="894">
        <v>0</v>
      </c>
      <c r="Q23" s="893">
        <v>2</v>
      </c>
      <c r="R23" s="893">
        <v>1</v>
      </c>
    </row>
    <row r="24" spans="1:18">
      <c r="A24" s="39" t="s">
        <v>31</v>
      </c>
      <c r="B24" s="889">
        <v>18</v>
      </c>
      <c r="C24" s="889">
        <v>14</v>
      </c>
      <c r="D24" s="889">
        <v>12</v>
      </c>
      <c r="E24" s="889">
        <v>1</v>
      </c>
      <c r="F24" s="889">
        <v>0</v>
      </c>
      <c r="G24" s="889">
        <v>0</v>
      </c>
      <c r="H24" s="889">
        <v>0</v>
      </c>
      <c r="I24" s="889">
        <v>0</v>
      </c>
      <c r="J24" s="889">
        <v>1</v>
      </c>
      <c r="K24" s="889">
        <v>0</v>
      </c>
      <c r="L24" s="889">
        <v>0</v>
      </c>
      <c r="M24" s="889">
        <v>0</v>
      </c>
      <c r="N24" s="889">
        <v>0</v>
      </c>
      <c r="O24" s="889">
        <v>4</v>
      </c>
      <c r="P24" s="889">
        <v>0</v>
      </c>
      <c r="Q24" s="889">
        <v>3</v>
      </c>
      <c r="R24" s="889">
        <v>1</v>
      </c>
    </row>
    <row r="25" spans="1:18">
      <c r="A25" s="722" t="s">
        <v>93</v>
      </c>
      <c r="B25" s="893">
        <v>4</v>
      </c>
      <c r="C25" s="893">
        <v>4</v>
      </c>
      <c r="D25" s="893">
        <v>4</v>
      </c>
      <c r="E25" s="894">
        <v>0</v>
      </c>
      <c r="F25" s="894">
        <v>0</v>
      </c>
      <c r="G25" s="894">
        <v>0</v>
      </c>
      <c r="H25" s="894">
        <v>0</v>
      </c>
      <c r="I25" s="894">
        <v>0</v>
      </c>
      <c r="J25" s="894">
        <v>0</v>
      </c>
      <c r="K25" s="894">
        <v>0</v>
      </c>
      <c r="L25" s="894">
        <v>0</v>
      </c>
      <c r="M25" s="894">
        <v>0</v>
      </c>
      <c r="N25" s="894">
        <v>0</v>
      </c>
      <c r="O25" s="894">
        <v>0</v>
      </c>
      <c r="P25" s="894">
        <v>0</v>
      </c>
      <c r="Q25" s="894">
        <v>0</v>
      </c>
      <c r="R25" s="894">
        <v>0</v>
      </c>
    </row>
    <row r="26" spans="1:18">
      <c r="A26" s="873" t="s">
        <v>33</v>
      </c>
      <c r="B26" s="891">
        <v>1</v>
      </c>
      <c r="C26" s="891">
        <v>1</v>
      </c>
      <c r="D26" s="892">
        <v>1</v>
      </c>
      <c r="E26" s="892">
        <v>0</v>
      </c>
      <c r="F26" s="892">
        <v>0</v>
      </c>
      <c r="G26" s="892">
        <v>0</v>
      </c>
      <c r="H26" s="892">
        <v>0</v>
      </c>
      <c r="I26" s="892">
        <v>0</v>
      </c>
      <c r="J26" s="892">
        <v>0</v>
      </c>
      <c r="K26" s="891">
        <v>0</v>
      </c>
      <c r="L26" s="892">
        <v>0</v>
      </c>
      <c r="M26" s="892">
        <v>0</v>
      </c>
      <c r="N26" s="892">
        <v>0</v>
      </c>
      <c r="O26" s="891">
        <v>0</v>
      </c>
      <c r="P26" s="892">
        <v>0</v>
      </c>
      <c r="Q26" s="891">
        <v>0</v>
      </c>
      <c r="R26" s="892">
        <v>0</v>
      </c>
    </row>
    <row r="27" spans="1:18">
      <c r="A27" s="722" t="s">
        <v>92</v>
      </c>
      <c r="B27" s="893">
        <v>2</v>
      </c>
      <c r="C27" s="893">
        <v>1</v>
      </c>
      <c r="D27" s="894">
        <v>0</v>
      </c>
      <c r="E27" s="894">
        <v>0</v>
      </c>
      <c r="F27" s="894">
        <v>0</v>
      </c>
      <c r="G27" s="894">
        <v>0</v>
      </c>
      <c r="H27" s="894">
        <v>0</v>
      </c>
      <c r="I27" s="894">
        <v>0</v>
      </c>
      <c r="J27" s="894">
        <v>1</v>
      </c>
      <c r="K27" s="893">
        <v>0</v>
      </c>
      <c r="L27" s="894">
        <v>0</v>
      </c>
      <c r="M27" s="894">
        <v>0</v>
      </c>
      <c r="N27" s="894">
        <v>0</v>
      </c>
      <c r="O27" s="893">
        <v>1</v>
      </c>
      <c r="P27" s="894">
        <v>0</v>
      </c>
      <c r="Q27" s="893">
        <v>1</v>
      </c>
      <c r="R27" s="894">
        <v>0</v>
      </c>
    </row>
    <row r="28" spans="1:18">
      <c r="A28" s="873" t="s">
        <v>91</v>
      </c>
      <c r="B28" s="891">
        <v>7</v>
      </c>
      <c r="C28" s="891">
        <v>6</v>
      </c>
      <c r="D28" s="891">
        <v>5</v>
      </c>
      <c r="E28" s="892">
        <v>1</v>
      </c>
      <c r="F28" s="892">
        <v>0</v>
      </c>
      <c r="G28" s="892">
        <v>0</v>
      </c>
      <c r="H28" s="892">
        <v>0</v>
      </c>
      <c r="I28" s="892">
        <v>0</v>
      </c>
      <c r="J28" s="892">
        <v>0</v>
      </c>
      <c r="K28" s="892">
        <v>0</v>
      </c>
      <c r="L28" s="892">
        <v>0</v>
      </c>
      <c r="M28" s="892">
        <v>0</v>
      </c>
      <c r="N28" s="892">
        <v>0</v>
      </c>
      <c r="O28" s="891">
        <v>1</v>
      </c>
      <c r="P28" s="892">
        <v>0</v>
      </c>
      <c r="Q28" s="892">
        <v>0</v>
      </c>
      <c r="R28" s="891">
        <v>1</v>
      </c>
    </row>
    <row r="29" spans="1:18">
      <c r="A29" s="722" t="s">
        <v>90</v>
      </c>
      <c r="B29" s="893">
        <v>4</v>
      </c>
      <c r="C29" s="893">
        <v>2</v>
      </c>
      <c r="D29" s="893">
        <v>2</v>
      </c>
      <c r="E29" s="894">
        <v>0</v>
      </c>
      <c r="F29" s="894">
        <v>0</v>
      </c>
      <c r="G29" s="894">
        <v>0</v>
      </c>
      <c r="H29" s="894">
        <v>0</v>
      </c>
      <c r="I29" s="894">
        <v>0</v>
      </c>
      <c r="J29" s="894">
        <v>0</v>
      </c>
      <c r="K29" s="894">
        <v>0</v>
      </c>
      <c r="L29" s="894">
        <v>0</v>
      </c>
      <c r="M29" s="894">
        <v>0</v>
      </c>
      <c r="N29" s="894">
        <v>0</v>
      </c>
      <c r="O29" s="894">
        <v>2</v>
      </c>
      <c r="P29" s="894">
        <v>0</v>
      </c>
      <c r="Q29" s="894">
        <v>2</v>
      </c>
      <c r="R29" s="894">
        <v>0</v>
      </c>
    </row>
    <row r="30" spans="1:18" ht="8.25" customHeight="1">
      <c r="A30" s="711"/>
      <c r="B30" s="719"/>
      <c r="C30" s="719"/>
      <c r="D30" s="719"/>
      <c r="E30" s="720"/>
      <c r="F30" s="720"/>
      <c r="G30" s="720"/>
      <c r="H30" s="720"/>
      <c r="I30" s="720"/>
      <c r="J30" s="720"/>
      <c r="K30" s="720"/>
      <c r="L30" s="720"/>
      <c r="M30" s="720"/>
      <c r="N30" s="720"/>
      <c r="O30" s="720"/>
      <c r="P30" s="720"/>
      <c r="Q30" s="720"/>
      <c r="R30" s="720"/>
    </row>
    <row r="31" spans="1:18" ht="17.25" customHeight="1">
      <c r="A31" s="1127" t="s">
        <v>89</v>
      </c>
      <c r="B31" s="1127"/>
      <c r="C31" s="1127"/>
      <c r="D31" s="1127"/>
      <c r="E31" s="1127"/>
      <c r="F31" s="1127"/>
      <c r="G31" s="1127"/>
      <c r="H31" s="1127"/>
      <c r="I31" s="1127"/>
      <c r="J31" s="1127"/>
      <c r="K31" s="1127"/>
      <c r="L31" s="1127"/>
      <c r="M31" s="1127"/>
      <c r="N31" s="1127"/>
      <c r="O31" s="1127"/>
      <c r="P31" s="1127"/>
      <c r="Q31" s="1127"/>
      <c r="R31" s="1127"/>
    </row>
  </sheetData>
  <mergeCells count="6">
    <mergeCell ref="A31:R31"/>
    <mergeCell ref="A1:R1"/>
    <mergeCell ref="C2:N2"/>
    <mergeCell ref="O2:R2"/>
    <mergeCell ref="B2:B3"/>
    <mergeCell ref="A2:A3"/>
  </mergeCells>
  <hyperlinks>
    <hyperlink ref="S1" location="INDICE!A1" display="INDICE"/>
  </hyperlinks>
  <printOptions horizontalCentered="1"/>
  <pageMargins left="0.74803149606299213" right="0.74803149606299213" top="1.4173228346456694" bottom="0.98425196850393704" header="0" footer="0.51181102362204722"/>
  <pageSetup paperSize="9" scale="70" firstPageNumber="38" orientation="landscape" useFirstPageNumber="1" r:id="rId1"/>
  <headerFooter scaleWithDoc="0">
    <oddHeader>&amp;C&amp;G</oddHeader>
    <oddFooter>&amp;C&amp;12 36</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90" zoomScaleNormal="90" zoomScalePageLayoutView="70" workbookViewId="0">
      <selection activeCell="A2" sqref="A2"/>
    </sheetView>
  </sheetViews>
  <sheetFormatPr baseColWidth="10" defaultColWidth="9.140625" defaultRowHeight="12.75"/>
  <cols>
    <col min="1" max="1" width="6.42578125" style="24" bestFit="1" customWidth="1"/>
    <col min="2" max="2" width="20.5703125" style="24" customWidth="1"/>
    <col min="3" max="3" width="16" style="24" customWidth="1"/>
    <col min="4" max="4" width="6.85546875" style="24" customWidth="1"/>
    <col min="5" max="5" width="12.7109375" style="24" customWidth="1"/>
    <col min="6" max="6" width="13.140625" style="24" customWidth="1"/>
    <col min="7" max="7" width="13.7109375" style="24" customWidth="1"/>
    <col min="8" max="8" width="14.42578125" style="24" customWidth="1"/>
    <col min="9" max="9" width="12.28515625" style="24" customWidth="1"/>
    <col min="10" max="10" width="12.7109375" style="24" bestFit="1" customWidth="1"/>
    <col min="11" max="12" width="12.85546875" style="24" customWidth="1"/>
    <col min="13" max="13" width="13.140625" style="24" customWidth="1"/>
    <col min="14" max="14" width="14.28515625" style="24" bestFit="1" customWidth="1"/>
    <col min="15" max="15" width="7.85546875" style="24" customWidth="1"/>
    <col min="16" max="16" width="11.5703125" style="24" customWidth="1"/>
    <col min="17" max="17" width="12.28515625" style="24" customWidth="1"/>
    <col min="18" max="16384" width="9.140625" style="22"/>
  </cols>
  <sheetData>
    <row r="1" spans="1:18" ht="48" customHeight="1">
      <c r="A1" s="1142" t="s">
        <v>1395</v>
      </c>
      <c r="B1" s="1143"/>
      <c r="C1" s="1143"/>
      <c r="D1" s="1143"/>
      <c r="E1" s="1143"/>
      <c r="F1" s="1143"/>
      <c r="G1" s="1143"/>
      <c r="H1" s="1143"/>
      <c r="I1" s="1143"/>
      <c r="J1" s="1143"/>
      <c r="K1" s="1143"/>
      <c r="L1" s="1143"/>
      <c r="M1" s="1143"/>
      <c r="N1" s="1143"/>
      <c r="O1" s="1143"/>
      <c r="P1" s="1143"/>
      <c r="Q1" s="1143"/>
      <c r="R1" s="471" t="s">
        <v>1037</v>
      </c>
    </row>
    <row r="2" spans="1:18" ht="6" customHeight="1">
      <c r="A2" s="40"/>
      <c r="B2" s="23"/>
      <c r="C2" s="23"/>
      <c r="D2" s="23"/>
      <c r="E2" s="23"/>
      <c r="F2" s="23"/>
      <c r="G2" s="23"/>
      <c r="H2" s="23"/>
      <c r="I2" s="23"/>
      <c r="J2" s="23"/>
      <c r="K2" s="23"/>
      <c r="L2" s="23"/>
      <c r="M2" s="23"/>
      <c r="N2" s="23"/>
      <c r="O2" s="23"/>
      <c r="P2" s="23"/>
      <c r="Q2" s="23"/>
    </row>
    <row r="3" spans="1:18" s="34" customFormat="1" ht="15.95" customHeight="1">
      <c r="A3" s="1138" t="s">
        <v>115</v>
      </c>
      <c r="B3" s="1139"/>
      <c r="C3" s="1136" t="s">
        <v>77</v>
      </c>
      <c r="D3" s="1136" t="s">
        <v>76</v>
      </c>
      <c r="E3" s="1159" t="s">
        <v>114</v>
      </c>
      <c r="F3" s="1137"/>
      <c r="G3" s="1137"/>
      <c r="H3" s="1137"/>
      <c r="I3" s="1137"/>
      <c r="J3" s="1137"/>
      <c r="K3" s="1137"/>
      <c r="L3" s="1137"/>
      <c r="M3" s="1137"/>
      <c r="N3" s="1137"/>
      <c r="O3" s="1136" t="s">
        <v>76</v>
      </c>
      <c r="P3" s="1159" t="s">
        <v>113</v>
      </c>
      <c r="Q3" s="1137"/>
    </row>
    <row r="4" spans="1:18" s="33" customFormat="1" ht="54" customHeight="1">
      <c r="A4" s="1140"/>
      <c r="B4" s="1141"/>
      <c r="C4" s="1136"/>
      <c r="D4" s="1137"/>
      <c r="E4" s="709" t="s">
        <v>112</v>
      </c>
      <c r="F4" s="709" t="s">
        <v>111</v>
      </c>
      <c r="G4" s="709" t="s">
        <v>110</v>
      </c>
      <c r="H4" s="709" t="s">
        <v>109</v>
      </c>
      <c r="I4" s="709" t="s">
        <v>108</v>
      </c>
      <c r="J4" s="709" t="s">
        <v>107</v>
      </c>
      <c r="K4" s="1065" t="s">
        <v>1219</v>
      </c>
      <c r="L4" s="709" t="s">
        <v>105</v>
      </c>
      <c r="M4" s="1065" t="s">
        <v>1038</v>
      </c>
      <c r="N4" s="709" t="s">
        <v>104</v>
      </c>
      <c r="O4" s="1137"/>
      <c r="P4" s="1065" t="s">
        <v>103</v>
      </c>
      <c r="Q4" s="709" t="s">
        <v>102</v>
      </c>
    </row>
    <row r="5" spans="1:18" s="34" customFormat="1" ht="16.5" customHeight="1">
      <c r="A5" s="1158" t="s">
        <v>94</v>
      </c>
      <c r="B5" s="1158"/>
      <c r="C5" s="32">
        <v>735</v>
      </c>
      <c r="D5" s="32">
        <v>189</v>
      </c>
      <c r="E5" s="32">
        <v>125</v>
      </c>
      <c r="F5" s="32">
        <v>2</v>
      </c>
      <c r="G5" s="32">
        <v>12</v>
      </c>
      <c r="H5" s="32">
        <v>23</v>
      </c>
      <c r="I5" s="32">
        <v>9</v>
      </c>
      <c r="J5" s="32">
        <v>1</v>
      </c>
      <c r="K5" s="32">
        <v>4</v>
      </c>
      <c r="L5" s="32">
        <v>1</v>
      </c>
      <c r="M5" s="32">
        <v>9</v>
      </c>
      <c r="N5" s="32">
        <v>3</v>
      </c>
      <c r="O5" s="32">
        <v>546</v>
      </c>
      <c r="P5" s="32">
        <v>32</v>
      </c>
      <c r="Q5" s="32">
        <v>514</v>
      </c>
    </row>
    <row r="6" spans="1:18" s="34" customFormat="1" ht="18" customHeight="1">
      <c r="A6" s="1160" t="s">
        <v>12</v>
      </c>
      <c r="B6" s="1160"/>
      <c r="C6" s="716">
        <v>340</v>
      </c>
      <c r="D6" s="716">
        <v>82</v>
      </c>
      <c r="E6" s="716">
        <v>57</v>
      </c>
      <c r="F6" s="716">
        <v>1</v>
      </c>
      <c r="G6" s="716">
        <v>4</v>
      </c>
      <c r="H6" s="716">
        <v>9</v>
      </c>
      <c r="I6" s="716">
        <v>6</v>
      </c>
      <c r="J6" s="895">
        <v>0</v>
      </c>
      <c r="K6" s="895">
        <v>0</v>
      </c>
      <c r="L6" s="895">
        <v>0</v>
      </c>
      <c r="M6" s="716">
        <v>5</v>
      </c>
      <c r="N6" s="895">
        <v>0</v>
      </c>
      <c r="O6" s="716">
        <v>258</v>
      </c>
      <c r="P6" s="716">
        <v>15</v>
      </c>
      <c r="Q6" s="716">
        <v>243</v>
      </c>
    </row>
    <row r="7" spans="1:18" ht="18" customHeight="1">
      <c r="A7" s="1161" t="s">
        <v>13</v>
      </c>
      <c r="B7" s="1161"/>
      <c r="C7" s="710">
        <v>43</v>
      </c>
      <c r="D7" s="710">
        <v>11</v>
      </c>
      <c r="E7" s="710">
        <v>7</v>
      </c>
      <c r="F7" s="878">
        <v>0</v>
      </c>
      <c r="G7" s="710">
        <v>1</v>
      </c>
      <c r="H7" s="710">
        <v>1</v>
      </c>
      <c r="I7" s="710">
        <v>1</v>
      </c>
      <c r="J7" s="878">
        <v>0</v>
      </c>
      <c r="K7" s="878">
        <v>0</v>
      </c>
      <c r="L7" s="878">
        <v>0</v>
      </c>
      <c r="M7" s="710">
        <v>1</v>
      </c>
      <c r="N7" s="878">
        <v>0</v>
      </c>
      <c r="O7" s="710">
        <v>32</v>
      </c>
      <c r="P7" s="710">
        <v>5</v>
      </c>
      <c r="Q7" s="710">
        <v>27</v>
      </c>
    </row>
    <row r="8" spans="1:18" ht="18" customHeight="1">
      <c r="A8" s="1162" t="s">
        <v>14</v>
      </c>
      <c r="B8" s="1162"/>
      <c r="C8" s="717">
        <v>7</v>
      </c>
      <c r="D8" s="717">
        <v>4</v>
      </c>
      <c r="E8" s="717">
        <v>3</v>
      </c>
      <c r="F8" s="877">
        <v>0</v>
      </c>
      <c r="G8" s="877">
        <v>0</v>
      </c>
      <c r="H8" s="717">
        <v>1</v>
      </c>
      <c r="I8" s="877">
        <v>0</v>
      </c>
      <c r="J8" s="877">
        <v>0</v>
      </c>
      <c r="K8" s="877">
        <v>0</v>
      </c>
      <c r="L8" s="877">
        <v>0</v>
      </c>
      <c r="M8" s="877">
        <v>0</v>
      </c>
      <c r="N8" s="877">
        <v>0</v>
      </c>
      <c r="O8" s="717">
        <v>3</v>
      </c>
      <c r="P8" s="717">
        <v>0</v>
      </c>
      <c r="Q8" s="717">
        <v>3</v>
      </c>
    </row>
    <row r="9" spans="1:18" ht="18" customHeight="1">
      <c r="A9" s="1161" t="s">
        <v>15</v>
      </c>
      <c r="B9" s="1161"/>
      <c r="C9" s="710">
        <v>9</v>
      </c>
      <c r="D9" s="710">
        <v>4</v>
      </c>
      <c r="E9" s="710">
        <v>3</v>
      </c>
      <c r="F9" s="878">
        <v>0</v>
      </c>
      <c r="G9" s="878">
        <v>0</v>
      </c>
      <c r="H9" s="878">
        <v>1</v>
      </c>
      <c r="I9" s="878">
        <v>0</v>
      </c>
      <c r="J9" s="878">
        <v>0</v>
      </c>
      <c r="K9" s="878">
        <v>0</v>
      </c>
      <c r="L9" s="878">
        <v>0</v>
      </c>
      <c r="M9" s="878">
        <v>0</v>
      </c>
      <c r="N9" s="878">
        <v>0</v>
      </c>
      <c r="O9" s="710">
        <v>5</v>
      </c>
      <c r="P9" s="878">
        <v>0</v>
      </c>
      <c r="Q9" s="710">
        <v>5</v>
      </c>
    </row>
    <row r="10" spans="1:18" ht="18" customHeight="1">
      <c r="A10" s="1162" t="s">
        <v>16</v>
      </c>
      <c r="B10" s="1162"/>
      <c r="C10" s="717">
        <v>6</v>
      </c>
      <c r="D10" s="717">
        <v>3</v>
      </c>
      <c r="E10" s="717">
        <v>3</v>
      </c>
      <c r="F10" s="877">
        <v>0</v>
      </c>
      <c r="G10" s="877">
        <v>0</v>
      </c>
      <c r="H10" s="877">
        <v>0</v>
      </c>
      <c r="I10" s="877">
        <v>0</v>
      </c>
      <c r="J10" s="877">
        <v>0</v>
      </c>
      <c r="K10" s="877">
        <v>0</v>
      </c>
      <c r="L10" s="877">
        <v>0</v>
      </c>
      <c r="M10" s="877">
        <v>0</v>
      </c>
      <c r="N10" s="877">
        <v>0</v>
      </c>
      <c r="O10" s="717">
        <v>3</v>
      </c>
      <c r="P10" s="877">
        <v>0</v>
      </c>
      <c r="Q10" s="717">
        <v>3</v>
      </c>
    </row>
    <row r="11" spans="1:18" ht="18" customHeight="1">
      <c r="A11" s="1161" t="s">
        <v>17</v>
      </c>
      <c r="B11" s="1161"/>
      <c r="C11" s="710">
        <v>22</v>
      </c>
      <c r="D11" s="878">
        <v>5</v>
      </c>
      <c r="E11" s="878">
        <v>4</v>
      </c>
      <c r="F11" s="878">
        <v>0</v>
      </c>
      <c r="G11" s="878">
        <v>0</v>
      </c>
      <c r="H11" s="878">
        <v>1</v>
      </c>
      <c r="I11" s="878">
        <v>0</v>
      </c>
      <c r="J11" s="878">
        <v>0</v>
      </c>
      <c r="K11" s="878">
        <v>0</v>
      </c>
      <c r="L11" s="878">
        <v>0</v>
      </c>
      <c r="M11" s="878">
        <v>0</v>
      </c>
      <c r="N11" s="878">
        <v>0</v>
      </c>
      <c r="O11" s="710">
        <v>17</v>
      </c>
      <c r="P11" s="878">
        <v>2</v>
      </c>
      <c r="Q11" s="710">
        <v>15</v>
      </c>
    </row>
    <row r="12" spans="1:18" ht="18" customHeight="1">
      <c r="A12" s="1162" t="s">
        <v>18</v>
      </c>
      <c r="B12" s="1162"/>
      <c r="C12" s="717">
        <v>21</v>
      </c>
      <c r="D12" s="717">
        <v>9</v>
      </c>
      <c r="E12" s="717">
        <v>6</v>
      </c>
      <c r="F12" s="877">
        <v>0</v>
      </c>
      <c r="G12" s="877">
        <v>1</v>
      </c>
      <c r="H12" s="877">
        <v>1</v>
      </c>
      <c r="I12" s="877">
        <v>0</v>
      </c>
      <c r="J12" s="877">
        <v>0</v>
      </c>
      <c r="K12" s="877">
        <v>0</v>
      </c>
      <c r="L12" s="877">
        <v>0</v>
      </c>
      <c r="M12" s="877">
        <v>1</v>
      </c>
      <c r="N12" s="877">
        <v>0</v>
      </c>
      <c r="O12" s="717">
        <v>12</v>
      </c>
      <c r="P12" s="877">
        <v>1</v>
      </c>
      <c r="Q12" s="717">
        <v>11</v>
      </c>
    </row>
    <row r="13" spans="1:18" ht="18" customHeight="1">
      <c r="A13" s="1161" t="s">
        <v>19</v>
      </c>
      <c r="B13" s="1161"/>
      <c r="C13" s="710">
        <v>15</v>
      </c>
      <c r="D13" s="710">
        <v>6</v>
      </c>
      <c r="E13" s="710">
        <v>4</v>
      </c>
      <c r="F13" s="878">
        <v>0</v>
      </c>
      <c r="G13" s="878">
        <v>0</v>
      </c>
      <c r="H13" s="710">
        <v>1</v>
      </c>
      <c r="I13" s="710">
        <v>1</v>
      </c>
      <c r="J13" s="878">
        <v>0</v>
      </c>
      <c r="K13" s="878">
        <v>0</v>
      </c>
      <c r="L13" s="878">
        <v>0</v>
      </c>
      <c r="M13" s="878">
        <v>0</v>
      </c>
      <c r="N13" s="878">
        <v>0</v>
      </c>
      <c r="O13" s="710">
        <v>9</v>
      </c>
      <c r="P13" s="878">
        <v>0</v>
      </c>
      <c r="Q13" s="710">
        <v>9</v>
      </c>
    </row>
    <row r="14" spans="1:18" ht="18" customHeight="1">
      <c r="A14" s="1162" t="s">
        <v>20</v>
      </c>
      <c r="B14" s="1162"/>
      <c r="C14" s="717">
        <v>33</v>
      </c>
      <c r="D14" s="717">
        <v>12</v>
      </c>
      <c r="E14" s="717">
        <v>8</v>
      </c>
      <c r="F14" s="877">
        <v>0</v>
      </c>
      <c r="G14" s="717">
        <v>1</v>
      </c>
      <c r="H14" s="717">
        <v>1</v>
      </c>
      <c r="I14" s="717">
        <v>1</v>
      </c>
      <c r="J14" s="877">
        <v>0</v>
      </c>
      <c r="K14" s="877">
        <v>0</v>
      </c>
      <c r="L14" s="877">
        <v>0</v>
      </c>
      <c r="M14" s="717">
        <v>1</v>
      </c>
      <c r="N14" s="877">
        <v>0</v>
      </c>
      <c r="O14" s="717">
        <v>21</v>
      </c>
      <c r="P14" s="717">
        <v>0</v>
      </c>
      <c r="Q14" s="717">
        <v>21</v>
      </c>
    </row>
    <row r="15" spans="1:18" ht="18" customHeight="1">
      <c r="A15" s="1161" t="s">
        <v>21</v>
      </c>
      <c r="B15" s="1161"/>
      <c r="C15" s="710">
        <v>122</v>
      </c>
      <c r="D15" s="710">
        <v>20</v>
      </c>
      <c r="E15" s="710">
        <v>14</v>
      </c>
      <c r="F15" s="710">
        <v>1</v>
      </c>
      <c r="G15" s="710">
        <v>1</v>
      </c>
      <c r="H15" s="710">
        <v>1</v>
      </c>
      <c r="I15" s="710">
        <v>2</v>
      </c>
      <c r="J15" s="878">
        <v>0</v>
      </c>
      <c r="K15" s="878">
        <v>0</v>
      </c>
      <c r="L15" s="878">
        <v>0</v>
      </c>
      <c r="M15" s="710">
        <v>1</v>
      </c>
      <c r="N15" s="878">
        <v>0</v>
      </c>
      <c r="O15" s="710">
        <v>102</v>
      </c>
      <c r="P15" s="710">
        <v>4</v>
      </c>
      <c r="Q15" s="710">
        <v>98</v>
      </c>
    </row>
    <row r="16" spans="1:18" ht="18" customHeight="1">
      <c r="A16" s="1162" t="s">
        <v>22</v>
      </c>
      <c r="B16" s="1162"/>
      <c r="C16" s="717">
        <v>34</v>
      </c>
      <c r="D16" s="717">
        <v>7</v>
      </c>
      <c r="E16" s="717">
        <v>4</v>
      </c>
      <c r="F16" s="877">
        <v>0</v>
      </c>
      <c r="G16" s="877">
        <v>0</v>
      </c>
      <c r="H16" s="717">
        <v>1</v>
      </c>
      <c r="I16" s="717">
        <v>1</v>
      </c>
      <c r="J16" s="877">
        <v>0</v>
      </c>
      <c r="K16" s="877">
        <v>0</v>
      </c>
      <c r="L16" s="877">
        <v>0</v>
      </c>
      <c r="M16" s="717">
        <v>1</v>
      </c>
      <c r="N16" s="877">
        <v>0</v>
      </c>
      <c r="O16" s="717">
        <v>27</v>
      </c>
      <c r="P16" s="717">
        <v>2</v>
      </c>
      <c r="Q16" s="717">
        <v>25</v>
      </c>
    </row>
    <row r="17" spans="1:17" ht="18" customHeight="1">
      <c r="A17" s="1161" t="s">
        <v>23</v>
      </c>
      <c r="B17" s="1161"/>
      <c r="C17" s="710">
        <v>28</v>
      </c>
      <c r="D17" s="710">
        <v>1</v>
      </c>
      <c r="E17" s="710">
        <v>1</v>
      </c>
      <c r="F17" s="878">
        <v>0</v>
      </c>
      <c r="G17" s="878">
        <v>0</v>
      </c>
      <c r="H17" s="878">
        <v>0</v>
      </c>
      <c r="I17" s="878">
        <v>0</v>
      </c>
      <c r="J17" s="878">
        <v>0</v>
      </c>
      <c r="K17" s="878">
        <v>0</v>
      </c>
      <c r="L17" s="878">
        <v>0</v>
      </c>
      <c r="M17" s="878">
        <v>0</v>
      </c>
      <c r="N17" s="878">
        <v>0</v>
      </c>
      <c r="O17" s="710">
        <v>27</v>
      </c>
      <c r="P17" s="710">
        <v>1</v>
      </c>
      <c r="Q17" s="710">
        <v>26</v>
      </c>
    </row>
    <row r="18" spans="1:17" s="34" customFormat="1" ht="18" customHeight="1">
      <c r="A18" s="1160" t="s">
        <v>24</v>
      </c>
      <c r="B18" s="1160"/>
      <c r="C18" s="716">
        <v>353</v>
      </c>
      <c r="D18" s="716">
        <v>79</v>
      </c>
      <c r="E18" s="716">
        <v>51</v>
      </c>
      <c r="F18" s="716">
        <v>1</v>
      </c>
      <c r="G18" s="716">
        <v>5</v>
      </c>
      <c r="H18" s="716">
        <v>10</v>
      </c>
      <c r="I18" s="716">
        <v>2</v>
      </c>
      <c r="J18" s="716">
        <v>1</v>
      </c>
      <c r="K18" s="716">
        <v>4</v>
      </c>
      <c r="L18" s="716">
        <v>1</v>
      </c>
      <c r="M18" s="716">
        <v>4</v>
      </c>
      <c r="N18" s="895">
        <v>0</v>
      </c>
      <c r="O18" s="716">
        <v>274</v>
      </c>
      <c r="P18" s="716">
        <v>15</v>
      </c>
      <c r="Q18" s="716">
        <v>259</v>
      </c>
    </row>
    <row r="19" spans="1:17" ht="18" customHeight="1">
      <c r="A19" s="1161" t="s">
        <v>25</v>
      </c>
      <c r="B19" s="1161"/>
      <c r="C19" s="710">
        <v>43</v>
      </c>
      <c r="D19" s="710">
        <v>13</v>
      </c>
      <c r="E19" s="710">
        <v>9</v>
      </c>
      <c r="F19" s="878">
        <v>0</v>
      </c>
      <c r="G19" s="710">
        <v>1</v>
      </c>
      <c r="H19" s="710">
        <v>1</v>
      </c>
      <c r="I19" s="710">
        <v>1</v>
      </c>
      <c r="J19" s="878">
        <v>0</v>
      </c>
      <c r="K19" s="878">
        <v>0</v>
      </c>
      <c r="L19" s="878">
        <v>0</v>
      </c>
      <c r="M19" s="710">
        <v>1</v>
      </c>
      <c r="N19" s="878">
        <v>0</v>
      </c>
      <c r="O19" s="710">
        <v>30</v>
      </c>
      <c r="P19" s="710">
        <v>1</v>
      </c>
      <c r="Q19" s="710">
        <v>29</v>
      </c>
    </row>
    <row r="20" spans="1:17" ht="18" customHeight="1">
      <c r="A20" s="1162" t="s">
        <v>26</v>
      </c>
      <c r="B20" s="1162"/>
      <c r="C20" s="717">
        <v>24</v>
      </c>
      <c r="D20" s="717">
        <v>9</v>
      </c>
      <c r="E20" s="717">
        <v>7</v>
      </c>
      <c r="F20" s="877">
        <v>0</v>
      </c>
      <c r="G20" s="717">
        <v>1</v>
      </c>
      <c r="H20" s="717">
        <v>1</v>
      </c>
      <c r="I20" s="877">
        <v>0</v>
      </c>
      <c r="J20" s="877">
        <v>0</v>
      </c>
      <c r="K20" s="877">
        <v>0</v>
      </c>
      <c r="L20" s="877">
        <v>0</v>
      </c>
      <c r="M20" s="877">
        <v>0</v>
      </c>
      <c r="N20" s="877">
        <v>0</v>
      </c>
      <c r="O20" s="717">
        <v>15</v>
      </c>
      <c r="P20" s="717">
        <v>2</v>
      </c>
      <c r="Q20" s="717">
        <v>13</v>
      </c>
    </row>
    <row r="21" spans="1:17" ht="18" customHeight="1">
      <c r="A21" s="1161" t="s">
        <v>27</v>
      </c>
      <c r="B21" s="1161"/>
      <c r="C21" s="710">
        <v>138</v>
      </c>
      <c r="D21" s="710">
        <v>31</v>
      </c>
      <c r="E21" s="710">
        <v>17</v>
      </c>
      <c r="F21" s="710">
        <v>1</v>
      </c>
      <c r="G21" s="710">
        <v>2</v>
      </c>
      <c r="H21" s="710">
        <v>3</v>
      </c>
      <c r="I21" s="710">
        <v>1</v>
      </c>
      <c r="J21" s="710">
        <v>1</v>
      </c>
      <c r="K21" s="710">
        <v>4</v>
      </c>
      <c r="L21" s="710">
        <v>1</v>
      </c>
      <c r="M21" s="710">
        <v>1</v>
      </c>
      <c r="N21" s="878">
        <v>0</v>
      </c>
      <c r="O21" s="710">
        <v>107</v>
      </c>
      <c r="P21" s="710">
        <v>9</v>
      </c>
      <c r="Q21" s="710">
        <v>98</v>
      </c>
    </row>
    <row r="22" spans="1:17" ht="18" customHeight="1">
      <c r="A22" s="1162" t="s">
        <v>28</v>
      </c>
      <c r="B22" s="1162"/>
      <c r="C22" s="717">
        <v>73</v>
      </c>
      <c r="D22" s="717">
        <v>7</v>
      </c>
      <c r="E22" s="717">
        <v>6</v>
      </c>
      <c r="F22" s="877">
        <v>0</v>
      </c>
      <c r="G22" s="877">
        <v>0</v>
      </c>
      <c r="H22" s="717">
        <v>1</v>
      </c>
      <c r="I22" s="877">
        <v>0</v>
      </c>
      <c r="J22" s="877">
        <v>0</v>
      </c>
      <c r="K22" s="877">
        <v>0</v>
      </c>
      <c r="L22" s="877">
        <v>0</v>
      </c>
      <c r="M22" s="877">
        <v>0</v>
      </c>
      <c r="N22" s="877">
        <v>0</v>
      </c>
      <c r="O22" s="717">
        <v>66</v>
      </c>
      <c r="P22" s="717">
        <v>2</v>
      </c>
      <c r="Q22" s="717">
        <v>64</v>
      </c>
    </row>
    <row r="23" spans="1:17" ht="18" customHeight="1">
      <c r="A23" s="1161" t="s">
        <v>29</v>
      </c>
      <c r="B23" s="1161"/>
      <c r="C23" s="710">
        <v>64</v>
      </c>
      <c r="D23" s="710">
        <v>15</v>
      </c>
      <c r="E23" s="710">
        <v>9</v>
      </c>
      <c r="F23" s="878">
        <v>0</v>
      </c>
      <c r="G23" s="710">
        <v>1</v>
      </c>
      <c r="H23" s="710">
        <v>3</v>
      </c>
      <c r="I23" s="878">
        <v>0</v>
      </c>
      <c r="J23" s="878">
        <v>0</v>
      </c>
      <c r="K23" s="878">
        <v>0</v>
      </c>
      <c r="L23" s="878">
        <v>0</v>
      </c>
      <c r="M23" s="710">
        <v>2</v>
      </c>
      <c r="N23" s="878">
        <v>0</v>
      </c>
      <c r="O23" s="710">
        <v>49</v>
      </c>
      <c r="P23" s="878">
        <v>0</v>
      </c>
      <c r="Q23" s="710">
        <v>49</v>
      </c>
    </row>
    <row r="24" spans="1:17" ht="18" customHeight="1">
      <c r="A24" s="1162" t="s">
        <v>30</v>
      </c>
      <c r="B24" s="1162"/>
      <c r="C24" s="717">
        <v>11</v>
      </c>
      <c r="D24" s="717">
        <v>4</v>
      </c>
      <c r="E24" s="717">
        <v>3</v>
      </c>
      <c r="F24" s="877">
        <v>0</v>
      </c>
      <c r="G24" s="877">
        <v>0</v>
      </c>
      <c r="H24" s="717">
        <v>1</v>
      </c>
      <c r="I24" s="877">
        <v>0</v>
      </c>
      <c r="J24" s="877">
        <v>0</v>
      </c>
      <c r="K24" s="877">
        <v>0</v>
      </c>
      <c r="L24" s="877">
        <v>0</v>
      </c>
      <c r="M24" s="877">
        <v>0</v>
      </c>
      <c r="N24" s="877">
        <v>0</v>
      </c>
      <c r="O24" s="717">
        <v>7</v>
      </c>
      <c r="P24" s="717">
        <v>1</v>
      </c>
      <c r="Q24" s="717">
        <v>6</v>
      </c>
    </row>
    <row r="25" spans="1:17" s="34" customFormat="1" ht="18.75" customHeight="1">
      <c r="A25" s="1158" t="s">
        <v>31</v>
      </c>
      <c r="B25" s="1158"/>
      <c r="C25" s="32">
        <v>40</v>
      </c>
      <c r="D25" s="32">
        <v>26</v>
      </c>
      <c r="E25" s="32">
        <v>15</v>
      </c>
      <c r="F25" s="896">
        <v>0</v>
      </c>
      <c r="G25" s="32">
        <v>3</v>
      </c>
      <c r="H25" s="32">
        <v>4</v>
      </c>
      <c r="I25" s="32">
        <v>1</v>
      </c>
      <c r="J25" s="896">
        <v>0</v>
      </c>
      <c r="K25" s="896">
        <v>0</v>
      </c>
      <c r="L25" s="896">
        <v>0</v>
      </c>
      <c r="M25" s="896">
        <v>0</v>
      </c>
      <c r="N25" s="32">
        <v>3</v>
      </c>
      <c r="O25" s="32">
        <v>14</v>
      </c>
      <c r="P25" s="32">
        <v>2</v>
      </c>
      <c r="Q25" s="32">
        <v>12</v>
      </c>
    </row>
    <row r="26" spans="1:17" ht="18.75" customHeight="1">
      <c r="A26" s="1162" t="s">
        <v>93</v>
      </c>
      <c r="B26" s="1162"/>
      <c r="C26" s="717">
        <v>12</v>
      </c>
      <c r="D26" s="717">
        <v>8</v>
      </c>
      <c r="E26" s="717">
        <v>6</v>
      </c>
      <c r="F26" s="877">
        <v>0</v>
      </c>
      <c r="G26" s="717">
        <v>1</v>
      </c>
      <c r="H26" s="717">
        <v>1</v>
      </c>
      <c r="I26" s="877">
        <v>0</v>
      </c>
      <c r="J26" s="877">
        <v>0</v>
      </c>
      <c r="K26" s="877">
        <v>0</v>
      </c>
      <c r="L26" s="877">
        <v>0</v>
      </c>
      <c r="M26" s="877">
        <v>0</v>
      </c>
      <c r="N26" s="877">
        <v>0</v>
      </c>
      <c r="O26" s="717">
        <v>4</v>
      </c>
      <c r="P26" s="717">
        <v>1</v>
      </c>
      <c r="Q26" s="717">
        <v>3</v>
      </c>
    </row>
    <row r="27" spans="1:17" ht="18.75" customHeight="1">
      <c r="A27" s="1161" t="s">
        <v>101</v>
      </c>
      <c r="B27" s="1161"/>
      <c r="C27" s="710">
        <v>6</v>
      </c>
      <c r="D27" s="710">
        <v>5</v>
      </c>
      <c r="E27" s="710">
        <v>2</v>
      </c>
      <c r="F27" s="878">
        <v>0</v>
      </c>
      <c r="G27" s="878">
        <v>0</v>
      </c>
      <c r="H27" s="710">
        <v>1</v>
      </c>
      <c r="I27" s="878">
        <v>0</v>
      </c>
      <c r="J27" s="878">
        <v>0</v>
      </c>
      <c r="K27" s="878">
        <v>0</v>
      </c>
      <c r="L27" s="878">
        <v>0</v>
      </c>
      <c r="M27" s="878">
        <v>0</v>
      </c>
      <c r="N27" s="710">
        <v>2</v>
      </c>
      <c r="O27" s="878">
        <v>1</v>
      </c>
      <c r="P27" s="878">
        <v>0</v>
      </c>
      <c r="Q27" s="878">
        <v>1</v>
      </c>
    </row>
    <row r="28" spans="1:17" ht="18.75" customHeight="1">
      <c r="A28" s="1162" t="s">
        <v>92</v>
      </c>
      <c r="B28" s="1162"/>
      <c r="C28" s="717">
        <v>4</v>
      </c>
      <c r="D28" s="717">
        <v>3</v>
      </c>
      <c r="E28" s="717">
        <v>1</v>
      </c>
      <c r="F28" s="877">
        <v>0</v>
      </c>
      <c r="G28" s="717">
        <v>1</v>
      </c>
      <c r="H28" s="717">
        <v>1</v>
      </c>
      <c r="I28" s="877">
        <v>0</v>
      </c>
      <c r="J28" s="877">
        <v>0</v>
      </c>
      <c r="K28" s="877">
        <v>0</v>
      </c>
      <c r="L28" s="877">
        <v>0</v>
      </c>
      <c r="M28" s="877">
        <v>0</v>
      </c>
      <c r="N28" s="717">
        <v>0</v>
      </c>
      <c r="O28" s="717">
        <v>1</v>
      </c>
      <c r="P28" s="717">
        <v>1</v>
      </c>
      <c r="Q28" s="877">
        <v>0</v>
      </c>
    </row>
    <row r="29" spans="1:17" ht="18.75" customHeight="1">
      <c r="A29" s="1161" t="s">
        <v>100</v>
      </c>
      <c r="B29" s="1161"/>
      <c r="C29" s="710">
        <v>4</v>
      </c>
      <c r="D29" s="710">
        <v>4</v>
      </c>
      <c r="E29" s="710">
        <v>3</v>
      </c>
      <c r="F29" s="878">
        <v>0</v>
      </c>
      <c r="G29" s="878">
        <v>0</v>
      </c>
      <c r="H29" s="710">
        <v>1</v>
      </c>
      <c r="I29" s="878">
        <v>0</v>
      </c>
      <c r="J29" s="878">
        <v>0</v>
      </c>
      <c r="K29" s="878">
        <v>0</v>
      </c>
      <c r="L29" s="878">
        <v>0</v>
      </c>
      <c r="M29" s="878">
        <v>0</v>
      </c>
      <c r="N29" s="878">
        <v>0</v>
      </c>
      <c r="O29" s="878">
        <v>0</v>
      </c>
      <c r="P29" s="878">
        <v>0</v>
      </c>
      <c r="Q29" s="878">
        <v>0</v>
      </c>
    </row>
    <row r="30" spans="1:17" ht="18.75" customHeight="1">
      <c r="A30" s="1162" t="s">
        <v>91</v>
      </c>
      <c r="B30" s="1162"/>
      <c r="C30" s="717">
        <v>8</v>
      </c>
      <c r="D30" s="717">
        <v>2</v>
      </c>
      <c r="E30" s="717">
        <v>2</v>
      </c>
      <c r="F30" s="877">
        <v>0</v>
      </c>
      <c r="G30" s="877">
        <v>0</v>
      </c>
      <c r="H30" s="877">
        <v>0</v>
      </c>
      <c r="I30" s="877">
        <v>0</v>
      </c>
      <c r="J30" s="877">
        <v>0</v>
      </c>
      <c r="K30" s="877">
        <v>0</v>
      </c>
      <c r="L30" s="877">
        <v>0</v>
      </c>
      <c r="M30" s="877">
        <v>0</v>
      </c>
      <c r="N30" s="877">
        <v>0</v>
      </c>
      <c r="O30" s="717">
        <v>6</v>
      </c>
      <c r="P30" s="877">
        <v>0</v>
      </c>
      <c r="Q30" s="717">
        <v>6</v>
      </c>
    </row>
    <row r="31" spans="1:17" ht="18.75" customHeight="1">
      <c r="A31" s="1161" t="s">
        <v>90</v>
      </c>
      <c r="B31" s="1161"/>
      <c r="C31" s="710">
        <v>6</v>
      </c>
      <c r="D31" s="710">
        <v>4</v>
      </c>
      <c r="E31" s="710">
        <v>1</v>
      </c>
      <c r="F31" s="878">
        <v>0</v>
      </c>
      <c r="G31" s="710">
        <v>1</v>
      </c>
      <c r="H31" s="878">
        <v>0</v>
      </c>
      <c r="I31" s="710">
        <v>1</v>
      </c>
      <c r="J31" s="878">
        <v>0</v>
      </c>
      <c r="K31" s="878">
        <v>0</v>
      </c>
      <c r="L31" s="878">
        <v>0</v>
      </c>
      <c r="M31" s="878">
        <v>0</v>
      </c>
      <c r="N31" s="710">
        <v>1</v>
      </c>
      <c r="O31" s="710">
        <v>2</v>
      </c>
      <c r="P31" s="878">
        <v>0</v>
      </c>
      <c r="Q31" s="710">
        <v>2</v>
      </c>
    </row>
    <row r="32" spans="1:17" s="34" customFormat="1" ht="15.75" customHeight="1">
      <c r="A32" s="1164" t="s">
        <v>38</v>
      </c>
      <c r="B32" s="1164"/>
      <c r="C32" s="897">
        <v>2</v>
      </c>
      <c r="D32" s="897">
        <v>2</v>
      </c>
      <c r="E32" s="897">
        <v>2</v>
      </c>
      <c r="F32" s="898">
        <v>0</v>
      </c>
      <c r="G32" s="898">
        <v>0</v>
      </c>
      <c r="H32" s="898">
        <v>0</v>
      </c>
      <c r="I32" s="898">
        <v>0</v>
      </c>
      <c r="J32" s="898">
        <v>0</v>
      </c>
      <c r="K32" s="898">
        <v>0</v>
      </c>
      <c r="L32" s="898">
        <v>0</v>
      </c>
      <c r="M32" s="898">
        <v>0</v>
      </c>
      <c r="N32" s="898">
        <v>0</v>
      </c>
      <c r="O32" s="898">
        <v>0</v>
      </c>
      <c r="P32" s="898">
        <v>0</v>
      </c>
      <c r="Q32" s="898">
        <v>0</v>
      </c>
    </row>
    <row r="33" spans="1:17" ht="15.75" customHeight="1">
      <c r="A33" s="1163" t="s">
        <v>99</v>
      </c>
      <c r="B33" s="1163"/>
      <c r="C33" s="719">
        <v>2</v>
      </c>
      <c r="D33" s="719">
        <v>2</v>
      </c>
      <c r="E33" s="719">
        <v>2</v>
      </c>
      <c r="F33" s="899">
        <v>0</v>
      </c>
      <c r="G33" s="899">
        <v>0</v>
      </c>
      <c r="H33" s="899">
        <v>0</v>
      </c>
      <c r="I33" s="899">
        <v>0</v>
      </c>
      <c r="J33" s="899">
        <v>0</v>
      </c>
      <c r="K33" s="899">
        <v>0</v>
      </c>
      <c r="L33" s="899">
        <v>0</v>
      </c>
      <c r="M33" s="899">
        <v>0</v>
      </c>
      <c r="N33" s="899">
        <v>0</v>
      </c>
      <c r="O33" s="899">
        <v>0</v>
      </c>
      <c r="P33" s="899">
        <v>0</v>
      </c>
      <c r="Q33" s="899">
        <v>0</v>
      </c>
    </row>
    <row r="34" spans="1:17" ht="9.75" customHeight="1">
      <c r="A34" s="711"/>
      <c r="B34" s="711"/>
      <c r="C34" s="713"/>
      <c r="D34" s="713"/>
      <c r="E34" s="713"/>
      <c r="F34" s="714"/>
      <c r="G34" s="714"/>
      <c r="H34" s="714"/>
      <c r="I34" s="714"/>
      <c r="J34" s="714"/>
      <c r="K34" s="714"/>
      <c r="L34" s="714"/>
      <c r="M34" s="714"/>
      <c r="N34" s="714"/>
      <c r="O34" s="714"/>
      <c r="P34" s="714"/>
      <c r="Q34" s="714"/>
    </row>
    <row r="35" spans="1:17" ht="73.5" customHeight="1">
      <c r="A35" s="1127" t="s">
        <v>1216</v>
      </c>
      <c r="B35" s="1128"/>
      <c r="C35" s="1128"/>
      <c r="D35" s="1128"/>
      <c r="E35" s="1128"/>
      <c r="F35" s="1128"/>
      <c r="G35" s="1128"/>
      <c r="H35" s="1128"/>
      <c r="I35" s="1128"/>
      <c r="J35" s="1128"/>
      <c r="K35" s="1128"/>
      <c r="L35" s="1128"/>
      <c r="M35" s="1128"/>
      <c r="N35" s="1128"/>
      <c r="O35" s="1128"/>
      <c r="P35" s="1128"/>
      <c r="Q35" s="1128"/>
    </row>
  </sheetData>
  <mergeCells count="37">
    <mergeCell ref="A11:B11"/>
    <mergeCell ref="A12:B12"/>
    <mergeCell ref="A31:B31"/>
    <mergeCell ref="A32:B32"/>
    <mergeCell ref="A13:B13"/>
    <mergeCell ref="A14:B14"/>
    <mergeCell ref="A15:B15"/>
    <mergeCell ref="A16:B16"/>
    <mergeCell ref="A17:B17"/>
    <mergeCell ref="A18:B18"/>
    <mergeCell ref="A21:B21"/>
    <mergeCell ref="A22:B22"/>
    <mergeCell ref="A33:B33"/>
    <mergeCell ref="A23:B23"/>
    <mergeCell ref="A24:B24"/>
    <mergeCell ref="A25:B25"/>
    <mergeCell ref="A26:B26"/>
    <mergeCell ref="A29:B29"/>
    <mergeCell ref="A30:B30"/>
    <mergeCell ref="A27:B27"/>
    <mergeCell ref="A28:B28"/>
    <mergeCell ref="A1:Q1"/>
    <mergeCell ref="O3:O4"/>
    <mergeCell ref="A35:Q35"/>
    <mergeCell ref="A5:B5"/>
    <mergeCell ref="P3:Q3"/>
    <mergeCell ref="A6:B6"/>
    <mergeCell ref="A7:B7"/>
    <mergeCell ref="A8:B8"/>
    <mergeCell ref="A9:B9"/>
    <mergeCell ref="A10:B10"/>
    <mergeCell ref="A19:B19"/>
    <mergeCell ref="A20:B20"/>
    <mergeCell ref="A3:B4"/>
    <mergeCell ref="C3:C4"/>
    <mergeCell ref="D3:D4"/>
    <mergeCell ref="E3:N3"/>
  </mergeCells>
  <hyperlinks>
    <hyperlink ref="R1" location="INDICE!A1" display="INDICE"/>
  </hyperlinks>
  <printOptions horizontalCentered="1"/>
  <pageMargins left="0.74803149606299213" right="0.74803149606299213" top="1.3385826771653544" bottom="0.74803149606299213" header="0" footer="0.51181102362204722"/>
  <pageSetup paperSize="9" scale="60" orientation="landscape" r:id="rId1"/>
  <headerFooter scaleWithDoc="0">
    <oddHeader>&amp;C&amp;G</oddHeader>
    <oddFooter>&amp;C&amp;12 37</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showGridLines="0" zoomScale="80" zoomScaleNormal="80" zoomScalePageLayoutView="90" workbookViewId="0">
      <selection activeCell="A2" sqref="A2:B3"/>
    </sheetView>
  </sheetViews>
  <sheetFormatPr baseColWidth="10" defaultColWidth="9.140625" defaultRowHeight="12.75"/>
  <cols>
    <col min="1" max="1" width="6.42578125" style="41" bestFit="1" customWidth="1"/>
    <col min="2" max="2" width="19.28515625" style="41" customWidth="1"/>
    <col min="3" max="3" width="14.28515625" style="41" customWidth="1"/>
    <col min="4" max="4" width="7.140625" style="41" bestFit="1" customWidth="1"/>
    <col min="5" max="5" width="11" style="41" bestFit="1" customWidth="1"/>
    <col min="6" max="6" width="14.5703125" style="41" customWidth="1"/>
    <col min="7" max="7" width="13.140625" style="41" bestFit="1" customWidth="1"/>
    <col min="8" max="8" width="11" style="41" bestFit="1" customWidth="1"/>
    <col min="9" max="9" width="11.140625" style="41" bestFit="1" customWidth="1"/>
    <col min="10" max="10" width="18.5703125" style="41" bestFit="1" customWidth="1"/>
    <col min="11" max="11" width="13.7109375" style="41" bestFit="1" customWidth="1"/>
    <col min="12" max="12" width="11" style="41" bestFit="1" customWidth="1"/>
    <col min="13" max="13" width="9.5703125" style="41" customWidth="1"/>
    <col min="14" max="14" width="11.140625" style="41" customWidth="1"/>
    <col min="15" max="15" width="10.42578125" style="41" customWidth="1"/>
    <col min="16" max="16" width="12.42578125" style="41" customWidth="1"/>
    <col min="17" max="17" width="11.5703125" style="41" customWidth="1"/>
    <col min="18" max="18" width="11" style="41" customWidth="1"/>
    <col min="19" max="19" width="14.85546875" style="41" customWidth="1"/>
    <col min="20" max="20" width="5.5703125" style="41" bestFit="1" customWidth="1"/>
    <col min="21" max="21" width="7.5703125" style="41" bestFit="1" customWidth="1"/>
    <col min="22" max="22" width="8.140625" style="41" customWidth="1"/>
    <col min="23" max="23" width="10" style="26" customWidth="1"/>
    <col min="24" max="16384" width="9.140625" style="26"/>
  </cols>
  <sheetData>
    <row r="1" spans="1:23" ht="66" customHeight="1">
      <c r="A1" s="1142" t="s">
        <v>1396</v>
      </c>
      <c r="B1" s="1143"/>
      <c r="C1" s="1143"/>
      <c r="D1" s="1143"/>
      <c r="E1" s="1143"/>
      <c r="F1" s="1143"/>
      <c r="G1" s="1143"/>
      <c r="H1" s="1143"/>
      <c r="I1" s="1143"/>
      <c r="J1" s="1143"/>
      <c r="K1" s="1143"/>
      <c r="L1" s="1143"/>
      <c r="M1" s="1143"/>
      <c r="N1" s="1143"/>
      <c r="O1" s="1143"/>
      <c r="P1" s="1143"/>
      <c r="Q1" s="1143"/>
      <c r="R1" s="1143"/>
      <c r="S1" s="1143"/>
      <c r="T1" s="1143"/>
      <c r="U1" s="1143"/>
      <c r="V1" s="1143"/>
      <c r="W1" s="471" t="s">
        <v>1037</v>
      </c>
    </row>
    <row r="2" spans="1:23" ht="15.95" customHeight="1">
      <c r="A2" s="1136" t="s">
        <v>98</v>
      </c>
      <c r="B2" s="1137"/>
      <c r="C2" s="1136" t="s">
        <v>77</v>
      </c>
      <c r="D2" s="1136" t="s">
        <v>76</v>
      </c>
      <c r="E2" s="1136" t="s">
        <v>114</v>
      </c>
      <c r="F2" s="1137"/>
      <c r="G2" s="1137"/>
      <c r="H2" s="1137"/>
      <c r="I2" s="1137"/>
      <c r="J2" s="1137"/>
      <c r="K2" s="1137"/>
      <c r="L2" s="1137"/>
      <c r="M2" s="1137"/>
      <c r="N2" s="1137"/>
      <c r="O2" s="1137"/>
      <c r="P2" s="1137"/>
      <c r="Q2" s="1137"/>
      <c r="R2" s="1137"/>
      <c r="S2" s="1137"/>
      <c r="T2" s="1136" t="s">
        <v>76</v>
      </c>
      <c r="U2" s="1136" t="s">
        <v>113</v>
      </c>
      <c r="V2" s="1137"/>
    </row>
    <row r="3" spans="1:23" ht="55.5" customHeight="1">
      <c r="A3" s="1137"/>
      <c r="B3" s="1137"/>
      <c r="C3" s="1137"/>
      <c r="D3" s="1137"/>
      <c r="E3" s="709" t="s">
        <v>112</v>
      </c>
      <c r="F3" s="709" t="s">
        <v>126</v>
      </c>
      <c r="G3" s="709" t="s">
        <v>110</v>
      </c>
      <c r="H3" s="709" t="s">
        <v>125</v>
      </c>
      <c r="I3" s="709" t="s">
        <v>124</v>
      </c>
      <c r="J3" s="709" t="s">
        <v>109</v>
      </c>
      <c r="K3" s="709" t="s">
        <v>123</v>
      </c>
      <c r="L3" s="709" t="s">
        <v>122</v>
      </c>
      <c r="M3" s="709" t="s">
        <v>121</v>
      </c>
      <c r="N3" s="709" t="s">
        <v>120</v>
      </c>
      <c r="O3" s="709" t="s">
        <v>108</v>
      </c>
      <c r="P3" s="1065" t="s">
        <v>107</v>
      </c>
      <c r="Q3" s="709" t="s">
        <v>106</v>
      </c>
      <c r="R3" s="709" t="s">
        <v>119</v>
      </c>
      <c r="S3" s="709" t="s">
        <v>1038</v>
      </c>
      <c r="T3" s="1137"/>
      <c r="U3" s="709" t="s">
        <v>118</v>
      </c>
      <c r="V3" s="709" t="s">
        <v>117</v>
      </c>
    </row>
    <row r="4" spans="1:23" s="33" customFormat="1" ht="21.75" customHeight="1">
      <c r="A4" s="1156" t="s">
        <v>94</v>
      </c>
      <c r="B4" s="1156"/>
      <c r="C4" s="879">
        <v>3280</v>
      </c>
      <c r="D4" s="879">
        <v>3098</v>
      </c>
      <c r="E4" s="879">
        <v>1860</v>
      </c>
      <c r="F4" s="879">
        <v>33</v>
      </c>
      <c r="G4" s="879">
        <v>54</v>
      </c>
      <c r="H4" s="879">
        <v>91</v>
      </c>
      <c r="I4" s="879">
        <v>22</v>
      </c>
      <c r="J4" s="879">
        <v>52</v>
      </c>
      <c r="K4" s="879">
        <v>254</v>
      </c>
      <c r="L4" s="879">
        <v>614</v>
      </c>
      <c r="M4" s="879">
        <v>16</v>
      </c>
      <c r="N4" s="879">
        <v>11</v>
      </c>
      <c r="O4" s="879">
        <v>65</v>
      </c>
      <c r="P4" s="879">
        <v>18</v>
      </c>
      <c r="Q4" s="879">
        <v>1</v>
      </c>
      <c r="R4" s="879">
        <v>3</v>
      </c>
      <c r="S4" s="879">
        <v>4</v>
      </c>
      <c r="T4" s="879">
        <v>182</v>
      </c>
      <c r="U4" s="879">
        <v>131</v>
      </c>
      <c r="V4" s="879">
        <v>51</v>
      </c>
    </row>
    <row r="5" spans="1:23" s="33" customFormat="1" ht="21.75" customHeight="1">
      <c r="A5" s="1166" t="s">
        <v>12</v>
      </c>
      <c r="B5" s="1166"/>
      <c r="C5" s="880">
        <v>1702</v>
      </c>
      <c r="D5" s="880">
        <v>1633</v>
      </c>
      <c r="E5" s="880">
        <v>890</v>
      </c>
      <c r="F5" s="880">
        <v>22</v>
      </c>
      <c r="G5" s="880">
        <v>27</v>
      </c>
      <c r="H5" s="880">
        <v>80</v>
      </c>
      <c r="I5" s="880">
        <v>11</v>
      </c>
      <c r="J5" s="880">
        <v>30</v>
      </c>
      <c r="K5" s="880">
        <v>215</v>
      </c>
      <c r="L5" s="880">
        <v>323</v>
      </c>
      <c r="M5" s="880">
        <v>5</v>
      </c>
      <c r="N5" s="880">
        <v>6</v>
      </c>
      <c r="O5" s="880">
        <v>11</v>
      </c>
      <c r="P5" s="880">
        <v>10</v>
      </c>
      <c r="Q5" s="900">
        <v>0</v>
      </c>
      <c r="R5" s="880">
        <v>2</v>
      </c>
      <c r="S5" s="880">
        <v>1</v>
      </c>
      <c r="T5" s="880">
        <v>69</v>
      </c>
      <c r="U5" s="880">
        <v>47</v>
      </c>
      <c r="V5" s="880">
        <v>22</v>
      </c>
    </row>
    <row r="6" spans="1:23" ht="21" customHeight="1">
      <c r="A6" s="1131" t="s">
        <v>13</v>
      </c>
      <c r="B6" s="1131"/>
      <c r="C6" s="887">
        <v>230</v>
      </c>
      <c r="D6" s="887">
        <v>215</v>
      </c>
      <c r="E6" s="887">
        <v>103</v>
      </c>
      <c r="F6" s="887">
        <v>2</v>
      </c>
      <c r="G6" s="887">
        <v>1</v>
      </c>
      <c r="H6" s="887">
        <v>20</v>
      </c>
      <c r="I6" s="888">
        <v>0</v>
      </c>
      <c r="J6" s="887">
        <v>1</v>
      </c>
      <c r="K6" s="887">
        <v>40</v>
      </c>
      <c r="L6" s="887">
        <v>45</v>
      </c>
      <c r="M6" s="887">
        <v>1</v>
      </c>
      <c r="N6" s="888">
        <v>0</v>
      </c>
      <c r="O6" s="887">
        <v>1</v>
      </c>
      <c r="P6" s="887">
        <v>1</v>
      </c>
      <c r="Q6" s="888">
        <v>0</v>
      </c>
      <c r="R6" s="888">
        <v>0</v>
      </c>
      <c r="S6" s="888">
        <v>0</v>
      </c>
      <c r="T6" s="887">
        <v>15</v>
      </c>
      <c r="U6" s="887">
        <v>8</v>
      </c>
      <c r="V6" s="887">
        <v>7</v>
      </c>
    </row>
    <row r="7" spans="1:23" ht="21" customHeight="1">
      <c r="A7" s="1129" t="s">
        <v>14</v>
      </c>
      <c r="B7" s="1129"/>
      <c r="C7" s="885">
        <v>82</v>
      </c>
      <c r="D7" s="885">
        <v>80</v>
      </c>
      <c r="E7" s="885">
        <v>52</v>
      </c>
      <c r="F7" s="885">
        <v>2</v>
      </c>
      <c r="G7" s="886">
        <v>0</v>
      </c>
      <c r="H7" s="886">
        <v>0</v>
      </c>
      <c r="I7" s="886">
        <v>0</v>
      </c>
      <c r="J7" s="885">
        <v>1</v>
      </c>
      <c r="K7" s="885">
        <v>1</v>
      </c>
      <c r="L7" s="885">
        <v>20</v>
      </c>
      <c r="M7" s="886">
        <v>0</v>
      </c>
      <c r="N7" s="885">
        <v>1</v>
      </c>
      <c r="O7" s="885">
        <v>1</v>
      </c>
      <c r="P7" s="885">
        <v>1</v>
      </c>
      <c r="Q7" s="886">
        <v>0</v>
      </c>
      <c r="R7" s="886">
        <v>0</v>
      </c>
      <c r="S7" s="885">
        <v>1</v>
      </c>
      <c r="T7" s="885">
        <v>2</v>
      </c>
      <c r="U7" s="885">
        <v>2</v>
      </c>
      <c r="V7" s="886">
        <v>0</v>
      </c>
    </row>
    <row r="8" spans="1:23" ht="21" customHeight="1">
      <c r="A8" s="1131" t="s">
        <v>15</v>
      </c>
      <c r="B8" s="1131"/>
      <c r="C8" s="887">
        <v>103</v>
      </c>
      <c r="D8" s="887">
        <v>102</v>
      </c>
      <c r="E8" s="887">
        <v>66</v>
      </c>
      <c r="F8" s="887">
        <v>3</v>
      </c>
      <c r="G8" s="888">
        <v>0</v>
      </c>
      <c r="H8" s="887">
        <v>3</v>
      </c>
      <c r="I8" s="888">
        <v>0</v>
      </c>
      <c r="J8" s="887">
        <v>2</v>
      </c>
      <c r="K8" s="887">
        <v>1</v>
      </c>
      <c r="L8" s="887">
        <v>26</v>
      </c>
      <c r="M8" s="888">
        <v>0</v>
      </c>
      <c r="N8" s="888">
        <v>1</v>
      </c>
      <c r="O8" s="888">
        <v>0</v>
      </c>
      <c r="P8" s="888">
        <v>0</v>
      </c>
      <c r="Q8" s="888">
        <v>0</v>
      </c>
      <c r="R8" s="888">
        <v>0</v>
      </c>
      <c r="S8" s="888">
        <v>0</v>
      </c>
      <c r="T8" s="887">
        <v>1</v>
      </c>
      <c r="U8" s="887">
        <v>0</v>
      </c>
      <c r="V8" s="887">
        <v>1</v>
      </c>
    </row>
    <row r="9" spans="1:23" ht="21" customHeight="1">
      <c r="A9" s="1129" t="s">
        <v>16</v>
      </c>
      <c r="B9" s="1129"/>
      <c r="C9" s="885">
        <v>80</v>
      </c>
      <c r="D9" s="885">
        <v>78</v>
      </c>
      <c r="E9" s="885">
        <v>53</v>
      </c>
      <c r="F9" s="885">
        <v>1</v>
      </c>
      <c r="G9" s="886">
        <v>1</v>
      </c>
      <c r="H9" s="885">
        <v>5</v>
      </c>
      <c r="I9" s="886">
        <v>0</v>
      </c>
      <c r="J9" s="885">
        <v>3</v>
      </c>
      <c r="K9" s="886">
        <v>0</v>
      </c>
      <c r="L9" s="885">
        <v>15</v>
      </c>
      <c r="M9" s="886">
        <v>0</v>
      </c>
      <c r="N9" s="886">
        <v>0</v>
      </c>
      <c r="O9" s="886">
        <v>0</v>
      </c>
      <c r="P9" s="886">
        <v>0</v>
      </c>
      <c r="Q9" s="886">
        <v>0</v>
      </c>
      <c r="R9" s="886">
        <v>0</v>
      </c>
      <c r="S9" s="886">
        <v>0</v>
      </c>
      <c r="T9" s="885">
        <v>2</v>
      </c>
      <c r="U9" s="885">
        <v>2</v>
      </c>
      <c r="V9" s="886">
        <v>0</v>
      </c>
    </row>
    <row r="10" spans="1:23" ht="21" customHeight="1">
      <c r="A10" s="1131" t="s">
        <v>17</v>
      </c>
      <c r="B10" s="1131"/>
      <c r="C10" s="887">
        <v>112</v>
      </c>
      <c r="D10" s="887">
        <v>110</v>
      </c>
      <c r="E10" s="887">
        <v>58</v>
      </c>
      <c r="F10" s="887">
        <v>2</v>
      </c>
      <c r="G10" s="887">
        <v>2</v>
      </c>
      <c r="H10" s="888">
        <v>2</v>
      </c>
      <c r="I10" s="888">
        <v>1</v>
      </c>
      <c r="J10" s="888">
        <v>0</v>
      </c>
      <c r="K10" s="887">
        <v>5</v>
      </c>
      <c r="L10" s="887">
        <v>39</v>
      </c>
      <c r="M10" s="888">
        <v>0</v>
      </c>
      <c r="N10" s="888">
        <v>0</v>
      </c>
      <c r="O10" s="888">
        <v>1</v>
      </c>
      <c r="P10" s="888">
        <v>0</v>
      </c>
      <c r="Q10" s="888">
        <v>0</v>
      </c>
      <c r="R10" s="888">
        <v>0</v>
      </c>
      <c r="S10" s="888">
        <v>0</v>
      </c>
      <c r="T10" s="888">
        <v>2</v>
      </c>
      <c r="U10" s="888">
        <v>2</v>
      </c>
      <c r="V10" s="888">
        <v>0</v>
      </c>
    </row>
    <row r="11" spans="1:23" ht="21" customHeight="1">
      <c r="A11" s="1129" t="s">
        <v>18</v>
      </c>
      <c r="B11" s="1129"/>
      <c r="C11" s="885">
        <v>162</v>
      </c>
      <c r="D11" s="885">
        <v>160</v>
      </c>
      <c r="E11" s="885">
        <v>95</v>
      </c>
      <c r="F11" s="886">
        <v>0</v>
      </c>
      <c r="G11" s="886">
        <v>0</v>
      </c>
      <c r="H11" s="885">
        <v>6</v>
      </c>
      <c r="I11" s="886">
        <v>0</v>
      </c>
      <c r="J11" s="886">
        <v>2</v>
      </c>
      <c r="K11" s="885">
        <v>9</v>
      </c>
      <c r="L11" s="885">
        <v>46</v>
      </c>
      <c r="M11" s="886">
        <v>0</v>
      </c>
      <c r="N11" s="886">
        <v>0</v>
      </c>
      <c r="O11" s="886">
        <v>0</v>
      </c>
      <c r="P11" s="885">
        <v>1</v>
      </c>
      <c r="Q11" s="886">
        <v>0</v>
      </c>
      <c r="R11" s="886">
        <v>1</v>
      </c>
      <c r="S11" s="886">
        <v>0</v>
      </c>
      <c r="T11" s="886">
        <v>2</v>
      </c>
      <c r="U11" s="886">
        <v>2</v>
      </c>
      <c r="V11" s="886">
        <v>0</v>
      </c>
    </row>
    <row r="12" spans="1:23" ht="21" customHeight="1">
      <c r="A12" s="1131" t="s">
        <v>19</v>
      </c>
      <c r="B12" s="1131"/>
      <c r="C12" s="887">
        <v>104</v>
      </c>
      <c r="D12" s="887">
        <v>102</v>
      </c>
      <c r="E12" s="887">
        <v>57</v>
      </c>
      <c r="F12" s="887">
        <v>2</v>
      </c>
      <c r="G12" s="887">
        <v>1</v>
      </c>
      <c r="H12" s="887">
        <v>4</v>
      </c>
      <c r="I12" s="887">
        <v>2</v>
      </c>
      <c r="J12" s="887">
        <v>3</v>
      </c>
      <c r="K12" s="887">
        <v>6</v>
      </c>
      <c r="L12" s="887">
        <v>27</v>
      </c>
      <c r="M12" s="888">
        <v>0</v>
      </c>
      <c r="N12" s="888">
        <v>0</v>
      </c>
      <c r="O12" s="888">
        <v>0</v>
      </c>
      <c r="P12" s="888">
        <v>0</v>
      </c>
      <c r="Q12" s="888">
        <v>0</v>
      </c>
      <c r="R12" s="888">
        <v>0</v>
      </c>
      <c r="S12" s="888">
        <v>0</v>
      </c>
      <c r="T12" s="887">
        <v>2</v>
      </c>
      <c r="U12" s="887">
        <v>2</v>
      </c>
      <c r="V12" s="888">
        <v>0</v>
      </c>
    </row>
    <row r="13" spans="1:23" ht="21" customHeight="1">
      <c r="A13" s="1129" t="s">
        <v>20</v>
      </c>
      <c r="B13" s="1129"/>
      <c r="C13" s="885">
        <v>210</v>
      </c>
      <c r="D13" s="885">
        <v>204</v>
      </c>
      <c r="E13" s="885">
        <v>124</v>
      </c>
      <c r="F13" s="885">
        <v>2</v>
      </c>
      <c r="G13" s="885">
        <v>6</v>
      </c>
      <c r="H13" s="885">
        <v>5</v>
      </c>
      <c r="I13" s="885">
        <v>1</v>
      </c>
      <c r="J13" s="885">
        <v>3</v>
      </c>
      <c r="K13" s="885">
        <v>14</v>
      </c>
      <c r="L13" s="885">
        <v>48</v>
      </c>
      <c r="M13" s="886">
        <v>0</v>
      </c>
      <c r="N13" s="886">
        <v>0</v>
      </c>
      <c r="O13" s="886">
        <v>0</v>
      </c>
      <c r="P13" s="885">
        <v>1</v>
      </c>
      <c r="Q13" s="886">
        <v>0</v>
      </c>
      <c r="R13" s="886">
        <v>0</v>
      </c>
      <c r="S13" s="886">
        <v>0</v>
      </c>
      <c r="T13" s="885">
        <v>6</v>
      </c>
      <c r="U13" s="885">
        <v>6</v>
      </c>
      <c r="V13" s="885">
        <v>0</v>
      </c>
    </row>
    <row r="14" spans="1:23" ht="21" customHeight="1">
      <c r="A14" s="1131" t="s">
        <v>21</v>
      </c>
      <c r="B14" s="1131"/>
      <c r="C14" s="887">
        <v>446</v>
      </c>
      <c r="D14" s="887">
        <v>419</v>
      </c>
      <c r="E14" s="887">
        <v>176</v>
      </c>
      <c r="F14" s="887">
        <v>6</v>
      </c>
      <c r="G14" s="887">
        <v>15</v>
      </c>
      <c r="H14" s="887">
        <v>30</v>
      </c>
      <c r="I14" s="887">
        <v>7</v>
      </c>
      <c r="J14" s="887">
        <v>12</v>
      </c>
      <c r="K14" s="887">
        <v>128</v>
      </c>
      <c r="L14" s="887">
        <v>24</v>
      </c>
      <c r="M14" s="887">
        <v>4</v>
      </c>
      <c r="N14" s="887">
        <v>4</v>
      </c>
      <c r="O14" s="887">
        <v>8</v>
      </c>
      <c r="P14" s="887">
        <v>4</v>
      </c>
      <c r="Q14" s="888">
        <v>0</v>
      </c>
      <c r="R14" s="887">
        <v>1</v>
      </c>
      <c r="S14" s="888">
        <v>0</v>
      </c>
      <c r="T14" s="887">
        <v>27</v>
      </c>
      <c r="U14" s="887">
        <v>14</v>
      </c>
      <c r="V14" s="887">
        <v>13</v>
      </c>
    </row>
    <row r="15" spans="1:23" ht="21" customHeight="1">
      <c r="A15" s="1129" t="s">
        <v>22</v>
      </c>
      <c r="B15" s="1129"/>
      <c r="C15" s="885">
        <v>115</v>
      </c>
      <c r="D15" s="885">
        <v>107</v>
      </c>
      <c r="E15" s="885">
        <v>79</v>
      </c>
      <c r="F15" s="885">
        <v>2</v>
      </c>
      <c r="G15" s="885">
        <v>1</v>
      </c>
      <c r="H15" s="885">
        <v>4</v>
      </c>
      <c r="I15" s="886">
        <v>0</v>
      </c>
      <c r="J15" s="885">
        <v>2</v>
      </c>
      <c r="K15" s="885">
        <v>6</v>
      </c>
      <c r="L15" s="885">
        <v>11</v>
      </c>
      <c r="M15" s="886">
        <v>0</v>
      </c>
      <c r="N15" s="885">
        <v>0</v>
      </c>
      <c r="O15" s="885">
        <v>0</v>
      </c>
      <c r="P15" s="885">
        <v>2</v>
      </c>
      <c r="Q15" s="886">
        <v>0</v>
      </c>
      <c r="R15" s="886">
        <v>0</v>
      </c>
      <c r="S15" s="886">
        <v>0</v>
      </c>
      <c r="T15" s="885">
        <v>8</v>
      </c>
      <c r="U15" s="885">
        <v>7</v>
      </c>
      <c r="V15" s="885">
        <v>1</v>
      </c>
    </row>
    <row r="16" spans="1:23" ht="30.75" customHeight="1">
      <c r="A16" s="1131" t="s">
        <v>23</v>
      </c>
      <c r="B16" s="1131"/>
      <c r="C16" s="887">
        <v>58</v>
      </c>
      <c r="D16" s="887">
        <v>56</v>
      </c>
      <c r="E16" s="887">
        <v>27</v>
      </c>
      <c r="F16" s="888">
        <v>0</v>
      </c>
      <c r="G16" s="888">
        <v>0</v>
      </c>
      <c r="H16" s="887">
        <v>1</v>
      </c>
      <c r="I16" s="888">
        <v>0</v>
      </c>
      <c r="J16" s="887">
        <v>1</v>
      </c>
      <c r="K16" s="887">
        <v>5</v>
      </c>
      <c r="L16" s="887">
        <v>22</v>
      </c>
      <c r="M16" s="888">
        <v>0</v>
      </c>
      <c r="N16" s="888">
        <v>0</v>
      </c>
      <c r="O16" s="888">
        <v>0</v>
      </c>
      <c r="P16" s="888">
        <v>0</v>
      </c>
      <c r="Q16" s="888">
        <v>0</v>
      </c>
      <c r="R16" s="888">
        <v>0</v>
      </c>
      <c r="S16" s="888">
        <v>0</v>
      </c>
      <c r="T16" s="887">
        <v>2</v>
      </c>
      <c r="U16" s="887">
        <v>2</v>
      </c>
      <c r="V16" s="887">
        <v>0</v>
      </c>
    </row>
    <row r="17" spans="1:22" s="33" customFormat="1" ht="16.5" customHeight="1">
      <c r="A17" s="1166" t="s">
        <v>24</v>
      </c>
      <c r="B17" s="1166"/>
      <c r="C17" s="880">
        <v>1192</v>
      </c>
      <c r="D17" s="880">
        <v>1083</v>
      </c>
      <c r="E17" s="880">
        <v>667</v>
      </c>
      <c r="F17" s="880">
        <v>10</v>
      </c>
      <c r="G17" s="880">
        <v>19</v>
      </c>
      <c r="H17" s="880">
        <v>9</v>
      </c>
      <c r="I17" s="880">
        <v>10</v>
      </c>
      <c r="J17" s="880">
        <v>21</v>
      </c>
      <c r="K17" s="880">
        <v>36</v>
      </c>
      <c r="L17" s="880">
        <v>239</v>
      </c>
      <c r="M17" s="880">
        <v>2</v>
      </c>
      <c r="N17" s="880">
        <v>4</v>
      </c>
      <c r="O17" s="880">
        <v>53</v>
      </c>
      <c r="P17" s="880">
        <v>8</v>
      </c>
      <c r="Q17" s="880">
        <v>1</v>
      </c>
      <c r="R17" s="880">
        <v>1</v>
      </c>
      <c r="S17" s="880">
        <v>3</v>
      </c>
      <c r="T17" s="880">
        <v>109</v>
      </c>
      <c r="U17" s="880">
        <v>81</v>
      </c>
      <c r="V17" s="880">
        <v>28</v>
      </c>
    </row>
    <row r="18" spans="1:22" ht="23.25" customHeight="1">
      <c r="A18" s="1131" t="s">
        <v>25</v>
      </c>
      <c r="B18" s="1131"/>
      <c r="C18" s="887">
        <v>132</v>
      </c>
      <c r="D18" s="887">
        <v>128</v>
      </c>
      <c r="E18" s="887">
        <v>98</v>
      </c>
      <c r="F18" s="887">
        <v>1</v>
      </c>
      <c r="G18" s="887">
        <v>7</v>
      </c>
      <c r="H18" s="888">
        <v>0</v>
      </c>
      <c r="I18" s="888">
        <v>0</v>
      </c>
      <c r="J18" s="887">
        <v>5</v>
      </c>
      <c r="K18" s="888">
        <v>0</v>
      </c>
      <c r="L18" s="887">
        <v>14</v>
      </c>
      <c r="M18" s="888">
        <v>0</v>
      </c>
      <c r="N18" s="888">
        <v>0</v>
      </c>
      <c r="O18" s="887">
        <v>2</v>
      </c>
      <c r="P18" s="887">
        <v>1</v>
      </c>
      <c r="Q18" s="888">
        <v>0</v>
      </c>
      <c r="R18" s="888">
        <v>0</v>
      </c>
      <c r="S18" s="888">
        <v>0</v>
      </c>
      <c r="T18" s="887">
        <v>4</v>
      </c>
      <c r="U18" s="887">
        <v>4</v>
      </c>
      <c r="V18" s="888">
        <v>0</v>
      </c>
    </row>
    <row r="19" spans="1:22" ht="23.25" customHeight="1">
      <c r="A19" s="1129" t="s">
        <v>26</v>
      </c>
      <c r="B19" s="1129"/>
      <c r="C19" s="885">
        <v>156</v>
      </c>
      <c r="D19" s="885">
        <v>150</v>
      </c>
      <c r="E19" s="885">
        <v>98</v>
      </c>
      <c r="F19" s="885">
        <v>3</v>
      </c>
      <c r="G19" s="885">
        <v>3</v>
      </c>
      <c r="H19" s="885">
        <v>1</v>
      </c>
      <c r="I19" s="886">
        <v>0</v>
      </c>
      <c r="J19" s="885">
        <v>1</v>
      </c>
      <c r="K19" s="885">
        <v>7</v>
      </c>
      <c r="L19" s="885">
        <v>33</v>
      </c>
      <c r="M19" s="886">
        <v>0</v>
      </c>
      <c r="N19" s="885">
        <v>2</v>
      </c>
      <c r="O19" s="886">
        <v>0</v>
      </c>
      <c r="P19" s="885">
        <v>1</v>
      </c>
      <c r="Q19" s="886">
        <v>0</v>
      </c>
      <c r="R19" s="886">
        <v>0</v>
      </c>
      <c r="S19" s="885">
        <v>1</v>
      </c>
      <c r="T19" s="885">
        <v>6</v>
      </c>
      <c r="U19" s="885">
        <v>5</v>
      </c>
      <c r="V19" s="885">
        <v>1</v>
      </c>
    </row>
    <row r="20" spans="1:22" ht="23.25" customHeight="1">
      <c r="A20" s="1131" t="s">
        <v>27</v>
      </c>
      <c r="B20" s="1131"/>
      <c r="C20" s="887">
        <v>411</v>
      </c>
      <c r="D20" s="887">
        <v>345</v>
      </c>
      <c r="E20" s="887">
        <v>198</v>
      </c>
      <c r="F20" s="887">
        <v>3</v>
      </c>
      <c r="G20" s="887">
        <v>6</v>
      </c>
      <c r="H20" s="887">
        <v>8</v>
      </c>
      <c r="I20" s="887">
        <v>8</v>
      </c>
      <c r="J20" s="887">
        <v>6</v>
      </c>
      <c r="K20" s="887">
        <v>24</v>
      </c>
      <c r="L20" s="887">
        <v>37</v>
      </c>
      <c r="M20" s="887">
        <v>2</v>
      </c>
      <c r="N20" s="887">
        <v>2</v>
      </c>
      <c r="O20" s="887">
        <v>49</v>
      </c>
      <c r="P20" s="887">
        <v>1</v>
      </c>
      <c r="Q20" s="887">
        <v>1</v>
      </c>
      <c r="R20" s="888">
        <v>0</v>
      </c>
      <c r="S20" s="888">
        <v>0</v>
      </c>
      <c r="T20" s="887">
        <v>66</v>
      </c>
      <c r="U20" s="887">
        <v>48</v>
      </c>
      <c r="V20" s="887">
        <v>18</v>
      </c>
    </row>
    <row r="21" spans="1:22" ht="23.25" customHeight="1">
      <c r="A21" s="1129" t="s">
        <v>28</v>
      </c>
      <c r="B21" s="1129"/>
      <c r="C21" s="885">
        <v>133</v>
      </c>
      <c r="D21" s="885">
        <v>111</v>
      </c>
      <c r="E21" s="885">
        <v>84</v>
      </c>
      <c r="F21" s="885">
        <v>1</v>
      </c>
      <c r="G21" s="885">
        <v>1</v>
      </c>
      <c r="H21" s="886">
        <v>0</v>
      </c>
      <c r="I21" s="886">
        <v>0</v>
      </c>
      <c r="J21" s="885">
        <v>3</v>
      </c>
      <c r="K21" s="885">
        <v>1</v>
      </c>
      <c r="L21" s="885">
        <v>18</v>
      </c>
      <c r="M21" s="886">
        <v>0</v>
      </c>
      <c r="N21" s="886">
        <v>0</v>
      </c>
      <c r="O21" s="886">
        <v>0</v>
      </c>
      <c r="P21" s="885">
        <v>2</v>
      </c>
      <c r="Q21" s="886">
        <v>0</v>
      </c>
      <c r="R21" s="885">
        <v>1</v>
      </c>
      <c r="S21" s="886">
        <v>0</v>
      </c>
      <c r="T21" s="885">
        <v>22</v>
      </c>
      <c r="U21" s="885">
        <v>15</v>
      </c>
      <c r="V21" s="885">
        <v>7</v>
      </c>
    </row>
    <row r="22" spans="1:22" ht="23.25" customHeight="1">
      <c r="A22" s="1131" t="s">
        <v>29</v>
      </c>
      <c r="B22" s="1131"/>
      <c r="C22" s="887">
        <v>314</v>
      </c>
      <c r="D22" s="887">
        <v>306</v>
      </c>
      <c r="E22" s="887">
        <v>163</v>
      </c>
      <c r="F22" s="887">
        <v>2</v>
      </c>
      <c r="G22" s="887">
        <v>2</v>
      </c>
      <c r="H22" s="888">
        <v>0</v>
      </c>
      <c r="I22" s="887">
        <v>1</v>
      </c>
      <c r="J22" s="887">
        <v>6</v>
      </c>
      <c r="K22" s="887">
        <v>3</v>
      </c>
      <c r="L22" s="887">
        <v>122</v>
      </c>
      <c r="M22" s="888">
        <v>0</v>
      </c>
      <c r="N22" s="888">
        <v>0</v>
      </c>
      <c r="O22" s="887">
        <v>2</v>
      </c>
      <c r="P22" s="887">
        <v>3</v>
      </c>
      <c r="Q22" s="888">
        <v>0</v>
      </c>
      <c r="R22" s="888">
        <v>0</v>
      </c>
      <c r="S22" s="887">
        <v>2</v>
      </c>
      <c r="T22" s="887">
        <v>8</v>
      </c>
      <c r="U22" s="887">
        <v>7</v>
      </c>
      <c r="V22" s="888">
        <v>1</v>
      </c>
    </row>
    <row r="23" spans="1:22" ht="23.25" customHeight="1">
      <c r="A23" s="1129" t="s">
        <v>30</v>
      </c>
      <c r="B23" s="1129"/>
      <c r="C23" s="885">
        <v>46</v>
      </c>
      <c r="D23" s="885">
        <v>43</v>
      </c>
      <c r="E23" s="885">
        <v>26</v>
      </c>
      <c r="F23" s="886">
        <v>0</v>
      </c>
      <c r="G23" s="886">
        <v>0</v>
      </c>
      <c r="H23" s="886">
        <v>0</v>
      </c>
      <c r="I23" s="885">
        <v>1</v>
      </c>
      <c r="J23" s="886">
        <v>0</v>
      </c>
      <c r="K23" s="885">
        <v>1</v>
      </c>
      <c r="L23" s="885">
        <v>15</v>
      </c>
      <c r="M23" s="886">
        <v>0</v>
      </c>
      <c r="N23" s="886">
        <v>0</v>
      </c>
      <c r="O23" s="886">
        <v>0</v>
      </c>
      <c r="P23" s="886">
        <v>0</v>
      </c>
      <c r="Q23" s="886">
        <v>0</v>
      </c>
      <c r="R23" s="886">
        <v>0</v>
      </c>
      <c r="S23" s="886">
        <v>0</v>
      </c>
      <c r="T23" s="885">
        <v>3</v>
      </c>
      <c r="U23" s="885">
        <v>2</v>
      </c>
      <c r="V23" s="885">
        <v>1</v>
      </c>
    </row>
    <row r="24" spans="1:22" ht="16.5" customHeight="1">
      <c r="A24" s="1156" t="s">
        <v>31</v>
      </c>
      <c r="B24" s="1156"/>
      <c r="C24" s="879">
        <v>378</v>
      </c>
      <c r="D24" s="879">
        <v>374</v>
      </c>
      <c r="E24" s="879">
        <v>296</v>
      </c>
      <c r="F24" s="879">
        <v>1</v>
      </c>
      <c r="G24" s="879">
        <v>8</v>
      </c>
      <c r="H24" s="879">
        <v>2</v>
      </c>
      <c r="I24" s="879">
        <v>1</v>
      </c>
      <c r="J24" s="879">
        <v>1</v>
      </c>
      <c r="K24" s="879">
        <v>3</v>
      </c>
      <c r="L24" s="879">
        <v>51</v>
      </c>
      <c r="M24" s="879">
        <v>9</v>
      </c>
      <c r="N24" s="879">
        <v>1</v>
      </c>
      <c r="O24" s="879">
        <v>1</v>
      </c>
      <c r="P24" s="901">
        <v>0</v>
      </c>
      <c r="Q24" s="901">
        <v>0</v>
      </c>
      <c r="R24" s="901">
        <v>0</v>
      </c>
      <c r="S24" s="901">
        <v>0</v>
      </c>
      <c r="T24" s="879">
        <v>4</v>
      </c>
      <c r="U24" s="879">
        <v>3</v>
      </c>
      <c r="V24" s="901">
        <v>1</v>
      </c>
    </row>
    <row r="25" spans="1:22" ht="22.5" customHeight="1">
      <c r="A25" s="1129" t="s">
        <v>93</v>
      </c>
      <c r="B25" s="1129"/>
      <c r="C25" s="885">
        <v>101</v>
      </c>
      <c r="D25" s="885">
        <v>101</v>
      </c>
      <c r="E25" s="885">
        <v>81</v>
      </c>
      <c r="F25" s="886">
        <v>0</v>
      </c>
      <c r="G25" s="885">
        <v>3</v>
      </c>
      <c r="H25" s="885">
        <v>1</v>
      </c>
      <c r="I25" s="886">
        <v>0</v>
      </c>
      <c r="J25" s="885">
        <v>1</v>
      </c>
      <c r="K25" s="886">
        <v>0</v>
      </c>
      <c r="L25" s="885">
        <v>15</v>
      </c>
      <c r="M25" s="886">
        <v>0</v>
      </c>
      <c r="N25" s="886">
        <v>0</v>
      </c>
      <c r="O25" s="886">
        <v>0</v>
      </c>
      <c r="P25" s="886">
        <v>0</v>
      </c>
      <c r="Q25" s="886">
        <v>0</v>
      </c>
      <c r="R25" s="886">
        <v>0</v>
      </c>
      <c r="S25" s="886">
        <v>0</v>
      </c>
      <c r="T25" s="886">
        <v>0</v>
      </c>
      <c r="U25" s="886">
        <v>0</v>
      </c>
      <c r="V25" s="886">
        <v>0</v>
      </c>
    </row>
    <row r="26" spans="1:22" ht="22.5" customHeight="1">
      <c r="A26" s="1131" t="s">
        <v>101</v>
      </c>
      <c r="B26" s="1131"/>
      <c r="C26" s="887">
        <v>38</v>
      </c>
      <c r="D26" s="887">
        <v>38</v>
      </c>
      <c r="E26" s="887">
        <v>32</v>
      </c>
      <c r="F26" s="888">
        <v>0</v>
      </c>
      <c r="G26" s="888">
        <v>0</v>
      </c>
      <c r="H26" s="888">
        <v>0</v>
      </c>
      <c r="I26" s="888">
        <v>0</v>
      </c>
      <c r="J26" s="888">
        <v>0</v>
      </c>
      <c r="K26" s="887">
        <v>1</v>
      </c>
      <c r="L26" s="887">
        <v>5</v>
      </c>
      <c r="M26" s="888">
        <v>0</v>
      </c>
      <c r="N26" s="888">
        <v>0</v>
      </c>
      <c r="O26" s="888">
        <v>0</v>
      </c>
      <c r="P26" s="888">
        <v>0</v>
      </c>
      <c r="Q26" s="888">
        <v>0</v>
      </c>
      <c r="R26" s="888">
        <v>0</v>
      </c>
      <c r="S26" s="888">
        <v>0</v>
      </c>
      <c r="T26" s="888">
        <v>0</v>
      </c>
      <c r="U26" s="888">
        <v>0</v>
      </c>
      <c r="V26" s="888">
        <v>0</v>
      </c>
    </row>
    <row r="27" spans="1:22" ht="22.5" customHeight="1">
      <c r="A27" s="1129" t="s">
        <v>92</v>
      </c>
      <c r="B27" s="1129"/>
      <c r="C27" s="885">
        <v>63</v>
      </c>
      <c r="D27" s="885">
        <v>62</v>
      </c>
      <c r="E27" s="885">
        <v>50</v>
      </c>
      <c r="F27" s="885">
        <v>1</v>
      </c>
      <c r="G27" s="886">
        <v>0</v>
      </c>
      <c r="H27" s="886">
        <v>0</v>
      </c>
      <c r="I27" s="885">
        <v>1</v>
      </c>
      <c r="J27" s="886">
        <v>0</v>
      </c>
      <c r="K27" s="885">
        <v>2</v>
      </c>
      <c r="L27" s="885">
        <v>6</v>
      </c>
      <c r="M27" s="886">
        <v>0</v>
      </c>
      <c r="N27" s="885">
        <v>1</v>
      </c>
      <c r="O27" s="885">
        <v>1</v>
      </c>
      <c r="P27" s="886">
        <v>0</v>
      </c>
      <c r="Q27" s="886">
        <v>0</v>
      </c>
      <c r="R27" s="886">
        <v>0</v>
      </c>
      <c r="S27" s="886">
        <v>0</v>
      </c>
      <c r="T27" s="885">
        <v>1</v>
      </c>
      <c r="U27" s="885">
        <v>1</v>
      </c>
      <c r="V27" s="886">
        <v>0</v>
      </c>
    </row>
    <row r="28" spans="1:22" ht="22.5" customHeight="1">
      <c r="A28" s="1131" t="s">
        <v>100</v>
      </c>
      <c r="B28" s="1131"/>
      <c r="C28" s="887">
        <v>61</v>
      </c>
      <c r="D28" s="887">
        <v>61</v>
      </c>
      <c r="E28" s="887">
        <v>49</v>
      </c>
      <c r="F28" s="888">
        <v>0</v>
      </c>
      <c r="G28" s="887">
        <v>2</v>
      </c>
      <c r="H28" s="887">
        <v>1</v>
      </c>
      <c r="I28" s="888">
        <v>0</v>
      </c>
      <c r="J28" s="888">
        <v>0</v>
      </c>
      <c r="K28" s="888">
        <v>0</v>
      </c>
      <c r="L28" s="887">
        <v>9</v>
      </c>
      <c r="M28" s="888">
        <v>0</v>
      </c>
      <c r="N28" s="888">
        <v>0</v>
      </c>
      <c r="O28" s="888">
        <v>0</v>
      </c>
      <c r="P28" s="888">
        <v>0</v>
      </c>
      <c r="Q28" s="888">
        <v>0</v>
      </c>
      <c r="R28" s="888">
        <v>0</v>
      </c>
      <c r="S28" s="888">
        <v>0</v>
      </c>
      <c r="T28" s="888">
        <v>0</v>
      </c>
      <c r="U28" s="888">
        <v>0</v>
      </c>
      <c r="V28" s="888">
        <v>0</v>
      </c>
    </row>
    <row r="29" spans="1:22" ht="22.5" customHeight="1">
      <c r="A29" s="1129" t="s">
        <v>91</v>
      </c>
      <c r="B29" s="1129"/>
      <c r="C29" s="885">
        <v>61</v>
      </c>
      <c r="D29" s="885">
        <v>60</v>
      </c>
      <c r="E29" s="885">
        <v>41</v>
      </c>
      <c r="F29" s="886">
        <v>0</v>
      </c>
      <c r="G29" s="885">
        <v>3</v>
      </c>
      <c r="H29" s="886">
        <v>0</v>
      </c>
      <c r="I29" s="886">
        <v>0</v>
      </c>
      <c r="J29" s="886">
        <v>0</v>
      </c>
      <c r="K29" s="886">
        <v>0</v>
      </c>
      <c r="L29" s="885">
        <v>10</v>
      </c>
      <c r="M29" s="885">
        <v>6</v>
      </c>
      <c r="N29" s="886">
        <v>0</v>
      </c>
      <c r="O29" s="886">
        <v>0</v>
      </c>
      <c r="P29" s="886">
        <v>0</v>
      </c>
      <c r="Q29" s="886">
        <v>0</v>
      </c>
      <c r="R29" s="886">
        <v>0</v>
      </c>
      <c r="S29" s="886">
        <v>0</v>
      </c>
      <c r="T29" s="885">
        <v>1</v>
      </c>
      <c r="U29" s="885">
        <v>1</v>
      </c>
      <c r="V29" s="886">
        <v>0</v>
      </c>
    </row>
    <row r="30" spans="1:22" ht="22.5" customHeight="1">
      <c r="A30" s="1131" t="s">
        <v>90</v>
      </c>
      <c r="B30" s="1131"/>
      <c r="C30" s="887">
        <v>54</v>
      </c>
      <c r="D30" s="887">
        <v>52</v>
      </c>
      <c r="E30" s="887">
        <v>43</v>
      </c>
      <c r="F30" s="888">
        <v>0</v>
      </c>
      <c r="G30" s="888">
        <v>0</v>
      </c>
      <c r="H30" s="888">
        <v>0</v>
      </c>
      <c r="I30" s="888">
        <v>0</v>
      </c>
      <c r="J30" s="888">
        <v>0</v>
      </c>
      <c r="K30" s="888">
        <v>0</v>
      </c>
      <c r="L30" s="887">
        <v>6</v>
      </c>
      <c r="M30" s="887">
        <v>3</v>
      </c>
      <c r="N30" s="888">
        <v>0</v>
      </c>
      <c r="O30" s="888">
        <v>0</v>
      </c>
      <c r="P30" s="888">
        <v>0</v>
      </c>
      <c r="Q30" s="888">
        <v>0</v>
      </c>
      <c r="R30" s="888">
        <v>0</v>
      </c>
      <c r="S30" s="888">
        <v>0</v>
      </c>
      <c r="T30" s="888">
        <v>2</v>
      </c>
      <c r="U30" s="888">
        <v>1</v>
      </c>
      <c r="V30" s="888">
        <v>1</v>
      </c>
    </row>
    <row r="31" spans="1:22" s="33" customFormat="1" ht="16.5" customHeight="1">
      <c r="A31" s="1166" t="s">
        <v>38</v>
      </c>
      <c r="B31" s="1166"/>
      <c r="C31" s="880">
        <v>7</v>
      </c>
      <c r="D31" s="880">
        <v>7</v>
      </c>
      <c r="E31" s="880">
        <v>6</v>
      </c>
      <c r="F31" s="900">
        <v>0</v>
      </c>
      <c r="G31" s="900">
        <v>0</v>
      </c>
      <c r="H31" s="900">
        <v>0</v>
      </c>
      <c r="I31" s="900">
        <v>0</v>
      </c>
      <c r="J31" s="900">
        <v>0</v>
      </c>
      <c r="K31" s="900">
        <v>0</v>
      </c>
      <c r="L31" s="880">
        <v>1</v>
      </c>
      <c r="M31" s="900">
        <v>0</v>
      </c>
      <c r="N31" s="900">
        <v>0</v>
      </c>
      <c r="O31" s="900">
        <v>0</v>
      </c>
      <c r="P31" s="900">
        <v>0</v>
      </c>
      <c r="Q31" s="900">
        <v>0</v>
      </c>
      <c r="R31" s="900">
        <v>0</v>
      </c>
      <c r="S31" s="900">
        <v>0</v>
      </c>
      <c r="T31" s="900">
        <v>0</v>
      </c>
      <c r="U31" s="900">
        <v>0</v>
      </c>
      <c r="V31" s="900">
        <v>0</v>
      </c>
    </row>
    <row r="32" spans="1:22" ht="16.5" customHeight="1">
      <c r="A32" s="1131" t="s">
        <v>99</v>
      </c>
      <c r="B32" s="1131"/>
      <c r="C32" s="887">
        <v>7</v>
      </c>
      <c r="D32" s="887">
        <v>7</v>
      </c>
      <c r="E32" s="887">
        <v>6</v>
      </c>
      <c r="F32" s="888">
        <v>0</v>
      </c>
      <c r="G32" s="888">
        <v>0</v>
      </c>
      <c r="H32" s="888">
        <v>0</v>
      </c>
      <c r="I32" s="888">
        <v>0</v>
      </c>
      <c r="J32" s="888">
        <v>0</v>
      </c>
      <c r="K32" s="888">
        <v>0</v>
      </c>
      <c r="L32" s="887">
        <v>1</v>
      </c>
      <c r="M32" s="888">
        <v>0</v>
      </c>
      <c r="N32" s="888">
        <v>0</v>
      </c>
      <c r="O32" s="888">
        <v>0</v>
      </c>
      <c r="P32" s="888">
        <v>0</v>
      </c>
      <c r="Q32" s="888">
        <v>0</v>
      </c>
      <c r="R32" s="888">
        <v>0</v>
      </c>
      <c r="S32" s="888">
        <v>0</v>
      </c>
      <c r="T32" s="888">
        <v>0</v>
      </c>
      <c r="U32" s="888">
        <v>0</v>
      </c>
      <c r="V32" s="888">
        <v>0</v>
      </c>
    </row>
    <row r="33" spans="1:22" s="33" customFormat="1" ht="16.5" customHeight="1">
      <c r="A33" s="1166" t="s">
        <v>41</v>
      </c>
      <c r="B33" s="1166"/>
      <c r="C33" s="880">
        <v>1</v>
      </c>
      <c r="D33" s="880">
        <v>1</v>
      </c>
      <c r="E33" s="880">
        <v>1</v>
      </c>
      <c r="F33" s="900">
        <v>0</v>
      </c>
      <c r="G33" s="900">
        <v>0</v>
      </c>
      <c r="H33" s="900">
        <v>0</v>
      </c>
      <c r="I33" s="900">
        <v>0</v>
      </c>
      <c r="J33" s="900">
        <v>0</v>
      </c>
      <c r="K33" s="900">
        <v>0</v>
      </c>
      <c r="L33" s="900">
        <v>0</v>
      </c>
      <c r="M33" s="900">
        <v>0</v>
      </c>
      <c r="N33" s="900">
        <v>0</v>
      </c>
      <c r="O33" s="900">
        <v>0</v>
      </c>
      <c r="P33" s="900">
        <v>0</v>
      </c>
      <c r="Q33" s="900">
        <v>0</v>
      </c>
      <c r="R33" s="900">
        <v>0</v>
      </c>
      <c r="S33" s="900">
        <v>0</v>
      </c>
      <c r="T33" s="900">
        <v>0</v>
      </c>
      <c r="U33" s="900">
        <v>0</v>
      </c>
      <c r="V33" s="900">
        <v>0</v>
      </c>
    </row>
    <row r="34" spans="1:22" ht="16.5" customHeight="1">
      <c r="A34" s="1131" t="s">
        <v>116</v>
      </c>
      <c r="B34" s="1131"/>
      <c r="C34" s="887">
        <v>1</v>
      </c>
      <c r="D34" s="887">
        <v>1</v>
      </c>
      <c r="E34" s="887">
        <v>1</v>
      </c>
      <c r="F34" s="888">
        <v>0</v>
      </c>
      <c r="G34" s="888">
        <v>0</v>
      </c>
      <c r="H34" s="888">
        <v>0</v>
      </c>
      <c r="I34" s="888">
        <v>0</v>
      </c>
      <c r="J34" s="888">
        <v>0</v>
      </c>
      <c r="K34" s="888">
        <v>0</v>
      </c>
      <c r="L34" s="888">
        <v>0</v>
      </c>
      <c r="M34" s="888">
        <v>0</v>
      </c>
      <c r="N34" s="888">
        <v>0</v>
      </c>
      <c r="O34" s="888">
        <v>0</v>
      </c>
      <c r="P34" s="888">
        <v>0</v>
      </c>
      <c r="Q34" s="888">
        <v>0</v>
      </c>
      <c r="R34" s="888">
        <v>0</v>
      </c>
      <c r="S34" s="888">
        <v>0</v>
      </c>
      <c r="T34" s="888">
        <v>0</v>
      </c>
      <c r="U34" s="888">
        <v>0</v>
      </c>
      <c r="V34" s="888">
        <v>0</v>
      </c>
    </row>
    <row r="35" spans="1:22" ht="21.75" customHeight="1">
      <c r="A35" s="723"/>
      <c r="B35" s="723"/>
      <c r="C35" s="724"/>
      <c r="D35" s="724"/>
      <c r="E35" s="724"/>
      <c r="F35" s="725"/>
      <c r="G35" s="725"/>
      <c r="H35" s="725"/>
      <c r="I35" s="725"/>
      <c r="J35" s="725"/>
      <c r="K35" s="725"/>
      <c r="L35" s="725"/>
      <c r="M35" s="725"/>
      <c r="N35" s="725"/>
      <c r="O35" s="725"/>
      <c r="P35" s="725"/>
      <c r="Q35" s="725"/>
      <c r="R35" s="725"/>
      <c r="S35" s="725"/>
      <c r="T35" s="725"/>
      <c r="U35" s="725"/>
      <c r="V35" s="725"/>
    </row>
    <row r="36" spans="1:22" ht="66" customHeight="1">
      <c r="A36" s="1165" t="s">
        <v>1217</v>
      </c>
      <c r="B36" s="1165"/>
      <c r="C36" s="1165"/>
      <c r="D36" s="1165"/>
      <c r="E36" s="1165"/>
      <c r="F36" s="1165"/>
      <c r="G36" s="1165"/>
      <c r="H36" s="1165"/>
      <c r="I36" s="1165"/>
      <c r="J36" s="1165"/>
      <c r="K36" s="1165"/>
      <c r="L36" s="1165"/>
      <c r="M36" s="1165"/>
      <c r="N36" s="1165"/>
      <c r="O36" s="1165"/>
      <c r="P36" s="1165"/>
      <c r="Q36" s="1165"/>
      <c r="R36" s="1165"/>
      <c r="S36" s="1165"/>
      <c r="T36" s="1165"/>
      <c r="U36" s="1165"/>
      <c r="V36" s="1165"/>
    </row>
  </sheetData>
  <mergeCells count="39">
    <mergeCell ref="A34:B34"/>
    <mergeCell ref="A30:B30"/>
    <mergeCell ref="A29:B29"/>
    <mergeCell ref="A31:B31"/>
    <mergeCell ref="A32:B32"/>
    <mergeCell ref="A33:B33"/>
    <mergeCell ref="A27:B27"/>
    <mergeCell ref="A28:B28"/>
    <mergeCell ref="A17:B17"/>
    <mergeCell ref="A18:B18"/>
    <mergeCell ref="A19:B19"/>
    <mergeCell ref="A20:B20"/>
    <mergeCell ref="A21:B21"/>
    <mergeCell ref="A24:B24"/>
    <mergeCell ref="A22:B22"/>
    <mergeCell ref="A23:B23"/>
    <mergeCell ref="A25:B25"/>
    <mergeCell ref="A26:B26"/>
    <mergeCell ref="U2:V2"/>
    <mergeCell ref="A5:B5"/>
    <mergeCell ref="A6:B6"/>
    <mergeCell ref="A7:B7"/>
    <mergeCell ref="A8:B8"/>
    <mergeCell ref="A1:V1"/>
    <mergeCell ref="T2:T3"/>
    <mergeCell ref="A4:B4"/>
    <mergeCell ref="A2:B3"/>
    <mergeCell ref="A36:V36"/>
    <mergeCell ref="A9:B9"/>
    <mergeCell ref="A10:B10"/>
    <mergeCell ref="A11:B11"/>
    <mergeCell ref="A12:B12"/>
    <mergeCell ref="C2:C3"/>
    <mergeCell ref="D2:D3"/>
    <mergeCell ref="E2:S2"/>
    <mergeCell ref="A14:B14"/>
    <mergeCell ref="A15:B15"/>
    <mergeCell ref="A16:B16"/>
    <mergeCell ref="A13:B13"/>
  </mergeCells>
  <hyperlinks>
    <hyperlink ref="W1" location="INDICE!A1" display="INDICE"/>
  </hyperlinks>
  <printOptions horizontalCentered="1"/>
  <pageMargins left="0.74803149606299213" right="0.74803149606299213" top="1.3385826771653544" bottom="0.70866141732283472" header="0" footer="0.51181102362204722"/>
  <pageSetup paperSize="9" scale="50" orientation="landscape" r:id="rId1"/>
  <headerFooter scaleWithDoc="0" alignWithMargins="0">
    <oddHeader>&amp;C&amp;G</oddHeader>
    <oddFooter>&amp;C&amp;12 38</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5"/>
  <sheetViews>
    <sheetView showGridLines="0" zoomScale="90" zoomScaleNormal="90" zoomScalePageLayoutView="80" workbookViewId="0">
      <selection activeCell="D4" sqref="D4"/>
    </sheetView>
  </sheetViews>
  <sheetFormatPr baseColWidth="10" defaultColWidth="9.140625" defaultRowHeight="12.75"/>
  <cols>
    <col min="1" max="1" width="24" style="51" bestFit="1" customWidth="1"/>
    <col min="2" max="2" width="15.140625" style="74" customWidth="1"/>
    <col min="3" max="3" width="5.28515625" style="74" bestFit="1" customWidth="1"/>
    <col min="4" max="5" width="7.28515625" style="74" bestFit="1" customWidth="1"/>
    <col min="6" max="6" width="10.7109375" style="74" bestFit="1" customWidth="1"/>
    <col min="7" max="7" width="10.85546875" style="74" bestFit="1" customWidth="1"/>
    <col min="8" max="8" width="11.7109375" style="74" bestFit="1" customWidth="1"/>
    <col min="9" max="9" width="6.7109375" style="74" bestFit="1" customWidth="1"/>
    <col min="10" max="10" width="10.85546875" style="74" bestFit="1" customWidth="1"/>
    <col min="11" max="11" width="15.7109375" style="74" bestFit="1" customWidth="1"/>
    <col min="12" max="12" width="11.5703125" style="74" bestFit="1" customWidth="1"/>
    <col min="13" max="13" width="6.7109375" style="74" bestFit="1" customWidth="1"/>
    <col min="14" max="14" width="8.140625" style="74" bestFit="1" customWidth="1"/>
    <col min="15" max="15" width="8.42578125" style="74" bestFit="1" customWidth="1"/>
    <col min="16" max="16" width="8.28515625" style="74" bestFit="1" customWidth="1"/>
    <col min="17" max="17" width="9.7109375" style="74" bestFit="1" customWidth="1"/>
    <col min="18" max="18" width="7.28515625" style="74" bestFit="1" customWidth="1"/>
    <col min="19" max="16384" width="9.140625" style="42"/>
  </cols>
  <sheetData>
    <row r="1" spans="1:19" ht="47.25" customHeight="1">
      <c r="A1" s="1167" t="s">
        <v>1397</v>
      </c>
      <c r="B1" s="1168"/>
      <c r="C1" s="1168"/>
      <c r="D1" s="1168"/>
      <c r="E1" s="1168"/>
      <c r="F1" s="1168"/>
      <c r="G1" s="1168"/>
      <c r="H1" s="1168"/>
      <c r="I1" s="1168"/>
      <c r="J1" s="1168"/>
      <c r="K1" s="1168"/>
      <c r="L1" s="1168"/>
      <c r="M1" s="1168"/>
      <c r="N1" s="1168"/>
      <c r="O1" s="1168"/>
      <c r="P1" s="1168"/>
      <c r="Q1" s="1168"/>
      <c r="R1" s="1168"/>
      <c r="S1" s="471" t="s">
        <v>1037</v>
      </c>
    </row>
    <row r="2" spans="1:19" s="54" customFormat="1" ht="3.75" customHeight="1">
      <c r="A2" s="56"/>
      <c r="B2" s="56"/>
      <c r="C2" s="56"/>
      <c r="D2" s="56"/>
      <c r="E2" s="56"/>
      <c r="F2" s="56"/>
      <c r="G2" s="56"/>
      <c r="H2" s="56"/>
      <c r="I2" s="56"/>
      <c r="J2" s="56"/>
      <c r="K2" s="56"/>
      <c r="L2" s="56"/>
      <c r="M2" s="56"/>
      <c r="N2" s="56"/>
      <c r="O2" s="56"/>
      <c r="P2" s="56"/>
      <c r="Q2" s="55"/>
      <c r="R2" s="55"/>
    </row>
    <row r="3" spans="1:19" ht="15.95" customHeight="1">
      <c r="A3" s="1170" t="s">
        <v>344</v>
      </c>
      <c r="B3" s="1170" t="s">
        <v>343</v>
      </c>
      <c r="C3" s="1170" t="s">
        <v>76</v>
      </c>
      <c r="D3" s="1170" t="s">
        <v>1065</v>
      </c>
      <c r="E3" s="1171"/>
      <c r="F3" s="1171"/>
      <c r="G3" s="1171"/>
      <c r="H3" s="1171"/>
      <c r="I3" s="1171"/>
      <c r="J3" s="1171"/>
      <c r="K3" s="1171"/>
      <c r="L3" s="1171"/>
      <c r="M3" s="1170" t="s">
        <v>76</v>
      </c>
      <c r="N3" s="1170" t="s">
        <v>1066</v>
      </c>
      <c r="O3" s="1171"/>
      <c r="P3" s="1171"/>
      <c r="Q3" s="1171"/>
      <c r="R3" s="1171"/>
    </row>
    <row r="4" spans="1:19" s="43" customFormat="1" ht="36.75" customHeight="1">
      <c r="A4" s="1170"/>
      <c r="B4" s="1170"/>
      <c r="C4" s="1171"/>
      <c r="D4" s="726" t="s">
        <v>75</v>
      </c>
      <c r="E4" s="726" t="s">
        <v>74</v>
      </c>
      <c r="F4" s="726" t="s">
        <v>73</v>
      </c>
      <c r="G4" s="726" t="s">
        <v>72</v>
      </c>
      <c r="H4" s="726" t="s">
        <v>71</v>
      </c>
      <c r="I4" s="726" t="s">
        <v>70</v>
      </c>
      <c r="J4" s="726" t="s">
        <v>69</v>
      </c>
      <c r="K4" s="726" t="s">
        <v>68</v>
      </c>
      <c r="L4" s="726" t="s">
        <v>67</v>
      </c>
      <c r="M4" s="1171"/>
      <c r="N4" s="726" t="s">
        <v>66</v>
      </c>
      <c r="O4" s="726" t="s">
        <v>65</v>
      </c>
      <c r="P4" s="726" t="s">
        <v>64</v>
      </c>
      <c r="Q4" s="726" t="s">
        <v>63</v>
      </c>
      <c r="R4" s="726" t="s">
        <v>342</v>
      </c>
    </row>
    <row r="5" spans="1:19" s="48" customFormat="1" ht="18.75" customHeight="1">
      <c r="A5" s="50" t="s">
        <v>94</v>
      </c>
      <c r="B5" s="46">
        <v>4015</v>
      </c>
      <c r="C5" s="46">
        <v>735</v>
      </c>
      <c r="D5" s="46">
        <v>101</v>
      </c>
      <c r="E5" s="46">
        <v>72</v>
      </c>
      <c r="F5" s="46">
        <v>14</v>
      </c>
      <c r="G5" s="46">
        <v>18</v>
      </c>
      <c r="H5" s="46">
        <v>10</v>
      </c>
      <c r="I5" s="46">
        <v>483</v>
      </c>
      <c r="J5" s="46">
        <v>29</v>
      </c>
      <c r="K5" s="46">
        <v>2</v>
      </c>
      <c r="L5" s="46">
        <v>6</v>
      </c>
      <c r="M5" s="46">
        <v>3280</v>
      </c>
      <c r="N5" s="46">
        <v>211</v>
      </c>
      <c r="O5" s="46">
        <v>1387</v>
      </c>
      <c r="P5" s="46">
        <v>319</v>
      </c>
      <c r="Q5" s="46">
        <v>1248</v>
      </c>
      <c r="R5" s="46">
        <v>115</v>
      </c>
    </row>
    <row r="6" spans="1:19" s="48" customFormat="1" ht="16.5" customHeight="1">
      <c r="A6" s="730" t="s">
        <v>12</v>
      </c>
      <c r="B6" s="731">
        <v>2042</v>
      </c>
      <c r="C6" s="731">
        <v>340</v>
      </c>
      <c r="D6" s="731">
        <v>41</v>
      </c>
      <c r="E6" s="731">
        <v>38</v>
      </c>
      <c r="F6" s="731">
        <v>3</v>
      </c>
      <c r="G6" s="731">
        <v>12</v>
      </c>
      <c r="H6" s="731">
        <v>8</v>
      </c>
      <c r="I6" s="731">
        <v>222</v>
      </c>
      <c r="J6" s="731">
        <v>14</v>
      </c>
      <c r="K6" s="731">
        <v>1</v>
      </c>
      <c r="L6" s="731">
        <v>1</v>
      </c>
      <c r="M6" s="731">
        <v>1702</v>
      </c>
      <c r="N6" s="731">
        <v>96</v>
      </c>
      <c r="O6" s="731">
        <v>649</v>
      </c>
      <c r="P6" s="731">
        <v>176</v>
      </c>
      <c r="Q6" s="731">
        <v>743</v>
      </c>
      <c r="R6" s="731">
        <v>38</v>
      </c>
    </row>
    <row r="7" spans="1:19" s="48" customFormat="1" ht="15.75" customHeight="1">
      <c r="A7" s="47" t="s">
        <v>13</v>
      </c>
      <c r="B7" s="46">
        <v>273</v>
      </c>
      <c r="C7" s="46">
        <v>43</v>
      </c>
      <c r="D7" s="46">
        <v>5</v>
      </c>
      <c r="E7" s="46">
        <v>4</v>
      </c>
      <c r="F7" s="836">
        <v>0</v>
      </c>
      <c r="G7" s="46">
        <v>3</v>
      </c>
      <c r="H7" s="46">
        <v>3</v>
      </c>
      <c r="I7" s="46">
        <v>26</v>
      </c>
      <c r="J7" s="46">
        <v>1</v>
      </c>
      <c r="K7" s="836">
        <v>0</v>
      </c>
      <c r="L7" s="46">
        <v>1</v>
      </c>
      <c r="M7" s="46">
        <v>230</v>
      </c>
      <c r="N7" s="46">
        <v>19</v>
      </c>
      <c r="O7" s="46">
        <v>79</v>
      </c>
      <c r="P7" s="46">
        <v>5</v>
      </c>
      <c r="Q7" s="46">
        <v>121</v>
      </c>
      <c r="R7" s="46">
        <v>6</v>
      </c>
    </row>
    <row r="8" spans="1:19">
      <c r="A8" s="732" t="s">
        <v>341</v>
      </c>
      <c r="B8" s="733">
        <v>168</v>
      </c>
      <c r="C8" s="733">
        <v>35</v>
      </c>
      <c r="D8" s="768">
        <v>0</v>
      </c>
      <c r="E8" s="733">
        <v>4</v>
      </c>
      <c r="F8" s="768">
        <v>0</v>
      </c>
      <c r="G8" s="733">
        <v>3</v>
      </c>
      <c r="H8" s="733">
        <v>3</v>
      </c>
      <c r="I8" s="733">
        <v>23</v>
      </c>
      <c r="J8" s="733">
        <v>1</v>
      </c>
      <c r="K8" s="768">
        <v>0</v>
      </c>
      <c r="L8" s="733">
        <v>1</v>
      </c>
      <c r="M8" s="733">
        <v>133</v>
      </c>
      <c r="N8" s="733">
        <v>10</v>
      </c>
      <c r="O8" s="733">
        <v>33</v>
      </c>
      <c r="P8" s="733">
        <v>3</v>
      </c>
      <c r="Q8" s="733">
        <v>82</v>
      </c>
      <c r="R8" s="733">
        <v>5</v>
      </c>
    </row>
    <row r="9" spans="1:19">
      <c r="A9" s="118" t="s">
        <v>340</v>
      </c>
      <c r="B9" s="117">
        <v>5</v>
      </c>
      <c r="C9" s="117">
        <v>1</v>
      </c>
      <c r="D9" s="117">
        <v>1</v>
      </c>
      <c r="E9" s="767">
        <v>0</v>
      </c>
      <c r="F9" s="767">
        <v>0</v>
      </c>
      <c r="G9" s="767">
        <v>0</v>
      </c>
      <c r="H9" s="767">
        <v>0</v>
      </c>
      <c r="I9" s="767">
        <v>0</v>
      </c>
      <c r="J9" s="767">
        <v>0</v>
      </c>
      <c r="K9" s="767">
        <v>0</v>
      </c>
      <c r="L9" s="767">
        <v>0</v>
      </c>
      <c r="M9" s="117">
        <v>4</v>
      </c>
      <c r="N9" s="767">
        <v>0</v>
      </c>
      <c r="O9" s="117">
        <v>2</v>
      </c>
      <c r="P9" s="767">
        <v>0</v>
      </c>
      <c r="Q9" s="117">
        <v>2</v>
      </c>
      <c r="R9" s="767">
        <v>0</v>
      </c>
    </row>
    <row r="10" spans="1:19">
      <c r="A10" s="732" t="s">
        <v>339</v>
      </c>
      <c r="B10" s="733">
        <v>15</v>
      </c>
      <c r="C10" s="733">
        <v>2</v>
      </c>
      <c r="D10" s="733">
        <v>1</v>
      </c>
      <c r="E10" s="768">
        <v>0</v>
      </c>
      <c r="F10" s="768">
        <v>0</v>
      </c>
      <c r="G10" s="768">
        <v>0</v>
      </c>
      <c r="H10" s="768">
        <v>0</v>
      </c>
      <c r="I10" s="733">
        <v>1</v>
      </c>
      <c r="J10" s="768">
        <v>0</v>
      </c>
      <c r="K10" s="768">
        <v>0</v>
      </c>
      <c r="L10" s="768">
        <v>0</v>
      </c>
      <c r="M10" s="733">
        <v>13</v>
      </c>
      <c r="N10" s="768">
        <v>0</v>
      </c>
      <c r="O10" s="733">
        <v>7</v>
      </c>
      <c r="P10" s="768">
        <v>0</v>
      </c>
      <c r="Q10" s="733">
        <v>6</v>
      </c>
      <c r="R10" s="768">
        <v>0</v>
      </c>
    </row>
    <row r="11" spans="1:19">
      <c r="A11" s="118" t="s">
        <v>338</v>
      </c>
      <c r="B11" s="117">
        <v>10</v>
      </c>
      <c r="C11" s="767">
        <v>0</v>
      </c>
      <c r="D11" s="767">
        <v>0</v>
      </c>
      <c r="E11" s="767">
        <v>0</v>
      </c>
      <c r="F11" s="767">
        <v>0</v>
      </c>
      <c r="G11" s="767">
        <v>0</v>
      </c>
      <c r="H11" s="767">
        <v>0</v>
      </c>
      <c r="I11" s="767">
        <v>0</v>
      </c>
      <c r="J11" s="767">
        <v>0</v>
      </c>
      <c r="K11" s="767">
        <v>0</v>
      </c>
      <c r="L11" s="767">
        <v>0</v>
      </c>
      <c r="M11" s="117">
        <v>10</v>
      </c>
      <c r="N11" s="117">
        <v>1</v>
      </c>
      <c r="O11" s="117">
        <v>5</v>
      </c>
      <c r="P11" s="767">
        <v>0</v>
      </c>
      <c r="Q11" s="117">
        <v>4</v>
      </c>
      <c r="R11" s="767">
        <v>0</v>
      </c>
    </row>
    <row r="12" spans="1:19">
      <c r="A12" s="732" t="s">
        <v>337</v>
      </c>
      <c r="B12" s="733">
        <v>20</v>
      </c>
      <c r="C12" s="733">
        <v>1</v>
      </c>
      <c r="D12" s="733">
        <v>1</v>
      </c>
      <c r="E12" s="768">
        <v>0</v>
      </c>
      <c r="F12" s="768">
        <v>0</v>
      </c>
      <c r="G12" s="768">
        <v>0</v>
      </c>
      <c r="H12" s="768">
        <v>0</v>
      </c>
      <c r="I12" s="768">
        <v>0</v>
      </c>
      <c r="J12" s="768">
        <v>0</v>
      </c>
      <c r="K12" s="768">
        <v>0</v>
      </c>
      <c r="L12" s="768">
        <v>0</v>
      </c>
      <c r="M12" s="733">
        <v>19</v>
      </c>
      <c r="N12" s="768">
        <v>0</v>
      </c>
      <c r="O12" s="733">
        <v>9</v>
      </c>
      <c r="P12" s="768">
        <v>0</v>
      </c>
      <c r="Q12" s="733">
        <v>10</v>
      </c>
      <c r="R12" s="768">
        <v>0</v>
      </c>
    </row>
    <row r="13" spans="1:19">
      <c r="A13" s="118" t="s">
        <v>336</v>
      </c>
      <c r="B13" s="117">
        <v>6</v>
      </c>
      <c r="C13" s="767">
        <v>0</v>
      </c>
      <c r="D13" s="767">
        <v>0</v>
      </c>
      <c r="E13" s="767">
        <v>0</v>
      </c>
      <c r="F13" s="767">
        <v>0</v>
      </c>
      <c r="G13" s="767">
        <v>0</v>
      </c>
      <c r="H13" s="767">
        <v>0</v>
      </c>
      <c r="I13" s="767">
        <v>0</v>
      </c>
      <c r="J13" s="767">
        <v>0</v>
      </c>
      <c r="K13" s="767">
        <v>0</v>
      </c>
      <c r="L13" s="767">
        <v>0</v>
      </c>
      <c r="M13" s="117">
        <v>6</v>
      </c>
      <c r="N13" s="117">
        <v>1</v>
      </c>
      <c r="O13" s="117">
        <v>2</v>
      </c>
      <c r="P13" s="117">
        <v>1</v>
      </c>
      <c r="Q13" s="117">
        <v>2</v>
      </c>
      <c r="R13" s="767">
        <v>0</v>
      </c>
    </row>
    <row r="14" spans="1:19">
      <c r="A14" s="732" t="s">
        <v>335</v>
      </c>
      <c r="B14" s="733">
        <v>2</v>
      </c>
      <c r="C14" s="768">
        <v>0</v>
      </c>
      <c r="D14" s="768">
        <v>0</v>
      </c>
      <c r="E14" s="768">
        <v>0</v>
      </c>
      <c r="F14" s="768">
        <v>0</v>
      </c>
      <c r="G14" s="768">
        <v>0</v>
      </c>
      <c r="H14" s="768">
        <v>0</v>
      </c>
      <c r="I14" s="768">
        <v>0</v>
      </c>
      <c r="J14" s="768">
        <v>0</v>
      </c>
      <c r="K14" s="768">
        <v>0</v>
      </c>
      <c r="L14" s="768">
        <v>0</v>
      </c>
      <c r="M14" s="733">
        <v>2</v>
      </c>
      <c r="N14" s="733">
        <v>1</v>
      </c>
      <c r="O14" s="733">
        <v>1</v>
      </c>
      <c r="P14" s="768">
        <v>0</v>
      </c>
      <c r="Q14" s="768">
        <v>0</v>
      </c>
      <c r="R14" s="768">
        <v>0</v>
      </c>
    </row>
    <row r="15" spans="1:19">
      <c r="A15" s="118" t="s">
        <v>334</v>
      </c>
      <c r="B15" s="117">
        <v>7</v>
      </c>
      <c r="C15" s="117">
        <v>2</v>
      </c>
      <c r="D15" s="117">
        <v>1</v>
      </c>
      <c r="E15" s="767">
        <v>0</v>
      </c>
      <c r="F15" s="767">
        <v>0</v>
      </c>
      <c r="G15" s="767">
        <v>0</v>
      </c>
      <c r="H15" s="767">
        <v>0</v>
      </c>
      <c r="I15" s="117">
        <v>1</v>
      </c>
      <c r="J15" s="767">
        <v>0</v>
      </c>
      <c r="K15" s="767">
        <v>0</v>
      </c>
      <c r="L15" s="767">
        <v>0</v>
      </c>
      <c r="M15" s="117">
        <v>5</v>
      </c>
      <c r="N15" s="767">
        <v>0</v>
      </c>
      <c r="O15" s="117">
        <v>2</v>
      </c>
      <c r="P15" s="767">
        <v>0</v>
      </c>
      <c r="Q15" s="117">
        <v>2</v>
      </c>
      <c r="R15" s="117">
        <v>1</v>
      </c>
    </row>
    <row r="16" spans="1:19">
      <c r="A16" s="732" t="s">
        <v>333</v>
      </c>
      <c r="B16" s="733">
        <v>15</v>
      </c>
      <c r="C16" s="733">
        <v>1</v>
      </c>
      <c r="D16" s="733">
        <v>1</v>
      </c>
      <c r="E16" s="768">
        <v>0</v>
      </c>
      <c r="F16" s="768">
        <v>0</v>
      </c>
      <c r="G16" s="768">
        <v>0</v>
      </c>
      <c r="H16" s="768">
        <v>0</v>
      </c>
      <c r="I16" s="768">
        <v>0</v>
      </c>
      <c r="J16" s="768">
        <v>0</v>
      </c>
      <c r="K16" s="768">
        <v>0</v>
      </c>
      <c r="L16" s="768">
        <v>0</v>
      </c>
      <c r="M16" s="733">
        <v>14</v>
      </c>
      <c r="N16" s="768">
        <v>0</v>
      </c>
      <c r="O16" s="733">
        <v>8</v>
      </c>
      <c r="P16" s="768">
        <v>0</v>
      </c>
      <c r="Q16" s="733">
        <v>6</v>
      </c>
      <c r="R16" s="768">
        <v>0</v>
      </c>
    </row>
    <row r="17" spans="1:18">
      <c r="A17" s="118" t="s">
        <v>332</v>
      </c>
      <c r="B17" s="117">
        <v>3</v>
      </c>
      <c r="C17" s="767">
        <v>0</v>
      </c>
      <c r="D17" s="767">
        <v>0</v>
      </c>
      <c r="E17" s="767">
        <v>0</v>
      </c>
      <c r="F17" s="767">
        <v>0</v>
      </c>
      <c r="G17" s="767">
        <v>0</v>
      </c>
      <c r="H17" s="767">
        <v>0</v>
      </c>
      <c r="I17" s="767">
        <v>0</v>
      </c>
      <c r="J17" s="767">
        <v>0</v>
      </c>
      <c r="K17" s="767">
        <v>0</v>
      </c>
      <c r="L17" s="767">
        <v>0</v>
      </c>
      <c r="M17" s="117">
        <v>3</v>
      </c>
      <c r="N17" s="117">
        <v>1</v>
      </c>
      <c r="O17" s="117">
        <v>1</v>
      </c>
      <c r="P17" s="767">
        <v>0</v>
      </c>
      <c r="Q17" s="117">
        <v>1</v>
      </c>
      <c r="R17" s="767">
        <v>0</v>
      </c>
    </row>
    <row r="18" spans="1:18">
      <c r="A18" s="732" t="s">
        <v>331</v>
      </c>
      <c r="B18" s="733">
        <v>4</v>
      </c>
      <c r="C18" s="768">
        <v>0</v>
      </c>
      <c r="D18" s="768">
        <v>0</v>
      </c>
      <c r="E18" s="768">
        <v>0</v>
      </c>
      <c r="F18" s="768">
        <v>0</v>
      </c>
      <c r="G18" s="768">
        <v>0</v>
      </c>
      <c r="H18" s="768">
        <v>0</v>
      </c>
      <c r="I18" s="768">
        <v>0</v>
      </c>
      <c r="J18" s="768">
        <v>0</v>
      </c>
      <c r="K18" s="768">
        <v>0</v>
      </c>
      <c r="L18" s="768">
        <v>0</v>
      </c>
      <c r="M18" s="733">
        <v>4</v>
      </c>
      <c r="N18" s="733">
        <v>1</v>
      </c>
      <c r="O18" s="733">
        <v>1</v>
      </c>
      <c r="P18" s="768">
        <v>0</v>
      </c>
      <c r="Q18" s="733">
        <v>2</v>
      </c>
      <c r="R18" s="768">
        <v>0</v>
      </c>
    </row>
    <row r="19" spans="1:18">
      <c r="A19" s="118" t="s">
        <v>330</v>
      </c>
      <c r="B19" s="117">
        <v>4</v>
      </c>
      <c r="C19" s="767">
        <v>0</v>
      </c>
      <c r="D19" s="767">
        <v>0</v>
      </c>
      <c r="E19" s="767">
        <v>0</v>
      </c>
      <c r="F19" s="767">
        <v>0</v>
      </c>
      <c r="G19" s="767">
        <v>0</v>
      </c>
      <c r="H19" s="767">
        <v>0</v>
      </c>
      <c r="I19" s="767">
        <v>0</v>
      </c>
      <c r="J19" s="767">
        <v>0</v>
      </c>
      <c r="K19" s="767">
        <v>0</v>
      </c>
      <c r="L19" s="767">
        <v>0</v>
      </c>
      <c r="M19" s="117">
        <v>4</v>
      </c>
      <c r="N19" s="117">
        <v>1</v>
      </c>
      <c r="O19" s="117">
        <v>2</v>
      </c>
      <c r="P19" s="767">
        <v>0</v>
      </c>
      <c r="Q19" s="117">
        <v>1</v>
      </c>
      <c r="R19" s="767">
        <v>0</v>
      </c>
    </row>
    <row r="20" spans="1:18">
      <c r="A20" s="732" t="s">
        <v>329</v>
      </c>
      <c r="B20" s="733">
        <v>6</v>
      </c>
      <c r="C20" s="768">
        <v>1</v>
      </c>
      <c r="D20" s="768">
        <v>0</v>
      </c>
      <c r="E20" s="768">
        <v>0</v>
      </c>
      <c r="F20" s="768">
        <v>0</v>
      </c>
      <c r="G20" s="768">
        <v>0</v>
      </c>
      <c r="H20" s="768">
        <v>0</v>
      </c>
      <c r="I20" s="768">
        <v>1</v>
      </c>
      <c r="J20" s="768">
        <v>0</v>
      </c>
      <c r="K20" s="768">
        <v>0</v>
      </c>
      <c r="L20" s="768">
        <v>0</v>
      </c>
      <c r="M20" s="733">
        <v>5</v>
      </c>
      <c r="N20" s="733">
        <v>1</v>
      </c>
      <c r="O20" s="733">
        <v>2</v>
      </c>
      <c r="P20" s="768">
        <v>0</v>
      </c>
      <c r="Q20" s="733">
        <v>2</v>
      </c>
      <c r="R20" s="768">
        <v>0</v>
      </c>
    </row>
    <row r="21" spans="1:18">
      <c r="A21" s="118" t="s">
        <v>328</v>
      </c>
      <c r="B21" s="117">
        <v>2</v>
      </c>
      <c r="C21" s="767">
        <v>0</v>
      </c>
      <c r="D21" s="767">
        <v>0</v>
      </c>
      <c r="E21" s="767">
        <v>0</v>
      </c>
      <c r="F21" s="767">
        <v>0</v>
      </c>
      <c r="G21" s="767">
        <v>0</v>
      </c>
      <c r="H21" s="767">
        <v>0</v>
      </c>
      <c r="I21" s="767">
        <v>0</v>
      </c>
      <c r="J21" s="767">
        <v>0</v>
      </c>
      <c r="K21" s="767">
        <v>0</v>
      </c>
      <c r="L21" s="767">
        <v>0</v>
      </c>
      <c r="M21" s="117">
        <v>2</v>
      </c>
      <c r="N21" s="117">
        <v>1</v>
      </c>
      <c r="O21" s="767">
        <v>0</v>
      </c>
      <c r="P21" s="767">
        <v>0</v>
      </c>
      <c r="Q21" s="117">
        <v>1</v>
      </c>
      <c r="R21" s="767">
        <v>0</v>
      </c>
    </row>
    <row r="22" spans="1:18">
      <c r="A22" s="732" t="s">
        <v>327</v>
      </c>
      <c r="B22" s="733">
        <v>6</v>
      </c>
      <c r="C22" s="768">
        <v>0</v>
      </c>
      <c r="D22" s="768">
        <v>0</v>
      </c>
      <c r="E22" s="768">
        <v>0</v>
      </c>
      <c r="F22" s="768">
        <v>0</v>
      </c>
      <c r="G22" s="768">
        <v>0</v>
      </c>
      <c r="H22" s="768">
        <v>0</v>
      </c>
      <c r="I22" s="768">
        <v>0</v>
      </c>
      <c r="J22" s="768">
        <v>0</v>
      </c>
      <c r="K22" s="768">
        <v>0</v>
      </c>
      <c r="L22" s="768">
        <v>0</v>
      </c>
      <c r="M22" s="733">
        <v>6</v>
      </c>
      <c r="N22" s="733">
        <v>1</v>
      </c>
      <c r="O22" s="733">
        <v>4</v>
      </c>
      <c r="P22" s="733">
        <v>1</v>
      </c>
      <c r="Q22" s="768">
        <v>0</v>
      </c>
      <c r="R22" s="768">
        <v>0</v>
      </c>
    </row>
    <row r="23" spans="1:18" s="48" customFormat="1">
      <c r="A23" s="47" t="s">
        <v>14</v>
      </c>
      <c r="B23" s="46">
        <v>89</v>
      </c>
      <c r="C23" s="46">
        <v>7</v>
      </c>
      <c r="D23" s="46">
        <v>2</v>
      </c>
      <c r="E23" s="46">
        <v>2</v>
      </c>
      <c r="F23" s="836">
        <v>0</v>
      </c>
      <c r="G23" s="836">
        <v>0</v>
      </c>
      <c r="H23" s="836">
        <v>0</v>
      </c>
      <c r="I23" s="46">
        <v>3</v>
      </c>
      <c r="J23" s="836">
        <v>0</v>
      </c>
      <c r="K23" s="836">
        <v>0</v>
      </c>
      <c r="L23" s="836">
        <v>0</v>
      </c>
      <c r="M23" s="46">
        <v>82</v>
      </c>
      <c r="N23" s="46">
        <v>5</v>
      </c>
      <c r="O23" s="46">
        <v>42</v>
      </c>
      <c r="P23" s="46">
        <v>7</v>
      </c>
      <c r="Q23" s="46">
        <v>27</v>
      </c>
      <c r="R23" s="836">
        <v>1</v>
      </c>
    </row>
    <row r="24" spans="1:18">
      <c r="A24" s="732" t="s">
        <v>326</v>
      </c>
      <c r="B24" s="733">
        <v>41</v>
      </c>
      <c r="C24" s="733">
        <v>5</v>
      </c>
      <c r="D24" s="768">
        <v>0</v>
      </c>
      <c r="E24" s="733">
        <v>2</v>
      </c>
      <c r="F24" s="768">
        <v>0</v>
      </c>
      <c r="G24" s="768">
        <v>0</v>
      </c>
      <c r="H24" s="768">
        <v>0</v>
      </c>
      <c r="I24" s="733">
        <v>3</v>
      </c>
      <c r="J24" s="768">
        <v>0</v>
      </c>
      <c r="K24" s="768">
        <v>0</v>
      </c>
      <c r="L24" s="768">
        <v>0</v>
      </c>
      <c r="M24" s="733">
        <v>36</v>
      </c>
      <c r="N24" s="733">
        <v>2</v>
      </c>
      <c r="O24" s="733">
        <v>17</v>
      </c>
      <c r="P24" s="733">
        <v>3</v>
      </c>
      <c r="Q24" s="733">
        <v>13</v>
      </c>
      <c r="R24" s="768">
        <v>1</v>
      </c>
    </row>
    <row r="25" spans="1:18">
      <c r="A25" s="118" t="s">
        <v>325</v>
      </c>
      <c r="B25" s="117">
        <v>14</v>
      </c>
      <c r="C25" s="117">
        <v>1</v>
      </c>
      <c r="D25" s="117">
        <v>1</v>
      </c>
      <c r="E25" s="767">
        <v>0</v>
      </c>
      <c r="F25" s="767">
        <v>0</v>
      </c>
      <c r="G25" s="767">
        <v>0</v>
      </c>
      <c r="H25" s="767">
        <v>0</v>
      </c>
      <c r="I25" s="767">
        <v>0</v>
      </c>
      <c r="J25" s="767">
        <v>0</v>
      </c>
      <c r="K25" s="767">
        <v>0</v>
      </c>
      <c r="L25" s="767">
        <v>0</v>
      </c>
      <c r="M25" s="117">
        <v>13</v>
      </c>
      <c r="N25" s="767">
        <v>0</v>
      </c>
      <c r="O25" s="117">
        <v>8</v>
      </c>
      <c r="P25" s="117">
        <v>2</v>
      </c>
      <c r="Q25" s="117">
        <v>3</v>
      </c>
      <c r="R25" s="767">
        <v>0</v>
      </c>
    </row>
    <row r="26" spans="1:18">
      <c r="A26" s="732" t="s">
        <v>324</v>
      </c>
      <c r="B26" s="733">
        <v>5</v>
      </c>
      <c r="C26" s="768">
        <v>0</v>
      </c>
      <c r="D26" s="768">
        <v>0</v>
      </c>
      <c r="E26" s="768">
        <v>0</v>
      </c>
      <c r="F26" s="768">
        <v>0</v>
      </c>
      <c r="G26" s="768">
        <v>0</v>
      </c>
      <c r="H26" s="768">
        <v>0</v>
      </c>
      <c r="I26" s="768">
        <v>0</v>
      </c>
      <c r="J26" s="768">
        <v>0</v>
      </c>
      <c r="K26" s="768">
        <v>0</v>
      </c>
      <c r="L26" s="768">
        <v>0</v>
      </c>
      <c r="M26" s="733">
        <v>5</v>
      </c>
      <c r="N26" s="733">
        <v>1</v>
      </c>
      <c r="O26" s="733">
        <v>3</v>
      </c>
      <c r="P26" s="768">
        <v>0</v>
      </c>
      <c r="Q26" s="733">
        <v>1</v>
      </c>
      <c r="R26" s="768">
        <v>0</v>
      </c>
    </row>
    <row r="27" spans="1:18">
      <c r="A27" s="118" t="s">
        <v>323</v>
      </c>
      <c r="B27" s="117">
        <v>4</v>
      </c>
      <c r="C27" s="767">
        <v>0</v>
      </c>
      <c r="D27" s="767">
        <v>0</v>
      </c>
      <c r="E27" s="767">
        <v>0</v>
      </c>
      <c r="F27" s="767">
        <v>0</v>
      </c>
      <c r="G27" s="767">
        <v>0</v>
      </c>
      <c r="H27" s="767">
        <v>0</v>
      </c>
      <c r="I27" s="767">
        <v>0</v>
      </c>
      <c r="J27" s="767">
        <v>0</v>
      </c>
      <c r="K27" s="767">
        <v>0</v>
      </c>
      <c r="L27" s="767">
        <v>0</v>
      </c>
      <c r="M27" s="117">
        <v>4</v>
      </c>
      <c r="N27" s="117">
        <v>0</v>
      </c>
      <c r="O27" s="117">
        <v>2</v>
      </c>
      <c r="P27" s="767">
        <v>0</v>
      </c>
      <c r="Q27" s="117">
        <v>2</v>
      </c>
      <c r="R27" s="767">
        <v>0</v>
      </c>
    </row>
    <row r="28" spans="1:18">
      <c r="A28" s="732" t="s">
        <v>322</v>
      </c>
      <c r="B28" s="733">
        <v>16</v>
      </c>
      <c r="C28" s="733">
        <v>1</v>
      </c>
      <c r="D28" s="733">
        <v>1</v>
      </c>
      <c r="E28" s="768">
        <v>0</v>
      </c>
      <c r="F28" s="768">
        <v>0</v>
      </c>
      <c r="G28" s="768">
        <v>0</v>
      </c>
      <c r="H28" s="768">
        <v>0</v>
      </c>
      <c r="I28" s="768">
        <v>0</v>
      </c>
      <c r="J28" s="768">
        <v>0</v>
      </c>
      <c r="K28" s="768">
        <v>0</v>
      </c>
      <c r="L28" s="768">
        <v>0</v>
      </c>
      <c r="M28" s="733">
        <v>15</v>
      </c>
      <c r="N28" s="768">
        <v>1</v>
      </c>
      <c r="O28" s="733">
        <v>8</v>
      </c>
      <c r="P28" s="733">
        <v>1</v>
      </c>
      <c r="Q28" s="733">
        <v>5</v>
      </c>
      <c r="R28" s="768">
        <v>0</v>
      </c>
    </row>
    <row r="29" spans="1:18">
      <c r="A29" s="118" t="s">
        <v>321</v>
      </c>
      <c r="B29" s="117">
        <v>6</v>
      </c>
      <c r="C29" s="767">
        <v>0</v>
      </c>
      <c r="D29" s="767">
        <v>0</v>
      </c>
      <c r="E29" s="767">
        <v>0</v>
      </c>
      <c r="F29" s="767">
        <v>0</v>
      </c>
      <c r="G29" s="767">
        <v>0</v>
      </c>
      <c r="H29" s="767">
        <v>0</v>
      </c>
      <c r="I29" s="767">
        <v>0</v>
      </c>
      <c r="J29" s="767">
        <v>0</v>
      </c>
      <c r="K29" s="767">
        <v>0</v>
      </c>
      <c r="L29" s="767">
        <v>0</v>
      </c>
      <c r="M29" s="117">
        <v>6</v>
      </c>
      <c r="N29" s="117">
        <v>1</v>
      </c>
      <c r="O29" s="117">
        <v>3</v>
      </c>
      <c r="P29" s="117">
        <v>0</v>
      </c>
      <c r="Q29" s="117">
        <v>2</v>
      </c>
      <c r="R29" s="767">
        <v>0</v>
      </c>
    </row>
    <row r="30" spans="1:18">
      <c r="A30" s="732" t="s">
        <v>320</v>
      </c>
      <c r="B30" s="733">
        <v>3</v>
      </c>
      <c r="C30" s="768">
        <v>0</v>
      </c>
      <c r="D30" s="768">
        <v>0</v>
      </c>
      <c r="E30" s="768">
        <v>0</v>
      </c>
      <c r="F30" s="768">
        <v>0</v>
      </c>
      <c r="G30" s="768">
        <v>0</v>
      </c>
      <c r="H30" s="768">
        <v>0</v>
      </c>
      <c r="I30" s="768">
        <v>0</v>
      </c>
      <c r="J30" s="768">
        <v>0</v>
      </c>
      <c r="K30" s="768">
        <v>0</v>
      </c>
      <c r="L30" s="768">
        <v>0</v>
      </c>
      <c r="M30" s="733">
        <v>3</v>
      </c>
      <c r="N30" s="768">
        <v>0</v>
      </c>
      <c r="O30" s="733">
        <v>1</v>
      </c>
      <c r="P30" s="768">
        <v>1</v>
      </c>
      <c r="Q30" s="733">
        <v>1</v>
      </c>
      <c r="R30" s="768">
        <v>0</v>
      </c>
    </row>
    <row r="31" spans="1:18" s="48" customFormat="1">
      <c r="A31" s="47" t="s">
        <v>15</v>
      </c>
      <c r="B31" s="46">
        <v>112</v>
      </c>
      <c r="C31" s="46">
        <v>9</v>
      </c>
      <c r="D31" s="46">
        <v>3</v>
      </c>
      <c r="E31" s="46">
        <v>1</v>
      </c>
      <c r="F31" s="836">
        <v>0</v>
      </c>
      <c r="G31" s="836">
        <v>0</v>
      </c>
      <c r="H31" s="836">
        <v>0</v>
      </c>
      <c r="I31" s="46">
        <v>5</v>
      </c>
      <c r="J31" s="836">
        <v>0</v>
      </c>
      <c r="K31" s="836">
        <v>0</v>
      </c>
      <c r="L31" s="836">
        <v>0</v>
      </c>
      <c r="M31" s="46">
        <v>103</v>
      </c>
      <c r="N31" s="46">
        <v>10</v>
      </c>
      <c r="O31" s="46">
        <v>34</v>
      </c>
      <c r="P31" s="46">
        <v>23</v>
      </c>
      <c r="Q31" s="46">
        <v>34</v>
      </c>
      <c r="R31" s="46">
        <v>2</v>
      </c>
    </row>
    <row r="32" spans="1:18">
      <c r="A32" s="732" t="s">
        <v>319</v>
      </c>
      <c r="B32" s="733">
        <v>38</v>
      </c>
      <c r="C32" s="733">
        <v>6</v>
      </c>
      <c r="D32" s="768">
        <v>1</v>
      </c>
      <c r="E32" s="733">
        <v>1</v>
      </c>
      <c r="F32" s="768">
        <v>0</v>
      </c>
      <c r="G32" s="768">
        <v>0</v>
      </c>
      <c r="H32" s="768">
        <v>0</v>
      </c>
      <c r="I32" s="733">
        <v>4</v>
      </c>
      <c r="J32" s="768">
        <v>0</v>
      </c>
      <c r="K32" s="768">
        <v>0</v>
      </c>
      <c r="L32" s="768">
        <v>0</v>
      </c>
      <c r="M32" s="733">
        <v>32</v>
      </c>
      <c r="N32" s="733">
        <v>1</v>
      </c>
      <c r="O32" s="733">
        <v>11</v>
      </c>
      <c r="P32" s="733">
        <v>8</v>
      </c>
      <c r="Q32" s="733">
        <v>11</v>
      </c>
      <c r="R32" s="768">
        <v>1</v>
      </c>
    </row>
    <row r="33" spans="1:18">
      <c r="A33" s="118" t="s">
        <v>318</v>
      </c>
      <c r="B33" s="117">
        <v>13</v>
      </c>
      <c r="C33" s="767">
        <v>0</v>
      </c>
      <c r="D33" s="767">
        <v>0</v>
      </c>
      <c r="E33" s="767">
        <v>0</v>
      </c>
      <c r="F33" s="767">
        <v>0</v>
      </c>
      <c r="G33" s="767">
        <v>0</v>
      </c>
      <c r="H33" s="767">
        <v>0</v>
      </c>
      <c r="I33" s="767">
        <v>0</v>
      </c>
      <c r="J33" s="767">
        <v>0</v>
      </c>
      <c r="K33" s="767">
        <v>0</v>
      </c>
      <c r="L33" s="767">
        <v>0</v>
      </c>
      <c r="M33" s="117">
        <v>13</v>
      </c>
      <c r="N33" s="117">
        <v>1</v>
      </c>
      <c r="O33" s="117">
        <v>3</v>
      </c>
      <c r="P33" s="117">
        <v>2</v>
      </c>
      <c r="Q33" s="117">
        <v>7</v>
      </c>
      <c r="R33" s="767">
        <v>0</v>
      </c>
    </row>
    <row r="34" spans="1:18">
      <c r="A34" s="732" t="s">
        <v>15</v>
      </c>
      <c r="B34" s="733">
        <v>39</v>
      </c>
      <c r="C34" s="733">
        <v>1</v>
      </c>
      <c r="D34" s="733">
        <v>1</v>
      </c>
      <c r="E34" s="768">
        <v>0</v>
      </c>
      <c r="F34" s="768">
        <v>0</v>
      </c>
      <c r="G34" s="768">
        <v>0</v>
      </c>
      <c r="H34" s="768">
        <v>0</v>
      </c>
      <c r="I34" s="768">
        <v>0</v>
      </c>
      <c r="J34" s="768">
        <v>0</v>
      </c>
      <c r="K34" s="768">
        <v>0</v>
      </c>
      <c r="L34" s="768">
        <v>0</v>
      </c>
      <c r="M34" s="733">
        <v>38</v>
      </c>
      <c r="N34" s="733">
        <v>4</v>
      </c>
      <c r="O34" s="733">
        <v>13</v>
      </c>
      <c r="P34" s="733">
        <v>10</v>
      </c>
      <c r="Q34" s="733">
        <v>10</v>
      </c>
      <c r="R34" s="768">
        <v>1</v>
      </c>
    </row>
    <row r="35" spans="1:18">
      <c r="A35" s="118" t="s">
        <v>317</v>
      </c>
      <c r="B35" s="117">
        <v>14</v>
      </c>
      <c r="C35" s="117">
        <v>2</v>
      </c>
      <c r="D35" s="117">
        <v>1</v>
      </c>
      <c r="E35" s="767">
        <v>0</v>
      </c>
      <c r="F35" s="767">
        <v>0</v>
      </c>
      <c r="G35" s="767">
        <v>0</v>
      </c>
      <c r="H35" s="767">
        <v>0</v>
      </c>
      <c r="I35" s="117">
        <v>1</v>
      </c>
      <c r="J35" s="767">
        <v>0</v>
      </c>
      <c r="K35" s="767">
        <v>0</v>
      </c>
      <c r="L35" s="767">
        <v>0</v>
      </c>
      <c r="M35" s="117">
        <v>12</v>
      </c>
      <c r="N35" s="117">
        <v>2</v>
      </c>
      <c r="O35" s="117">
        <v>5</v>
      </c>
      <c r="P35" s="117">
        <v>2</v>
      </c>
      <c r="Q35" s="117">
        <v>3</v>
      </c>
      <c r="R35" s="117">
        <v>0</v>
      </c>
    </row>
    <row r="36" spans="1:18">
      <c r="A36" s="732" t="s">
        <v>316</v>
      </c>
      <c r="B36" s="733">
        <v>2</v>
      </c>
      <c r="C36" s="768">
        <v>0</v>
      </c>
      <c r="D36" s="768">
        <v>0</v>
      </c>
      <c r="E36" s="768">
        <v>0</v>
      </c>
      <c r="F36" s="768">
        <v>0</v>
      </c>
      <c r="G36" s="768">
        <v>0</v>
      </c>
      <c r="H36" s="768">
        <v>0</v>
      </c>
      <c r="I36" s="768">
        <v>0</v>
      </c>
      <c r="J36" s="768">
        <v>0</v>
      </c>
      <c r="K36" s="768">
        <v>0</v>
      </c>
      <c r="L36" s="768">
        <v>0</v>
      </c>
      <c r="M36" s="733">
        <v>2</v>
      </c>
      <c r="N36" s="733">
        <v>1</v>
      </c>
      <c r="O36" s="768">
        <v>0</v>
      </c>
      <c r="P36" s="733">
        <v>1</v>
      </c>
      <c r="Q36" s="768">
        <v>0</v>
      </c>
      <c r="R36" s="768">
        <v>0</v>
      </c>
    </row>
    <row r="37" spans="1:18">
      <c r="A37" s="118" t="s">
        <v>315</v>
      </c>
      <c r="B37" s="117">
        <v>4</v>
      </c>
      <c r="C37" s="767">
        <v>0</v>
      </c>
      <c r="D37" s="767">
        <v>0</v>
      </c>
      <c r="E37" s="767">
        <v>0</v>
      </c>
      <c r="F37" s="767">
        <v>0</v>
      </c>
      <c r="G37" s="767">
        <v>0</v>
      </c>
      <c r="H37" s="767">
        <v>0</v>
      </c>
      <c r="I37" s="767">
        <v>0</v>
      </c>
      <c r="J37" s="767">
        <v>0</v>
      </c>
      <c r="K37" s="767">
        <v>0</v>
      </c>
      <c r="L37" s="767">
        <v>0</v>
      </c>
      <c r="M37" s="117">
        <v>4</v>
      </c>
      <c r="N37" s="767">
        <v>0</v>
      </c>
      <c r="O37" s="117">
        <v>2</v>
      </c>
      <c r="P37" s="767">
        <v>0</v>
      </c>
      <c r="Q37" s="117">
        <v>2</v>
      </c>
      <c r="R37" s="767">
        <v>0</v>
      </c>
    </row>
    <row r="38" spans="1:18">
      <c r="A38" s="732" t="s">
        <v>314</v>
      </c>
      <c r="B38" s="733">
        <v>2</v>
      </c>
      <c r="C38" s="768">
        <v>0</v>
      </c>
      <c r="D38" s="768">
        <v>0</v>
      </c>
      <c r="E38" s="768">
        <v>0</v>
      </c>
      <c r="F38" s="768">
        <v>0</v>
      </c>
      <c r="G38" s="768">
        <v>0</v>
      </c>
      <c r="H38" s="768">
        <v>0</v>
      </c>
      <c r="I38" s="768">
        <v>0</v>
      </c>
      <c r="J38" s="768">
        <v>0</v>
      </c>
      <c r="K38" s="768">
        <v>0</v>
      </c>
      <c r="L38" s="768">
        <v>0</v>
      </c>
      <c r="M38" s="733">
        <v>2</v>
      </c>
      <c r="N38" s="768">
        <v>1</v>
      </c>
      <c r="O38" s="733">
        <v>0</v>
      </c>
      <c r="P38" s="768">
        <v>0</v>
      </c>
      <c r="Q38" s="733">
        <v>1</v>
      </c>
      <c r="R38" s="768">
        <v>0</v>
      </c>
    </row>
    <row r="39" spans="1:18" s="48" customFormat="1">
      <c r="A39" s="47" t="s">
        <v>16</v>
      </c>
      <c r="B39" s="46">
        <v>86</v>
      </c>
      <c r="C39" s="46">
        <v>6</v>
      </c>
      <c r="D39" s="46">
        <v>2</v>
      </c>
      <c r="E39" s="46">
        <v>1</v>
      </c>
      <c r="F39" s="836">
        <v>0</v>
      </c>
      <c r="G39" s="836">
        <v>0</v>
      </c>
      <c r="H39" s="836">
        <v>0</v>
      </c>
      <c r="I39" s="46">
        <v>2</v>
      </c>
      <c r="J39" s="46">
        <v>1</v>
      </c>
      <c r="K39" s="836">
        <v>0</v>
      </c>
      <c r="L39" s="836">
        <v>0</v>
      </c>
      <c r="M39" s="46">
        <v>80</v>
      </c>
      <c r="N39" s="46">
        <v>3</v>
      </c>
      <c r="O39" s="46">
        <v>35</v>
      </c>
      <c r="P39" s="46">
        <v>18</v>
      </c>
      <c r="Q39" s="46">
        <v>23</v>
      </c>
      <c r="R39" s="46">
        <v>1</v>
      </c>
    </row>
    <row r="40" spans="1:18">
      <c r="A40" s="732" t="s">
        <v>313</v>
      </c>
      <c r="B40" s="733">
        <v>25</v>
      </c>
      <c r="C40" s="733">
        <v>3</v>
      </c>
      <c r="D40" s="768">
        <v>0</v>
      </c>
      <c r="E40" s="733">
        <v>1</v>
      </c>
      <c r="F40" s="768">
        <v>0</v>
      </c>
      <c r="G40" s="768">
        <v>0</v>
      </c>
      <c r="H40" s="768">
        <v>0</v>
      </c>
      <c r="I40" s="733">
        <v>2</v>
      </c>
      <c r="J40" s="733">
        <v>0</v>
      </c>
      <c r="K40" s="768">
        <v>0</v>
      </c>
      <c r="L40" s="768">
        <v>0</v>
      </c>
      <c r="M40" s="733">
        <v>22</v>
      </c>
      <c r="N40" s="733">
        <v>2</v>
      </c>
      <c r="O40" s="733">
        <v>11</v>
      </c>
      <c r="P40" s="768">
        <v>0</v>
      </c>
      <c r="Q40" s="733">
        <v>8</v>
      </c>
      <c r="R40" s="733">
        <v>1</v>
      </c>
    </row>
    <row r="41" spans="1:18">
      <c r="A41" s="118" t="s">
        <v>14</v>
      </c>
      <c r="B41" s="117">
        <v>14</v>
      </c>
      <c r="C41" s="767">
        <v>0</v>
      </c>
      <c r="D41" s="767">
        <v>0</v>
      </c>
      <c r="E41" s="767">
        <v>0</v>
      </c>
      <c r="F41" s="767">
        <v>0</v>
      </c>
      <c r="G41" s="767">
        <v>0</v>
      </c>
      <c r="H41" s="767">
        <v>0</v>
      </c>
      <c r="I41" s="767">
        <v>0</v>
      </c>
      <c r="J41" s="767">
        <v>0</v>
      </c>
      <c r="K41" s="767">
        <v>0</v>
      </c>
      <c r="L41" s="767">
        <v>0</v>
      </c>
      <c r="M41" s="117">
        <v>14</v>
      </c>
      <c r="N41" s="767">
        <v>0</v>
      </c>
      <c r="O41" s="117">
        <v>7</v>
      </c>
      <c r="P41" s="117">
        <v>5</v>
      </c>
      <c r="Q41" s="117">
        <v>2</v>
      </c>
      <c r="R41" s="767">
        <v>0</v>
      </c>
    </row>
    <row r="42" spans="1:18">
      <c r="A42" s="118" t="s">
        <v>312</v>
      </c>
      <c r="B42" s="117">
        <v>12</v>
      </c>
      <c r="C42" s="117">
        <v>1</v>
      </c>
      <c r="D42" s="117">
        <v>1</v>
      </c>
      <c r="E42" s="767">
        <v>0</v>
      </c>
      <c r="F42" s="767">
        <v>0</v>
      </c>
      <c r="G42" s="767">
        <v>0</v>
      </c>
      <c r="H42" s="767">
        <v>0</v>
      </c>
      <c r="I42" s="767">
        <v>0</v>
      </c>
      <c r="J42" s="767"/>
      <c r="K42" s="767">
        <v>0</v>
      </c>
      <c r="L42" s="767">
        <v>0</v>
      </c>
      <c r="M42" s="117">
        <v>11</v>
      </c>
      <c r="N42" s="767">
        <v>0</v>
      </c>
      <c r="O42" s="117">
        <v>3</v>
      </c>
      <c r="P42" s="117">
        <v>5</v>
      </c>
      <c r="Q42" s="117">
        <v>3</v>
      </c>
      <c r="R42" s="767">
        <v>0</v>
      </c>
    </row>
    <row r="43" spans="1:18">
      <c r="A43" s="732" t="s">
        <v>311</v>
      </c>
      <c r="B43" s="733">
        <v>16</v>
      </c>
      <c r="C43" s="768">
        <v>0</v>
      </c>
      <c r="D43" s="768">
        <v>0</v>
      </c>
      <c r="E43" s="768">
        <v>0</v>
      </c>
      <c r="F43" s="768">
        <v>0</v>
      </c>
      <c r="G43" s="768">
        <v>0</v>
      </c>
      <c r="H43" s="768">
        <v>0</v>
      </c>
      <c r="I43" s="768">
        <v>0</v>
      </c>
      <c r="J43" s="768">
        <v>0</v>
      </c>
      <c r="K43" s="768">
        <v>0</v>
      </c>
      <c r="L43" s="768">
        <v>0</v>
      </c>
      <c r="M43" s="733">
        <v>16</v>
      </c>
      <c r="N43" s="733">
        <v>1</v>
      </c>
      <c r="O43" s="733">
        <v>5</v>
      </c>
      <c r="P43" s="733">
        <v>7</v>
      </c>
      <c r="Q43" s="733">
        <v>3</v>
      </c>
      <c r="R43" s="768">
        <v>0</v>
      </c>
    </row>
    <row r="44" spans="1:18">
      <c r="A44" s="118" t="s">
        <v>310</v>
      </c>
      <c r="B44" s="117">
        <v>16</v>
      </c>
      <c r="C44" s="117">
        <v>2</v>
      </c>
      <c r="D44" s="117">
        <v>1</v>
      </c>
      <c r="E44" s="767">
        <v>0</v>
      </c>
      <c r="F44" s="767">
        <v>0</v>
      </c>
      <c r="G44" s="767">
        <v>0</v>
      </c>
      <c r="H44" s="767">
        <v>0</v>
      </c>
      <c r="I44" s="767">
        <v>0</v>
      </c>
      <c r="J44" s="117">
        <v>1</v>
      </c>
      <c r="K44" s="767">
        <v>0</v>
      </c>
      <c r="L44" s="767">
        <v>0</v>
      </c>
      <c r="M44" s="117">
        <v>14</v>
      </c>
      <c r="N44" s="767">
        <v>0</v>
      </c>
      <c r="O44" s="117">
        <v>7</v>
      </c>
      <c r="P44" s="117">
        <v>1</v>
      </c>
      <c r="Q44" s="117">
        <v>6</v>
      </c>
      <c r="R44" s="767">
        <v>0</v>
      </c>
    </row>
    <row r="45" spans="1:18">
      <c r="A45" s="732" t="s">
        <v>309</v>
      </c>
      <c r="B45" s="733">
        <v>3</v>
      </c>
      <c r="C45" s="768">
        <v>0</v>
      </c>
      <c r="D45" s="768">
        <v>0</v>
      </c>
      <c r="E45" s="768">
        <v>0</v>
      </c>
      <c r="F45" s="768">
        <v>0</v>
      </c>
      <c r="G45" s="768">
        <v>0</v>
      </c>
      <c r="H45" s="768">
        <v>0</v>
      </c>
      <c r="I45" s="768">
        <v>0</v>
      </c>
      <c r="J45" s="768">
        <v>0</v>
      </c>
      <c r="K45" s="768">
        <v>0</v>
      </c>
      <c r="L45" s="768">
        <v>0</v>
      </c>
      <c r="M45" s="733">
        <v>3</v>
      </c>
      <c r="N45" s="768">
        <v>0</v>
      </c>
      <c r="O45" s="733">
        <v>2</v>
      </c>
      <c r="P45" s="768">
        <v>0</v>
      </c>
      <c r="Q45" s="733">
        <v>1</v>
      </c>
      <c r="R45" s="768">
        <v>0</v>
      </c>
    </row>
    <row r="46" spans="1:18" s="48" customFormat="1">
      <c r="A46" s="47" t="s">
        <v>17</v>
      </c>
      <c r="B46" s="46">
        <v>134</v>
      </c>
      <c r="C46" s="46">
        <v>22</v>
      </c>
      <c r="D46" s="836">
        <v>5</v>
      </c>
      <c r="E46" s="836">
        <v>2</v>
      </c>
      <c r="F46" s="836">
        <v>0</v>
      </c>
      <c r="G46" s="836">
        <v>0</v>
      </c>
      <c r="H46" s="836">
        <v>0</v>
      </c>
      <c r="I46" s="46">
        <v>14</v>
      </c>
      <c r="J46" s="836">
        <v>1</v>
      </c>
      <c r="K46" s="836">
        <v>0</v>
      </c>
      <c r="L46" s="836">
        <v>0</v>
      </c>
      <c r="M46" s="46">
        <v>112</v>
      </c>
      <c r="N46" s="836">
        <v>3</v>
      </c>
      <c r="O46" s="46">
        <v>42</v>
      </c>
      <c r="P46" s="46">
        <v>13</v>
      </c>
      <c r="Q46" s="46">
        <v>52</v>
      </c>
      <c r="R46" s="836">
        <v>2</v>
      </c>
    </row>
    <row r="47" spans="1:18">
      <c r="A47" s="732" t="s">
        <v>308</v>
      </c>
      <c r="B47" s="733">
        <v>48</v>
      </c>
      <c r="C47" s="733">
        <v>9</v>
      </c>
      <c r="D47" s="768">
        <v>1</v>
      </c>
      <c r="E47" s="768">
        <v>2</v>
      </c>
      <c r="F47" s="768">
        <v>0</v>
      </c>
      <c r="G47" s="768">
        <v>0</v>
      </c>
      <c r="H47" s="768">
        <v>0</v>
      </c>
      <c r="I47" s="733">
        <v>6</v>
      </c>
      <c r="J47" s="768">
        <v>0</v>
      </c>
      <c r="K47" s="768">
        <v>0</v>
      </c>
      <c r="L47" s="768">
        <v>0</v>
      </c>
      <c r="M47" s="733">
        <v>39</v>
      </c>
      <c r="N47" s="768">
        <v>1</v>
      </c>
      <c r="O47" s="733">
        <v>14</v>
      </c>
      <c r="P47" s="733">
        <v>3</v>
      </c>
      <c r="Q47" s="733">
        <v>20</v>
      </c>
      <c r="R47" s="768">
        <v>1</v>
      </c>
    </row>
    <row r="48" spans="1:18">
      <c r="A48" s="118" t="s">
        <v>307</v>
      </c>
      <c r="B48" s="117">
        <v>14</v>
      </c>
      <c r="C48" s="767">
        <v>6</v>
      </c>
      <c r="D48" s="767">
        <v>0</v>
      </c>
      <c r="E48" s="767">
        <v>0</v>
      </c>
      <c r="F48" s="767">
        <v>0</v>
      </c>
      <c r="G48" s="767">
        <v>0</v>
      </c>
      <c r="H48" s="767">
        <v>0</v>
      </c>
      <c r="I48" s="767">
        <v>5</v>
      </c>
      <c r="J48" s="767">
        <v>1</v>
      </c>
      <c r="K48" s="767">
        <v>0</v>
      </c>
      <c r="L48" s="767">
        <v>0</v>
      </c>
      <c r="M48" s="117">
        <v>8</v>
      </c>
      <c r="N48" s="767">
        <v>1</v>
      </c>
      <c r="O48" s="767">
        <v>3</v>
      </c>
      <c r="P48" s="767">
        <v>0</v>
      </c>
      <c r="Q48" s="117">
        <v>4</v>
      </c>
      <c r="R48" s="767">
        <v>0</v>
      </c>
    </row>
    <row r="49" spans="1:18">
      <c r="A49" s="732" t="s">
        <v>306</v>
      </c>
      <c r="B49" s="733">
        <v>8</v>
      </c>
      <c r="C49" s="768">
        <v>1</v>
      </c>
      <c r="D49" s="768">
        <v>1</v>
      </c>
      <c r="E49" s="768">
        <v>0</v>
      </c>
      <c r="F49" s="768">
        <v>0</v>
      </c>
      <c r="G49" s="768">
        <v>0</v>
      </c>
      <c r="H49" s="768">
        <v>0</v>
      </c>
      <c r="I49" s="768">
        <v>0</v>
      </c>
      <c r="J49" s="768">
        <v>0</v>
      </c>
      <c r="K49" s="768">
        <v>0</v>
      </c>
      <c r="L49" s="768">
        <v>0</v>
      </c>
      <c r="M49" s="733">
        <v>7</v>
      </c>
      <c r="N49" s="768">
        <v>0</v>
      </c>
      <c r="O49" s="768">
        <v>4</v>
      </c>
      <c r="P49" s="768">
        <v>0</v>
      </c>
      <c r="Q49" s="733">
        <v>3</v>
      </c>
      <c r="R49" s="768">
        <v>0</v>
      </c>
    </row>
    <row r="50" spans="1:18">
      <c r="A50" s="118" t="s">
        <v>305</v>
      </c>
      <c r="B50" s="117">
        <v>21</v>
      </c>
      <c r="C50" s="767">
        <v>2</v>
      </c>
      <c r="D50" s="767">
        <v>2</v>
      </c>
      <c r="E50" s="767">
        <v>0</v>
      </c>
      <c r="F50" s="767">
        <v>0</v>
      </c>
      <c r="G50" s="767">
        <v>0</v>
      </c>
      <c r="H50" s="767">
        <v>0</v>
      </c>
      <c r="I50" s="767">
        <v>0</v>
      </c>
      <c r="J50" s="767">
        <v>0</v>
      </c>
      <c r="K50" s="767">
        <v>0</v>
      </c>
      <c r="L50" s="767">
        <v>0</v>
      </c>
      <c r="M50" s="117">
        <v>19</v>
      </c>
      <c r="N50" s="767">
        <v>0</v>
      </c>
      <c r="O50" s="767">
        <v>7</v>
      </c>
      <c r="P50" s="767">
        <v>4</v>
      </c>
      <c r="Q50" s="117">
        <v>8</v>
      </c>
      <c r="R50" s="767">
        <v>0</v>
      </c>
    </row>
    <row r="51" spans="1:18">
      <c r="A51" s="732" t="s">
        <v>304</v>
      </c>
      <c r="B51" s="733">
        <v>26</v>
      </c>
      <c r="C51" s="768">
        <v>4</v>
      </c>
      <c r="D51" s="768">
        <v>1</v>
      </c>
      <c r="E51" s="768">
        <v>0</v>
      </c>
      <c r="F51" s="768">
        <v>0</v>
      </c>
      <c r="G51" s="768">
        <v>0</v>
      </c>
      <c r="H51" s="768">
        <v>0</v>
      </c>
      <c r="I51" s="768">
        <v>3</v>
      </c>
      <c r="J51" s="768">
        <v>0</v>
      </c>
      <c r="K51" s="768">
        <v>0</v>
      </c>
      <c r="L51" s="768">
        <v>0</v>
      </c>
      <c r="M51" s="733">
        <v>22</v>
      </c>
      <c r="N51" s="768">
        <v>0</v>
      </c>
      <c r="O51" s="768">
        <v>9</v>
      </c>
      <c r="P51" s="768">
        <v>1</v>
      </c>
      <c r="Q51" s="733">
        <v>11</v>
      </c>
      <c r="R51" s="768">
        <v>1</v>
      </c>
    </row>
    <row r="52" spans="1:18">
      <c r="A52" s="118" t="s">
        <v>303</v>
      </c>
      <c r="B52" s="117">
        <v>7</v>
      </c>
      <c r="C52" s="767">
        <v>0</v>
      </c>
      <c r="D52" s="767">
        <v>0</v>
      </c>
      <c r="E52" s="767">
        <v>0</v>
      </c>
      <c r="F52" s="767">
        <v>0</v>
      </c>
      <c r="G52" s="767">
        <v>0</v>
      </c>
      <c r="H52" s="767">
        <v>0</v>
      </c>
      <c r="I52" s="767">
        <v>0</v>
      </c>
      <c r="J52" s="767">
        <v>0</v>
      </c>
      <c r="K52" s="767">
        <v>0</v>
      </c>
      <c r="L52" s="767">
        <v>0</v>
      </c>
      <c r="M52" s="117">
        <v>7</v>
      </c>
      <c r="N52" s="767">
        <v>1</v>
      </c>
      <c r="O52" s="767">
        <v>1</v>
      </c>
      <c r="P52" s="767">
        <v>3</v>
      </c>
      <c r="Q52" s="117">
        <v>2</v>
      </c>
      <c r="R52" s="767">
        <v>0</v>
      </c>
    </row>
    <row r="53" spans="1:18">
      <c r="A53" s="732" t="s">
        <v>302</v>
      </c>
      <c r="B53" s="733">
        <v>10</v>
      </c>
      <c r="C53" s="768">
        <v>0</v>
      </c>
      <c r="D53" s="768">
        <v>0</v>
      </c>
      <c r="E53" s="768">
        <v>0</v>
      </c>
      <c r="F53" s="768">
        <v>0</v>
      </c>
      <c r="G53" s="768">
        <v>0</v>
      </c>
      <c r="H53" s="768">
        <v>0</v>
      </c>
      <c r="I53" s="768">
        <v>0</v>
      </c>
      <c r="J53" s="768">
        <v>0</v>
      </c>
      <c r="K53" s="768">
        <v>0</v>
      </c>
      <c r="L53" s="768">
        <v>0</v>
      </c>
      <c r="M53" s="733">
        <v>10</v>
      </c>
      <c r="N53" s="768">
        <v>0</v>
      </c>
      <c r="O53" s="768">
        <v>4</v>
      </c>
      <c r="P53" s="768">
        <v>2</v>
      </c>
      <c r="Q53" s="733">
        <v>4</v>
      </c>
      <c r="R53" s="768">
        <v>0</v>
      </c>
    </row>
    <row r="54" spans="1:18" s="48" customFormat="1">
      <c r="A54" s="47" t="s">
        <v>18</v>
      </c>
      <c r="B54" s="46">
        <v>183</v>
      </c>
      <c r="C54" s="46">
        <v>21</v>
      </c>
      <c r="D54" s="836">
        <v>4</v>
      </c>
      <c r="E54" s="836">
        <v>4</v>
      </c>
      <c r="F54" s="46">
        <v>1</v>
      </c>
      <c r="G54" s="836">
        <v>1</v>
      </c>
      <c r="H54" s="836">
        <v>1</v>
      </c>
      <c r="I54" s="46">
        <v>10</v>
      </c>
      <c r="J54" s="836">
        <v>0</v>
      </c>
      <c r="K54" s="836">
        <v>0</v>
      </c>
      <c r="L54" s="836">
        <v>0</v>
      </c>
      <c r="M54" s="46">
        <v>162</v>
      </c>
      <c r="N54" s="836">
        <v>5</v>
      </c>
      <c r="O54" s="46">
        <v>54</v>
      </c>
      <c r="P54" s="46">
        <v>38</v>
      </c>
      <c r="Q54" s="46">
        <v>62</v>
      </c>
      <c r="R54" s="836">
        <v>3</v>
      </c>
    </row>
    <row r="55" spans="1:18">
      <c r="A55" s="732" t="s">
        <v>301</v>
      </c>
      <c r="B55" s="733">
        <v>79</v>
      </c>
      <c r="C55" s="733">
        <v>17</v>
      </c>
      <c r="D55" s="768">
        <v>0</v>
      </c>
      <c r="E55" s="768">
        <v>4</v>
      </c>
      <c r="F55" s="733">
        <v>1</v>
      </c>
      <c r="G55" s="768">
        <v>1</v>
      </c>
      <c r="H55" s="768">
        <v>1</v>
      </c>
      <c r="I55" s="733">
        <v>10</v>
      </c>
      <c r="J55" s="768">
        <v>0</v>
      </c>
      <c r="K55" s="768">
        <v>0</v>
      </c>
      <c r="L55" s="768">
        <v>0</v>
      </c>
      <c r="M55" s="733">
        <v>62</v>
      </c>
      <c r="N55" s="768">
        <v>2</v>
      </c>
      <c r="O55" s="733">
        <v>19</v>
      </c>
      <c r="P55" s="733">
        <v>13</v>
      </c>
      <c r="Q55" s="733">
        <v>26</v>
      </c>
      <c r="R55" s="768">
        <v>2</v>
      </c>
    </row>
    <row r="56" spans="1:18">
      <c r="A56" s="118" t="s">
        <v>300</v>
      </c>
      <c r="B56" s="117">
        <v>17</v>
      </c>
      <c r="C56" s="767">
        <v>1</v>
      </c>
      <c r="D56" s="767">
        <v>1</v>
      </c>
      <c r="E56" s="767">
        <v>0</v>
      </c>
      <c r="F56" s="767">
        <v>0</v>
      </c>
      <c r="G56" s="767">
        <v>0</v>
      </c>
      <c r="H56" s="767">
        <v>0</v>
      </c>
      <c r="I56" s="767">
        <v>0</v>
      </c>
      <c r="J56" s="767">
        <v>0</v>
      </c>
      <c r="K56" s="767">
        <v>0</v>
      </c>
      <c r="L56" s="767">
        <v>0</v>
      </c>
      <c r="M56" s="117">
        <v>16</v>
      </c>
      <c r="N56" s="767">
        <v>1</v>
      </c>
      <c r="O56" s="767">
        <v>6</v>
      </c>
      <c r="P56" s="767">
        <v>2</v>
      </c>
      <c r="Q56" s="117">
        <v>7</v>
      </c>
      <c r="R56" s="767">
        <v>0</v>
      </c>
    </row>
    <row r="57" spans="1:18">
      <c r="A57" s="732" t="s">
        <v>299</v>
      </c>
      <c r="B57" s="733">
        <v>26</v>
      </c>
      <c r="C57" s="768">
        <v>1</v>
      </c>
      <c r="D57" s="768">
        <v>1</v>
      </c>
      <c r="E57" s="768">
        <v>0</v>
      </c>
      <c r="F57" s="768">
        <v>0</v>
      </c>
      <c r="G57" s="768">
        <v>0</v>
      </c>
      <c r="H57" s="768">
        <v>0</v>
      </c>
      <c r="I57" s="768">
        <v>0</v>
      </c>
      <c r="J57" s="768">
        <v>0</v>
      </c>
      <c r="K57" s="768">
        <v>0</v>
      </c>
      <c r="L57" s="768">
        <v>0</v>
      </c>
      <c r="M57" s="733">
        <v>25</v>
      </c>
      <c r="N57" s="768">
        <v>0</v>
      </c>
      <c r="O57" s="768">
        <v>6</v>
      </c>
      <c r="P57" s="768">
        <v>9</v>
      </c>
      <c r="Q57" s="733">
        <v>9</v>
      </c>
      <c r="R57" s="768">
        <v>1</v>
      </c>
    </row>
    <row r="58" spans="1:18">
      <c r="A58" s="732" t="s">
        <v>1067</v>
      </c>
      <c r="B58" s="733">
        <v>3</v>
      </c>
      <c r="C58" s="768">
        <v>0</v>
      </c>
      <c r="D58" s="768">
        <v>0</v>
      </c>
      <c r="E58" s="768">
        <v>0</v>
      </c>
      <c r="F58" s="768">
        <v>0</v>
      </c>
      <c r="G58" s="768">
        <v>0</v>
      </c>
      <c r="H58" s="768">
        <v>0</v>
      </c>
      <c r="I58" s="768">
        <v>0</v>
      </c>
      <c r="J58" s="768">
        <v>0</v>
      </c>
      <c r="K58" s="768">
        <v>0</v>
      </c>
      <c r="L58" s="768">
        <v>0</v>
      </c>
      <c r="M58" s="733">
        <v>3</v>
      </c>
      <c r="N58" s="768">
        <v>0</v>
      </c>
      <c r="O58" s="768">
        <v>1</v>
      </c>
      <c r="P58" s="768">
        <v>2</v>
      </c>
      <c r="Q58" s="733">
        <v>0</v>
      </c>
      <c r="R58" s="768">
        <v>0</v>
      </c>
    </row>
    <row r="59" spans="1:18">
      <c r="A59" s="118" t="s">
        <v>298</v>
      </c>
      <c r="B59" s="117">
        <v>9</v>
      </c>
      <c r="C59" s="767">
        <v>1</v>
      </c>
      <c r="D59" s="767">
        <v>1</v>
      </c>
      <c r="E59" s="767">
        <v>0</v>
      </c>
      <c r="F59" s="767">
        <v>0</v>
      </c>
      <c r="G59" s="767">
        <v>0</v>
      </c>
      <c r="H59" s="767">
        <v>0</v>
      </c>
      <c r="I59" s="767">
        <v>0</v>
      </c>
      <c r="J59" s="767">
        <v>0</v>
      </c>
      <c r="K59" s="767">
        <v>0</v>
      </c>
      <c r="L59" s="767">
        <v>0</v>
      </c>
      <c r="M59" s="117">
        <v>8</v>
      </c>
      <c r="N59" s="767">
        <v>0</v>
      </c>
      <c r="O59" s="767">
        <v>6</v>
      </c>
      <c r="P59" s="767">
        <v>0</v>
      </c>
      <c r="Q59" s="117">
        <v>2</v>
      </c>
      <c r="R59" s="767">
        <v>0</v>
      </c>
    </row>
    <row r="60" spans="1:18">
      <c r="A60" s="732" t="s">
        <v>297</v>
      </c>
      <c r="B60" s="733">
        <v>16</v>
      </c>
      <c r="C60" s="768">
        <v>1</v>
      </c>
      <c r="D60" s="768">
        <v>1</v>
      </c>
      <c r="E60" s="768">
        <v>0</v>
      </c>
      <c r="F60" s="768">
        <v>0</v>
      </c>
      <c r="G60" s="768">
        <v>0</v>
      </c>
      <c r="H60" s="768">
        <v>0</v>
      </c>
      <c r="I60" s="768">
        <v>0</v>
      </c>
      <c r="J60" s="768">
        <v>0</v>
      </c>
      <c r="K60" s="768">
        <v>0</v>
      </c>
      <c r="L60" s="768">
        <v>0</v>
      </c>
      <c r="M60" s="733">
        <v>15</v>
      </c>
      <c r="N60" s="768">
        <v>0</v>
      </c>
      <c r="O60" s="768">
        <v>2</v>
      </c>
      <c r="P60" s="768">
        <v>5</v>
      </c>
      <c r="Q60" s="733">
        <v>8</v>
      </c>
      <c r="R60" s="768">
        <v>0</v>
      </c>
    </row>
    <row r="61" spans="1:18">
      <c r="A61" s="118" t="s">
        <v>296</v>
      </c>
      <c r="B61" s="117">
        <v>15</v>
      </c>
      <c r="C61" s="767">
        <v>0</v>
      </c>
      <c r="D61" s="767">
        <v>0</v>
      </c>
      <c r="E61" s="767">
        <v>0</v>
      </c>
      <c r="F61" s="767">
        <v>0</v>
      </c>
      <c r="G61" s="767">
        <v>0</v>
      </c>
      <c r="H61" s="767">
        <v>0</v>
      </c>
      <c r="I61" s="767">
        <v>0</v>
      </c>
      <c r="J61" s="767">
        <v>0</v>
      </c>
      <c r="K61" s="767">
        <v>0</v>
      </c>
      <c r="L61" s="767">
        <v>0</v>
      </c>
      <c r="M61" s="117">
        <v>15</v>
      </c>
      <c r="N61" s="767">
        <v>1</v>
      </c>
      <c r="O61" s="767">
        <v>6</v>
      </c>
      <c r="P61" s="767">
        <v>4</v>
      </c>
      <c r="Q61" s="117">
        <v>4</v>
      </c>
      <c r="R61" s="767">
        <v>0</v>
      </c>
    </row>
    <row r="62" spans="1:18">
      <c r="A62" s="732" t="s">
        <v>295</v>
      </c>
      <c r="B62" s="733">
        <v>3</v>
      </c>
      <c r="C62" s="768">
        <v>0</v>
      </c>
      <c r="D62" s="768">
        <v>0</v>
      </c>
      <c r="E62" s="768">
        <v>0</v>
      </c>
      <c r="F62" s="768">
        <v>0</v>
      </c>
      <c r="G62" s="768">
        <v>0</v>
      </c>
      <c r="H62" s="768">
        <v>0</v>
      </c>
      <c r="I62" s="768">
        <v>0</v>
      </c>
      <c r="J62" s="768">
        <v>0</v>
      </c>
      <c r="K62" s="768">
        <v>0</v>
      </c>
      <c r="L62" s="768">
        <v>0</v>
      </c>
      <c r="M62" s="733">
        <v>3</v>
      </c>
      <c r="N62" s="768">
        <v>0</v>
      </c>
      <c r="O62" s="768">
        <v>1</v>
      </c>
      <c r="P62" s="768">
        <v>0</v>
      </c>
      <c r="Q62" s="733">
        <v>2</v>
      </c>
      <c r="R62" s="768">
        <v>0</v>
      </c>
    </row>
    <row r="63" spans="1:18">
      <c r="A63" s="118" t="s">
        <v>294</v>
      </c>
      <c r="B63" s="117">
        <v>10</v>
      </c>
      <c r="C63" s="767">
        <v>0</v>
      </c>
      <c r="D63" s="767">
        <v>0</v>
      </c>
      <c r="E63" s="767">
        <v>0</v>
      </c>
      <c r="F63" s="767">
        <v>0</v>
      </c>
      <c r="G63" s="767">
        <v>0</v>
      </c>
      <c r="H63" s="767">
        <v>0</v>
      </c>
      <c r="I63" s="767">
        <v>0</v>
      </c>
      <c r="J63" s="767">
        <v>0</v>
      </c>
      <c r="K63" s="767">
        <v>0</v>
      </c>
      <c r="L63" s="767">
        <v>0</v>
      </c>
      <c r="M63" s="117">
        <v>10</v>
      </c>
      <c r="N63" s="767">
        <v>1</v>
      </c>
      <c r="O63" s="767">
        <v>5</v>
      </c>
      <c r="P63" s="767">
        <v>2</v>
      </c>
      <c r="Q63" s="117">
        <v>2</v>
      </c>
      <c r="R63" s="767">
        <v>0</v>
      </c>
    </row>
    <row r="64" spans="1:18">
      <c r="A64" s="732" t="s">
        <v>293</v>
      </c>
      <c r="B64" s="733">
        <v>5</v>
      </c>
      <c r="C64" s="768">
        <v>0</v>
      </c>
      <c r="D64" s="768">
        <v>0</v>
      </c>
      <c r="E64" s="768">
        <v>0</v>
      </c>
      <c r="F64" s="768">
        <v>0</v>
      </c>
      <c r="G64" s="768">
        <v>0</v>
      </c>
      <c r="H64" s="768">
        <v>0</v>
      </c>
      <c r="I64" s="768">
        <v>0</v>
      </c>
      <c r="J64" s="768">
        <v>0</v>
      </c>
      <c r="K64" s="768">
        <v>0</v>
      </c>
      <c r="L64" s="768">
        <v>0</v>
      </c>
      <c r="M64" s="733">
        <v>5</v>
      </c>
      <c r="N64" s="768">
        <v>0</v>
      </c>
      <c r="O64" s="768">
        <v>2</v>
      </c>
      <c r="P64" s="768">
        <v>1</v>
      </c>
      <c r="Q64" s="733">
        <v>2</v>
      </c>
      <c r="R64" s="768">
        <v>0</v>
      </c>
    </row>
    <row r="65" spans="1:18" s="48" customFormat="1">
      <c r="A65" s="47" t="s">
        <v>19</v>
      </c>
      <c r="B65" s="46">
        <v>119</v>
      </c>
      <c r="C65" s="46">
        <v>15</v>
      </c>
      <c r="D65" s="46">
        <v>3</v>
      </c>
      <c r="E65" s="46">
        <v>3</v>
      </c>
      <c r="F65" s="836">
        <v>0</v>
      </c>
      <c r="G65" s="836">
        <v>0</v>
      </c>
      <c r="H65" s="836">
        <v>0</v>
      </c>
      <c r="I65" s="46">
        <v>9</v>
      </c>
      <c r="J65" s="836">
        <v>0</v>
      </c>
      <c r="K65" s="836">
        <v>0</v>
      </c>
      <c r="L65" s="836">
        <v>0</v>
      </c>
      <c r="M65" s="46">
        <v>104</v>
      </c>
      <c r="N65" s="46">
        <v>2</v>
      </c>
      <c r="O65" s="46">
        <v>50</v>
      </c>
      <c r="P65" s="46">
        <v>8</v>
      </c>
      <c r="Q65" s="46">
        <v>41</v>
      </c>
      <c r="R65" s="46">
        <v>3</v>
      </c>
    </row>
    <row r="66" spans="1:18">
      <c r="A66" s="732" t="s">
        <v>292</v>
      </c>
      <c r="B66" s="733">
        <v>44</v>
      </c>
      <c r="C66" s="733">
        <v>10</v>
      </c>
      <c r="D66" s="768">
        <v>0</v>
      </c>
      <c r="E66" s="733">
        <v>3</v>
      </c>
      <c r="F66" s="768">
        <v>0</v>
      </c>
      <c r="G66" s="768">
        <v>0</v>
      </c>
      <c r="H66" s="768">
        <v>0</v>
      </c>
      <c r="I66" s="733">
        <v>7</v>
      </c>
      <c r="J66" s="768">
        <v>0</v>
      </c>
      <c r="K66" s="768">
        <v>0</v>
      </c>
      <c r="L66" s="768">
        <v>0</v>
      </c>
      <c r="M66" s="733">
        <v>34</v>
      </c>
      <c r="N66" s="733">
        <v>1</v>
      </c>
      <c r="O66" s="733">
        <v>14</v>
      </c>
      <c r="P66" s="768">
        <v>0</v>
      </c>
      <c r="Q66" s="733">
        <v>17</v>
      </c>
      <c r="R66" s="733">
        <v>2</v>
      </c>
    </row>
    <row r="67" spans="1:18">
      <c r="A67" s="118" t="s">
        <v>291</v>
      </c>
      <c r="B67" s="117">
        <v>10</v>
      </c>
      <c r="C67" s="117">
        <v>2</v>
      </c>
      <c r="D67" s="117">
        <v>1</v>
      </c>
      <c r="E67" s="767">
        <v>0</v>
      </c>
      <c r="F67" s="767">
        <v>0</v>
      </c>
      <c r="G67" s="767">
        <v>0</v>
      </c>
      <c r="H67" s="767">
        <v>0</v>
      </c>
      <c r="I67" s="117">
        <v>1</v>
      </c>
      <c r="J67" s="767">
        <v>0</v>
      </c>
      <c r="K67" s="767">
        <v>0</v>
      </c>
      <c r="L67" s="767">
        <v>0</v>
      </c>
      <c r="M67" s="117">
        <v>8</v>
      </c>
      <c r="N67" s="767">
        <v>0</v>
      </c>
      <c r="O67" s="117">
        <v>5</v>
      </c>
      <c r="P67" s="117">
        <v>1</v>
      </c>
      <c r="Q67" s="117">
        <v>2</v>
      </c>
      <c r="R67" s="767">
        <v>0</v>
      </c>
    </row>
    <row r="68" spans="1:18">
      <c r="A68" s="732" t="s">
        <v>290</v>
      </c>
      <c r="B68" s="733">
        <v>20</v>
      </c>
      <c r="C68" s="733">
        <v>1</v>
      </c>
      <c r="D68" s="733">
        <v>1</v>
      </c>
      <c r="E68" s="768">
        <v>0</v>
      </c>
      <c r="F68" s="768">
        <v>0</v>
      </c>
      <c r="G68" s="768">
        <v>0</v>
      </c>
      <c r="H68" s="768">
        <v>0</v>
      </c>
      <c r="I68" s="768">
        <v>0</v>
      </c>
      <c r="J68" s="768">
        <v>0</v>
      </c>
      <c r="K68" s="768">
        <v>0</v>
      </c>
      <c r="L68" s="768">
        <v>0</v>
      </c>
      <c r="M68" s="733">
        <v>19</v>
      </c>
      <c r="N68" s="768">
        <v>0</v>
      </c>
      <c r="O68" s="733">
        <v>8</v>
      </c>
      <c r="P68" s="733">
        <v>5</v>
      </c>
      <c r="Q68" s="733">
        <v>6</v>
      </c>
      <c r="R68" s="768">
        <v>0</v>
      </c>
    </row>
    <row r="69" spans="1:18">
      <c r="A69" s="118" t="s">
        <v>289</v>
      </c>
      <c r="B69" s="117">
        <v>26</v>
      </c>
      <c r="C69" s="117">
        <v>2</v>
      </c>
      <c r="D69" s="117">
        <v>1</v>
      </c>
      <c r="E69" s="767">
        <v>0</v>
      </c>
      <c r="F69" s="767">
        <v>0</v>
      </c>
      <c r="G69" s="767">
        <v>0</v>
      </c>
      <c r="H69" s="767">
        <v>0</v>
      </c>
      <c r="I69" s="117">
        <v>1</v>
      </c>
      <c r="J69" s="767">
        <v>0</v>
      </c>
      <c r="K69" s="767">
        <v>0</v>
      </c>
      <c r="L69" s="767">
        <v>0</v>
      </c>
      <c r="M69" s="117">
        <v>24</v>
      </c>
      <c r="N69" s="117">
        <v>1</v>
      </c>
      <c r="O69" s="117">
        <v>13</v>
      </c>
      <c r="P69" s="117">
        <v>1</v>
      </c>
      <c r="Q69" s="117">
        <v>8</v>
      </c>
      <c r="R69" s="117">
        <v>1</v>
      </c>
    </row>
    <row r="70" spans="1:18">
      <c r="A70" s="732" t="s">
        <v>288</v>
      </c>
      <c r="B70" s="733">
        <v>8</v>
      </c>
      <c r="C70" s="768">
        <v>0</v>
      </c>
      <c r="D70" s="768">
        <v>0</v>
      </c>
      <c r="E70" s="768">
        <v>0</v>
      </c>
      <c r="F70" s="768">
        <v>0</v>
      </c>
      <c r="G70" s="768">
        <v>0</v>
      </c>
      <c r="H70" s="768">
        <v>0</v>
      </c>
      <c r="I70" s="768">
        <v>0</v>
      </c>
      <c r="J70" s="768">
        <v>0</v>
      </c>
      <c r="K70" s="768">
        <v>0</v>
      </c>
      <c r="L70" s="768">
        <v>0</v>
      </c>
      <c r="M70" s="733">
        <v>8</v>
      </c>
      <c r="N70" s="768">
        <v>0</v>
      </c>
      <c r="O70" s="733">
        <v>4</v>
      </c>
      <c r="P70" s="733">
        <v>1</v>
      </c>
      <c r="Q70" s="733">
        <v>3</v>
      </c>
      <c r="R70" s="768">
        <v>0</v>
      </c>
    </row>
    <row r="71" spans="1:18">
      <c r="A71" s="118" t="s">
        <v>287</v>
      </c>
      <c r="B71" s="117">
        <v>11</v>
      </c>
      <c r="C71" s="767">
        <v>0</v>
      </c>
      <c r="D71" s="767">
        <v>0</v>
      </c>
      <c r="E71" s="767">
        <v>0</v>
      </c>
      <c r="F71" s="767">
        <v>0</v>
      </c>
      <c r="G71" s="767">
        <v>0</v>
      </c>
      <c r="H71" s="767">
        <v>0</v>
      </c>
      <c r="I71" s="767">
        <v>0</v>
      </c>
      <c r="J71" s="767">
        <v>0</v>
      </c>
      <c r="K71" s="767">
        <v>0</v>
      </c>
      <c r="L71" s="767">
        <v>0</v>
      </c>
      <c r="M71" s="117">
        <v>11</v>
      </c>
      <c r="N71" s="767">
        <v>0</v>
      </c>
      <c r="O71" s="117">
        <v>6</v>
      </c>
      <c r="P71" s="767">
        <v>0</v>
      </c>
      <c r="Q71" s="117">
        <v>5</v>
      </c>
      <c r="R71" s="767">
        <v>0</v>
      </c>
    </row>
    <row r="72" spans="1:18" s="48" customFormat="1">
      <c r="A72" s="730" t="s">
        <v>20</v>
      </c>
      <c r="B72" s="731">
        <v>243</v>
      </c>
      <c r="C72" s="731">
        <v>33</v>
      </c>
      <c r="D72" s="731">
        <v>8</v>
      </c>
      <c r="E72" s="731">
        <v>4</v>
      </c>
      <c r="F72" s="902">
        <v>0</v>
      </c>
      <c r="G72" s="731">
        <v>1</v>
      </c>
      <c r="H72" s="902">
        <v>0</v>
      </c>
      <c r="I72" s="731">
        <v>20</v>
      </c>
      <c r="J72" s="902">
        <v>0</v>
      </c>
      <c r="K72" s="902">
        <v>0</v>
      </c>
      <c r="L72" s="902">
        <v>0</v>
      </c>
      <c r="M72" s="731">
        <v>210</v>
      </c>
      <c r="N72" s="731">
        <v>7</v>
      </c>
      <c r="O72" s="731">
        <v>78</v>
      </c>
      <c r="P72" s="731">
        <v>41</v>
      </c>
      <c r="Q72" s="731">
        <v>82</v>
      </c>
      <c r="R72" s="731">
        <v>2</v>
      </c>
    </row>
    <row r="73" spans="1:18">
      <c r="A73" s="118" t="s">
        <v>20</v>
      </c>
      <c r="B73" s="117">
        <v>86</v>
      </c>
      <c r="C73" s="117">
        <v>24</v>
      </c>
      <c r="D73" s="117">
        <v>2</v>
      </c>
      <c r="E73" s="117">
        <v>4</v>
      </c>
      <c r="F73" s="767">
        <v>0</v>
      </c>
      <c r="G73" s="117">
        <v>1</v>
      </c>
      <c r="H73" s="767">
        <v>0</v>
      </c>
      <c r="I73" s="117">
        <v>17</v>
      </c>
      <c r="J73" s="767">
        <v>0</v>
      </c>
      <c r="K73" s="767">
        <v>0</v>
      </c>
      <c r="L73" s="767">
        <v>0</v>
      </c>
      <c r="M73" s="117">
        <v>62</v>
      </c>
      <c r="N73" s="117">
        <v>4</v>
      </c>
      <c r="O73" s="117">
        <v>22</v>
      </c>
      <c r="P73" s="117">
        <v>3</v>
      </c>
      <c r="Q73" s="117">
        <v>31</v>
      </c>
      <c r="R73" s="117">
        <v>2</v>
      </c>
    </row>
    <row r="74" spans="1:18">
      <c r="A74" s="732" t="s">
        <v>286</v>
      </c>
      <c r="B74" s="733">
        <v>13</v>
      </c>
      <c r="C74" s="733">
        <v>2</v>
      </c>
      <c r="D74" s="733">
        <v>1</v>
      </c>
      <c r="E74" s="768">
        <v>0</v>
      </c>
      <c r="F74" s="768">
        <v>0</v>
      </c>
      <c r="G74" s="768">
        <v>0</v>
      </c>
      <c r="H74" s="768">
        <v>0</v>
      </c>
      <c r="I74" s="768">
        <v>1</v>
      </c>
      <c r="J74" s="768">
        <v>0</v>
      </c>
      <c r="K74" s="768">
        <v>0</v>
      </c>
      <c r="L74" s="768">
        <v>0</v>
      </c>
      <c r="M74" s="733">
        <v>11</v>
      </c>
      <c r="N74" s="768">
        <v>0</v>
      </c>
      <c r="O74" s="733">
        <v>4</v>
      </c>
      <c r="P74" s="733">
        <v>2</v>
      </c>
      <c r="Q74" s="733">
        <v>5</v>
      </c>
      <c r="R74" s="768">
        <v>0</v>
      </c>
    </row>
    <row r="75" spans="1:18">
      <c r="A75" s="118" t="s">
        <v>285</v>
      </c>
      <c r="B75" s="117">
        <v>12</v>
      </c>
      <c r="C75" s="117">
        <v>0</v>
      </c>
      <c r="D75" s="767">
        <v>0</v>
      </c>
      <c r="E75" s="767">
        <v>0</v>
      </c>
      <c r="F75" s="767">
        <v>0</v>
      </c>
      <c r="G75" s="767">
        <v>0</v>
      </c>
      <c r="H75" s="767">
        <v>0</v>
      </c>
      <c r="I75" s="117">
        <v>0</v>
      </c>
      <c r="J75" s="767">
        <v>0</v>
      </c>
      <c r="K75" s="767">
        <v>0</v>
      </c>
      <c r="L75" s="767">
        <v>0</v>
      </c>
      <c r="M75" s="117">
        <v>12</v>
      </c>
      <c r="N75" s="117">
        <v>1</v>
      </c>
      <c r="O75" s="117">
        <v>4</v>
      </c>
      <c r="P75" s="117">
        <v>1</v>
      </c>
      <c r="Q75" s="117">
        <v>6</v>
      </c>
      <c r="R75" s="767">
        <v>0</v>
      </c>
    </row>
    <row r="76" spans="1:18">
      <c r="A76" s="732" t="s">
        <v>284</v>
      </c>
      <c r="B76" s="733">
        <v>8</v>
      </c>
      <c r="C76" s="768">
        <v>0</v>
      </c>
      <c r="D76" s="768">
        <v>0</v>
      </c>
      <c r="E76" s="768">
        <v>0</v>
      </c>
      <c r="F76" s="768">
        <v>0</v>
      </c>
      <c r="G76" s="768">
        <v>0</v>
      </c>
      <c r="H76" s="768">
        <v>0</v>
      </c>
      <c r="I76" s="768">
        <v>0</v>
      </c>
      <c r="J76" s="768">
        <v>0</v>
      </c>
      <c r="K76" s="768">
        <v>0</v>
      </c>
      <c r="L76" s="768">
        <v>0</v>
      </c>
      <c r="M76" s="733">
        <v>8</v>
      </c>
      <c r="N76" s="768">
        <v>0</v>
      </c>
      <c r="O76" s="733">
        <v>4</v>
      </c>
      <c r="P76" s="733">
        <v>1</v>
      </c>
      <c r="Q76" s="733">
        <v>3</v>
      </c>
      <c r="R76" s="768">
        <v>0</v>
      </c>
    </row>
    <row r="77" spans="1:18">
      <c r="A77" s="118" t="s">
        <v>283</v>
      </c>
      <c r="B77" s="117">
        <v>5</v>
      </c>
      <c r="C77" s="767">
        <v>0</v>
      </c>
      <c r="D77" s="767">
        <v>0</v>
      </c>
      <c r="E77" s="767">
        <v>0</v>
      </c>
      <c r="F77" s="767">
        <v>0</v>
      </c>
      <c r="G77" s="767">
        <v>0</v>
      </c>
      <c r="H77" s="767">
        <v>0</v>
      </c>
      <c r="I77" s="767">
        <v>0</v>
      </c>
      <c r="J77" s="767">
        <v>0</v>
      </c>
      <c r="K77" s="767">
        <v>0</v>
      </c>
      <c r="L77" s="767">
        <v>0</v>
      </c>
      <c r="M77" s="117">
        <v>5</v>
      </c>
      <c r="N77" s="767">
        <v>0</v>
      </c>
      <c r="O77" s="117">
        <v>3</v>
      </c>
      <c r="P77" s="117">
        <v>1</v>
      </c>
      <c r="Q77" s="117">
        <v>1</v>
      </c>
      <c r="R77" s="767">
        <v>0</v>
      </c>
    </row>
    <row r="78" spans="1:18">
      <c r="A78" s="732" t="s">
        <v>282</v>
      </c>
      <c r="B78" s="733">
        <v>11</v>
      </c>
      <c r="C78" s="733">
        <v>1</v>
      </c>
      <c r="D78" s="733">
        <v>1</v>
      </c>
      <c r="E78" s="768">
        <v>0</v>
      </c>
      <c r="F78" s="768">
        <v>0</v>
      </c>
      <c r="G78" s="768">
        <v>0</v>
      </c>
      <c r="H78" s="768">
        <v>0</v>
      </c>
      <c r="I78" s="768">
        <v>0</v>
      </c>
      <c r="J78" s="768">
        <v>0</v>
      </c>
      <c r="K78" s="768">
        <v>0</v>
      </c>
      <c r="L78" s="768">
        <v>0</v>
      </c>
      <c r="M78" s="733">
        <v>10</v>
      </c>
      <c r="N78" s="768">
        <v>0</v>
      </c>
      <c r="O78" s="733">
        <v>6</v>
      </c>
      <c r="P78" s="768">
        <v>0</v>
      </c>
      <c r="Q78" s="733">
        <v>4</v>
      </c>
      <c r="R78" s="768">
        <v>0</v>
      </c>
    </row>
    <row r="79" spans="1:18">
      <c r="A79" s="118" t="s">
        <v>281</v>
      </c>
      <c r="B79" s="117">
        <v>8</v>
      </c>
      <c r="C79" s="767">
        <v>0</v>
      </c>
      <c r="D79" s="767">
        <v>0</v>
      </c>
      <c r="E79" s="767">
        <v>0</v>
      </c>
      <c r="F79" s="767">
        <v>0</v>
      </c>
      <c r="G79" s="767">
        <v>0</v>
      </c>
      <c r="H79" s="767">
        <v>0</v>
      </c>
      <c r="I79" s="767">
        <v>0</v>
      </c>
      <c r="J79" s="767">
        <v>0</v>
      </c>
      <c r="K79" s="767">
        <v>0</v>
      </c>
      <c r="L79" s="767">
        <v>0</v>
      </c>
      <c r="M79" s="117">
        <v>8</v>
      </c>
      <c r="N79" s="117">
        <v>1</v>
      </c>
      <c r="O79" s="117">
        <v>4</v>
      </c>
      <c r="P79" s="117">
        <v>1</v>
      </c>
      <c r="Q79" s="117">
        <v>2</v>
      </c>
      <c r="R79" s="767">
        <v>0</v>
      </c>
    </row>
    <row r="80" spans="1:18">
      <c r="A80" s="732" t="s">
        <v>280</v>
      </c>
      <c r="B80" s="733">
        <v>14</v>
      </c>
      <c r="C80" s="733">
        <v>2</v>
      </c>
      <c r="D80" s="733">
        <v>1</v>
      </c>
      <c r="E80" s="768">
        <v>0</v>
      </c>
      <c r="F80" s="768">
        <v>0</v>
      </c>
      <c r="G80" s="768">
        <v>0</v>
      </c>
      <c r="H80" s="768">
        <v>0</v>
      </c>
      <c r="I80" s="733">
        <v>1</v>
      </c>
      <c r="J80" s="768">
        <v>0</v>
      </c>
      <c r="K80" s="768">
        <v>0</v>
      </c>
      <c r="L80" s="768">
        <v>0</v>
      </c>
      <c r="M80" s="733">
        <v>12</v>
      </c>
      <c r="N80" s="768">
        <v>0</v>
      </c>
      <c r="O80" s="733">
        <v>5</v>
      </c>
      <c r="P80" s="733">
        <v>1</v>
      </c>
      <c r="Q80" s="733">
        <v>6</v>
      </c>
      <c r="R80" s="768">
        <v>0</v>
      </c>
    </row>
    <row r="81" spans="1:18">
      <c r="A81" s="118" t="s">
        <v>279</v>
      </c>
      <c r="B81" s="117">
        <v>13</v>
      </c>
      <c r="C81" s="117">
        <v>1</v>
      </c>
      <c r="D81" s="117">
        <v>1</v>
      </c>
      <c r="E81" s="767">
        <v>0</v>
      </c>
      <c r="F81" s="767">
        <v>0</v>
      </c>
      <c r="G81" s="767">
        <v>0</v>
      </c>
      <c r="H81" s="767">
        <v>0</v>
      </c>
      <c r="I81" s="767">
        <v>0</v>
      </c>
      <c r="J81" s="767">
        <v>0</v>
      </c>
      <c r="K81" s="767">
        <v>0</v>
      </c>
      <c r="L81" s="767">
        <v>0</v>
      </c>
      <c r="M81" s="117">
        <v>12</v>
      </c>
      <c r="N81" s="767">
        <v>0</v>
      </c>
      <c r="O81" s="117">
        <v>5</v>
      </c>
      <c r="P81" s="117">
        <v>3</v>
      </c>
      <c r="Q81" s="117">
        <v>4</v>
      </c>
      <c r="R81" s="767">
        <v>0</v>
      </c>
    </row>
    <row r="82" spans="1:18">
      <c r="A82" s="732" t="s">
        <v>278</v>
      </c>
      <c r="B82" s="733">
        <v>9</v>
      </c>
      <c r="C82" s="733">
        <v>1</v>
      </c>
      <c r="D82" s="733">
        <v>1</v>
      </c>
      <c r="E82" s="768">
        <v>0</v>
      </c>
      <c r="F82" s="768">
        <v>0</v>
      </c>
      <c r="G82" s="768">
        <v>0</v>
      </c>
      <c r="H82" s="768">
        <v>0</v>
      </c>
      <c r="I82" s="768">
        <v>0</v>
      </c>
      <c r="J82" s="768">
        <v>0</v>
      </c>
      <c r="K82" s="768">
        <v>0</v>
      </c>
      <c r="L82" s="768">
        <v>0</v>
      </c>
      <c r="M82" s="733">
        <v>8</v>
      </c>
      <c r="N82" s="768">
        <v>0</v>
      </c>
      <c r="O82" s="733">
        <v>3</v>
      </c>
      <c r="P82" s="733">
        <v>2</v>
      </c>
      <c r="Q82" s="733">
        <v>3</v>
      </c>
      <c r="R82" s="768">
        <v>0</v>
      </c>
    </row>
    <row r="83" spans="1:18">
      <c r="A83" s="118" t="s">
        <v>277</v>
      </c>
      <c r="B83" s="117">
        <v>32</v>
      </c>
      <c r="C83" s="117">
        <v>2</v>
      </c>
      <c r="D83" s="117">
        <v>1</v>
      </c>
      <c r="E83" s="767">
        <v>0</v>
      </c>
      <c r="F83" s="767">
        <v>0</v>
      </c>
      <c r="G83" s="767">
        <v>0</v>
      </c>
      <c r="H83" s="767">
        <v>0</v>
      </c>
      <c r="I83" s="117">
        <v>1</v>
      </c>
      <c r="J83" s="767">
        <v>0</v>
      </c>
      <c r="K83" s="767">
        <v>0</v>
      </c>
      <c r="L83" s="767">
        <v>0</v>
      </c>
      <c r="M83" s="117">
        <v>30</v>
      </c>
      <c r="N83" s="767">
        <v>0</v>
      </c>
      <c r="O83" s="117">
        <v>9</v>
      </c>
      <c r="P83" s="117">
        <v>15</v>
      </c>
      <c r="Q83" s="117">
        <v>6</v>
      </c>
      <c r="R83" s="767">
        <v>0</v>
      </c>
    </row>
    <row r="84" spans="1:18">
      <c r="A84" s="732" t="s">
        <v>276</v>
      </c>
      <c r="B84" s="733">
        <v>8</v>
      </c>
      <c r="C84" s="768">
        <v>0</v>
      </c>
      <c r="D84" s="768">
        <v>0</v>
      </c>
      <c r="E84" s="768">
        <v>0</v>
      </c>
      <c r="F84" s="768">
        <v>0</v>
      </c>
      <c r="G84" s="768">
        <v>0</v>
      </c>
      <c r="H84" s="768">
        <v>0</v>
      </c>
      <c r="I84" s="768">
        <v>0</v>
      </c>
      <c r="J84" s="768">
        <v>0</v>
      </c>
      <c r="K84" s="768">
        <v>0</v>
      </c>
      <c r="L84" s="768">
        <v>0</v>
      </c>
      <c r="M84" s="733">
        <v>8</v>
      </c>
      <c r="N84" s="768">
        <v>0</v>
      </c>
      <c r="O84" s="733">
        <v>2</v>
      </c>
      <c r="P84" s="733">
        <v>3</v>
      </c>
      <c r="Q84" s="733">
        <v>3</v>
      </c>
      <c r="R84" s="768">
        <v>0</v>
      </c>
    </row>
    <row r="85" spans="1:18">
      <c r="A85" s="118" t="s">
        <v>275</v>
      </c>
      <c r="B85" s="117">
        <v>11</v>
      </c>
      <c r="C85" s="767">
        <v>0</v>
      </c>
      <c r="D85" s="767">
        <v>0</v>
      </c>
      <c r="E85" s="767">
        <v>0</v>
      </c>
      <c r="F85" s="767">
        <v>0</v>
      </c>
      <c r="G85" s="767">
        <v>0</v>
      </c>
      <c r="H85" s="767">
        <v>0</v>
      </c>
      <c r="I85" s="767">
        <v>0</v>
      </c>
      <c r="J85" s="767">
        <v>0</v>
      </c>
      <c r="K85" s="767">
        <v>0</v>
      </c>
      <c r="L85" s="767">
        <v>0</v>
      </c>
      <c r="M85" s="117">
        <v>11</v>
      </c>
      <c r="N85" s="117">
        <v>1</v>
      </c>
      <c r="O85" s="117">
        <v>2</v>
      </c>
      <c r="P85" s="117">
        <v>5</v>
      </c>
      <c r="Q85" s="117">
        <v>3</v>
      </c>
      <c r="R85" s="767">
        <v>0</v>
      </c>
    </row>
    <row r="86" spans="1:18">
      <c r="A86" s="732" t="s">
        <v>274</v>
      </c>
      <c r="B86" s="733">
        <v>6</v>
      </c>
      <c r="C86" s="768">
        <v>0</v>
      </c>
      <c r="D86" s="768">
        <v>0</v>
      </c>
      <c r="E86" s="768">
        <v>0</v>
      </c>
      <c r="F86" s="768">
        <v>0</v>
      </c>
      <c r="G86" s="768">
        <v>0</v>
      </c>
      <c r="H86" s="768">
        <v>0</v>
      </c>
      <c r="I86" s="768">
        <v>0</v>
      </c>
      <c r="J86" s="768">
        <v>0</v>
      </c>
      <c r="K86" s="768">
        <v>0</v>
      </c>
      <c r="L86" s="768">
        <v>0</v>
      </c>
      <c r="M86" s="733">
        <v>6</v>
      </c>
      <c r="N86" s="768">
        <v>0</v>
      </c>
      <c r="O86" s="733">
        <v>2</v>
      </c>
      <c r="P86" s="733">
        <v>2</v>
      </c>
      <c r="Q86" s="733">
        <v>2</v>
      </c>
      <c r="R86" s="768">
        <v>0</v>
      </c>
    </row>
    <row r="87" spans="1:18">
      <c r="A87" s="118" t="s">
        <v>273</v>
      </c>
      <c r="B87" s="117">
        <v>4</v>
      </c>
      <c r="C87" s="767">
        <v>0</v>
      </c>
      <c r="D87" s="767">
        <v>0</v>
      </c>
      <c r="E87" s="767">
        <v>0</v>
      </c>
      <c r="F87" s="767">
        <v>0</v>
      </c>
      <c r="G87" s="767">
        <v>0</v>
      </c>
      <c r="H87" s="767">
        <v>0</v>
      </c>
      <c r="I87" s="767">
        <v>0</v>
      </c>
      <c r="J87" s="767">
        <v>0</v>
      </c>
      <c r="K87" s="767">
        <v>0</v>
      </c>
      <c r="L87" s="767">
        <v>0</v>
      </c>
      <c r="M87" s="117">
        <v>4</v>
      </c>
      <c r="N87" s="767">
        <v>0</v>
      </c>
      <c r="O87" s="117">
        <v>2</v>
      </c>
      <c r="P87" s="767">
        <v>0</v>
      </c>
      <c r="Q87" s="117">
        <v>2</v>
      </c>
      <c r="R87" s="767">
        <v>0</v>
      </c>
    </row>
    <row r="88" spans="1:18">
      <c r="A88" s="732" t="s">
        <v>1117</v>
      </c>
      <c r="B88" s="733">
        <v>3</v>
      </c>
      <c r="C88" s="768">
        <v>0</v>
      </c>
      <c r="D88" s="768">
        <v>0</v>
      </c>
      <c r="E88" s="768">
        <v>0</v>
      </c>
      <c r="F88" s="768">
        <v>0</v>
      </c>
      <c r="G88" s="768">
        <v>0</v>
      </c>
      <c r="H88" s="768">
        <v>0</v>
      </c>
      <c r="I88" s="768">
        <v>0</v>
      </c>
      <c r="J88" s="768">
        <v>0</v>
      </c>
      <c r="K88" s="768">
        <v>0</v>
      </c>
      <c r="L88" s="768">
        <v>0</v>
      </c>
      <c r="M88" s="733">
        <v>3</v>
      </c>
      <c r="N88" s="768">
        <v>0</v>
      </c>
      <c r="O88" s="733">
        <v>1</v>
      </c>
      <c r="P88" s="733">
        <v>1</v>
      </c>
      <c r="Q88" s="733">
        <v>1</v>
      </c>
      <c r="R88" s="768">
        <v>0</v>
      </c>
    </row>
    <row r="89" spans="1:18" s="48" customFormat="1">
      <c r="A89" s="47" t="s">
        <v>21</v>
      </c>
      <c r="B89" s="46">
        <v>568</v>
      </c>
      <c r="C89" s="46">
        <v>122</v>
      </c>
      <c r="D89" s="46">
        <v>5</v>
      </c>
      <c r="E89" s="46">
        <v>11</v>
      </c>
      <c r="F89" s="46">
        <v>2</v>
      </c>
      <c r="G89" s="46">
        <v>6</v>
      </c>
      <c r="H89" s="46">
        <v>4</v>
      </c>
      <c r="I89" s="46">
        <v>86</v>
      </c>
      <c r="J89" s="46">
        <v>7</v>
      </c>
      <c r="K89" s="46">
        <v>1</v>
      </c>
      <c r="L89" s="836">
        <v>0</v>
      </c>
      <c r="M89" s="46">
        <v>446</v>
      </c>
      <c r="N89" s="46">
        <v>34</v>
      </c>
      <c r="O89" s="46">
        <v>155</v>
      </c>
      <c r="P89" s="46">
        <v>2</v>
      </c>
      <c r="Q89" s="46">
        <v>240</v>
      </c>
      <c r="R89" s="46">
        <v>15</v>
      </c>
    </row>
    <row r="90" spans="1:18">
      <c r="A90" s="732" t="s">
        <v>272</v>
      </c>
      <c r="B90" s="733">
        <v>474</v>
      </c>
      <c r="C90" s="733">
        <v>109</v>
      </c>
      <c r="D90" s="733">
        <v>2</v>
      </c>
      <c r="E90" s="733">
        <v>10</v>
      </c>
      <c r="F90" s="733">
        <v>2</v>
      </c>
      <c r="G90" s="733">
        <v>6</v>
      </c>
      <c r="H90" s="733">
        <v>4</v>
      </c>
      <c r="I90" s="733">
        <v>78</v>
      </c>
      <c r="J90" s="733">
        <v>6</v>
      </c>
      <c r="K90" s="733">
        <v>1</v>
      </c>
      <c r="L90" s="768">
        <v>0</v>
      </c>
      <c r="M90" s="733">
        <v>365</v>
      </c>
      <c r="N90" s="733">
        <v>26</v>
      </c>
      <c r="O90" s="733">
        <v>120</v>
      </c>
      <c r="P90" s="733">
        <v>2</v>
      </c>
      <c r="Q90" s="733">
        <v>203</v>
      </c>
      <c r="R90" s="733">
        <v>14</v>
      </c>
    </row>
    <row r="91" spans="1:18">
      <c r="A91" s="118" t="s">
        <v>271</v>
      </c>
      <c r="B91" s="117">
        <v>25</v>
      </c>
      <c r="C91" s="117">
        <v>3</v>
      </c>
      <c r="D91" s="117">
        <v>1</v>
      </c>
      <c r="E91" s="767">
        <v>0</v>
      </c>
      <c r="F91" s="767">
        <v>0</v>
      </c>
      <c r="G91" s="767">
        <v>0</v>
      </c>
      <c r="H91" s="767">
        <v>0</v>
      </c>
      <c r="I91" s="117">
        <v>1</v>
      </c>
      <c r="J91" s="117">
        <v>1</v>
      </c>
      <c r="K91" s="767">
        <v>0</v>
      </c>
      <c r="L91" s="767">
        <v>0</v>
      </c>
      <c r="M91" s="117">
        <v>22</v>
      </c>
      <c r="N91" s="117">
        <v>2</v>
      </c>
      <c r="O91" s="117">
        <v>10</v>
      </c>
      <c r="P91" s="767">
        <v>0</v>
      </c>
      <c r="Q91" s="117">
        <v>10</v>
      </c>
      <c r="R91" s="767">
        <v>0</v>
      </c>
    </row>
    <row r="92" spans="1:18">
      <c r="A92" s="732" t="s">
        <v>270</v>
      </c>
      <c r="B92" s="733">
        <v>23</v>
      </c>
      <c r="C92" s="733">
        <v>5</v>
      </c>
      <c r="D92" s="733">
        <v>1</v>
      </c>
      <c r="E92" s="768">
        <v>0</v>
      </c>
      <c r="F92" s="768">
        <v>0</v>
      </c>
      <c r="G92" s="768">
        <v>0</v>
      </c>
      <c r="H92" s="768">
        <v>0</v>
      </c>
      <c r="I92" s="733">
        <v>4</v>
      </c>
      <c r="J92" s="768">
        <v>0</v>
      </c>
      <c r="K92" s="768">
        <v>0</v>
      </c>
      <c r="L92" s="768">
        <v>0</v>
      </c>
      <c r="M92" s="733">
        <v>18</v>
      </c>
      <c r="N92" s="768">
        <v>1</v>
      </c>
      <c r="O92" s="733">
        <v>7</v>
      </c>
      <c r="P92" s="768">
        <v>0</v>
      </c>
      <c r="Q92" s="733">
        <v>10</v>
      </c>
      <c r="R92" s="768">
        <v>0</v>
      </c>
    </row>
    <row r="93" spans="1:18">
      <c r="A93" s="118" t="s">
        <v>269</v>
      </c>
      <c r="B93" s="117">
        <v>8</v>
      </c>
      <c r="C93" s="767">
        <v>0</v>
      </c>
      <c r="D93" s="767">
        <v>0</v>
      </c>
      <c r="E93" s="767">
        <v>0</v>
      </c>
      <c r="F93" s="767">
        <v>0</v>
      </c>
      <c r="G93" s="767">
        <v>0</v>
      </c>
      <c r="H93" s="767">
        <v>0</v>
      </c>
      <c r="I93" s="767">
        <v>0</v>
      </c>
      <c r="J93" s="767">
        <v>0</v>
      </c>
      <c r="K93" s="767">
        <v>0</v>
      </c>
      <c r="L93" s="767">
        <v>0</v>
      </c>
      <c r="M93" s="117">
        <v>8</v>
      </c>
      <c r="N93" s="117">
        <v>1</v>
      </c>
      <c r="O93" s="117">
        <v>5</v>
      </c>
      <c r="P93" s="767">
        <v>0</v>
      </c>
      <c r="Q93" s="117">
        <v>2</v>
      </c>
      <c r="R93" s="767">
        <v>0</v>
      </c>
    </row>
    <row r="94" spans="1:18">
      <c r="A94" s="732" t="s">
        <v>268</v>
      </c>
      <c r="B94" s="733">
        <v>24</v>
      </c>
      <c r="C94" s="733">
        <v>4</v>
      </c>
      <c r="D94" s="733">
        <v>1</v>
      </c>
      <c r="E94" s="768">
        <v>0</v>
      </c>
      <c r="F94" s="768">
        <v>0</v>
      </c>
      <c r="G94" s="768">
        <v>0</v>
      </c>
      <c r="H94" s="768">
        <v>0</v>
      </c>
      <c r="I94" s="733">
        <v>3</v>
      </c>
      <c r="J94" s="768">
        <v>0</v>
      </c>
      <c r="K94" s="768">
        <v>0</v>
      </c>
      <c r="L94" s="768">
        <v>0</v>
      </c>
      <c r="M94" s="733">
        <v>20</v>
      </c>
      <c r="N94" s="733">
        <v>3</v>
      </c>
      <c r="O94" s="733">
        <v>8</v>
      </c>
      <c r="P94" s="768">
        <v>0</v>
      </c>
      <c r="Q94" s="733">
        <v>8</v>
      </c>
      <c r="R94" s="733">
        <v>1</v>
      </c>
    </row>
    <row r="95" spans="1:18">
      <c r="A95" s="118" t="s">
        <v>267</v>
      </c>
      <c r="B95" s="117">
        <v>4</v>
      </c>
      <c r="C95" s="767">
        <v>0</v>
      </c>
      <c r="D95" s="767">
        <v>0</v>
      </c>
      <c r="E95" s="767">
        <v>0</v>
      </c>
      <c r="F95" s="767">
        <v>0</v>
      </c>
      <c r="G95" s="767">
        <v>0</v>
      </c>
      <c r="H95" s="767">
        <v>0</v>
      </c>
      <c r="I95" s="767">
        <v>0</v>
      </c>
      <c r="J95" s="767">
        <v>0</v>
      </c>
      <c r="K95" s="767">
        <v>0</v>
      </c>
      <c r="L95" s="767">
        <v>0</v>
      </c>
      <c r="M95" s="117">
        <v>4</v>
      </c>
      <c r="N95" s="767">
        <v>0</v>
      </c>
      <c r="O95" s="117">
        <v>2</v>
      </c>
      <c r="P95" s="767">
        <v>0</v>
      </c>
      <c r="Q95" s="117">
        <v>2</v>
      </c>
      <c r="R95" s="767">
        <v>0</v>
      </c>
    </row>
    <row r="96" spans="1:18">
      <c r="A96" s="732" t="s">
        <v>266</v>
      </c>
      <c r="B96" s="733">
        <v>6</v>
      </c>
      <c r="C96" s="733">
        <v>1</v>
      </c>
      <c r="D96" s="768">
        <v>0</v>
      </c>
      <c r="E96" s="733">
        <v>1</v>
      </c>
      <c r="F96" s="768">
        <v>0</v>
      </c>
      <c r="G96" s="768">
        <v>0</v>
      </c>
      <c r="H96" s="768">
        <v>0</v>
      </c>
      <c r="I96" s="768">
        <v>0</v>
      </c>
      <c r="J96" s="768">
        <v>0</v>
      </c>
      <c r="K96" s="768">
        <v>0</v>
      </c>
      <c r="L96" s="768">
        <v>0</v>
      </c>
      <c r="M96" s="733">
        <v>5</v>
      </c>
      <c r="N96" s="733">
        <v>1</v>
      </c>
      <c r="O96" s="768">
        <v>0</v>
      </c>
      <c r="P96" s="768">
        <v>0</v>
      </c>
      <c r="Q96" s="733">
        <v>4</v>
      </c>
      <c r="R96" s="768">
        <v>0</v>
      </c>
    </row>
    <row r="97" spans="1:18">
      <c r="A97" s="118" t="s">
        <v>265</v>
      </c>
      <c r="B97" s="117">
        <v>4</v>
      </c>
      <c r="C97" s="767">
        <v>0</v>
      </c>
      <c r="D97" s="767">
        <v>0</v>
      </c>
      <c r="E97" s="767">
        <v>0</v>
      </c>
      <c r="F97" s="767">
        <v>0</v>
      </c>
      <c r="G97" s="767">
        <v>0</v>
      </c>
      <c r="H97" s="767">
        <v>0</v>
      </c>
      <c r="I97" s="767">
        <v>0</v>
      </c>
      <c r="J97" s="767">
        <v>0</v>
      </c>
      <c r="K97" s="767">
        <v>0</v>
      </c>
      <c r="L97" s="767">
        <v>0</v>
      </c>
      <c r="M97" s="117">
        <v>4</v>
      </c>
      <c r="N97" s="767">
        <v>0</v>
      </c>
      <c r="O97" s="117">
        <v>3</v>
      </c>
      <c r="P97" s="767">
        <v>0</v>
      </c>
      <c r="Q97" s="117">
        <v>1</v>
      </c>
      <c r="R97" s="767">
        <v>0</v>
      </c>
    </row>
    <row r="98" spans="1:18" s="48" customFormat="1">
      <c r="A98" s="730" t="s">
        <v>22</v>
      </c>
      <c r="B98" s="731">
        <v>149</v>
      </c>
      <c r="C98" s="731">
        <v>34</v>
      </c>
      <c r="D98" s="731">
        <v>3</v>
      </c>
      <c r="E98" s="731">
        <v>5</v>
      </c>
      <c r="F98" s="902">
        <v>0</v>
      </c>
      <c r="G98" s="731">
        <v>1</v>
      </c>
      <c r="H98" s="902">
        <v>0</v>
      </c>
      <c r="I98" s="731">
        <v>23</v>
      </c>
      <c r="J98" s="731">
        <v>2</v>
      </c>
      <c r="K98" s="902">
        <v>0</v>
      </c>
      <c r="L98" s="902">
        <v>0</v>
      </c>
      <c r="M98" s="731">
        <v>115</v>
      </c>
      <c r="N98" s="731">
        <v>5</v>
      </c>
      <c r="O98" s="731">
        <v>55</v>
      </c>
      <c r="P98" s="731">
        <v>21</v>
      </c>
      <c r="Q98" s="731">
        <v>33</v>
      </c>
      <c r="R98" s="731">
        <v>1</v>
      </c>
    </row>
    <row r="99" spans="1:18">
      <c r="A99" s="118" t="s">
        <v>264</v>
      </c>
      <c r="B99" s="117">
        <v>85</v>
      </c>
      <c r="C99" s="117">
        <v>28</v>
      </c>
      <c r="D99" s="767">
        <v>0</v>
      </c>
      <c r="E99" s="117">
        <v>5</v>
      </c>
      <c r="F99" s="767">
        <v>0</v>
      </c>
      <c r="G99" s="117">
        <v>1</v>
      </c>
      <c r="H99" s="767">
        <v>0</v>
      </c>
      <c r="I99" s="117">
        <v>20</v>
      </c>
      <c r="J99" s="117">
        <v>2</v>
      </c>
      <c r="K99" s="767">
        <v>0</v>
      </c>
      <c r="L99" s="767">
        <v>0</v>
      </c>
      <c r="M99" s="117">
        <v>57</v>
      </c>
      <c r="N99" s="117">
        <v>3</v>
      </c>
      <c r="O99" s="117">
        <v>23</v>
      </c>
      <c r="P99" s="117">
        <v>7</v>
      </c>
      <c r="Q99" s="117">
        <v>23</v>
      </c>
      <c r="R99" s="117">
        <v>1</v>
      </c>
    </row>
    <row r="100" spans="1:18">
      <c r="A100" s="732" t="s">
        <v>263</v>
      </c>
      <c r="B100" s="733">
        <v>7</v>
      </c>
      <c r="C100" s="733">
        <v>2</v>
      </c>
      <c r="D100" s="733">
        <v>1</v>
      </c>
      <c r="E100" s="768">
        <v>0</v>
      </c>
      <c r="F100" s="768">
        <v>0</v>
      </c>
      <c r="G100" s="768">
        <v>0</v>
      </c>
      <c r="H100" s="768">
        <v>0</v>
      </c>
      <c r="I100" s="733">
        <v>1</v>
      </c>
      <c r="J100" s="768">
        <v>0</v>
      </c>
      <c r="K100" s="768">
        <v>0</v>
      </c>
      <c r="L100" s="768">
        <v>0</v>
      </c>
      <c r="M100" s="733">
        <v>5</v>
      </c>
      <c r="N100" s="768">
        <v>0</v>
      </c>
      <c r="O100" s="733">
        <v>3</v>
      </c>
      <c r="P100" s="733">
        <v>1</v>
      </c>
      <c r="Q100" s="733">
        <v>1</v>
      </c>
      <c r="R100" s="768">
        <v>0</v>
      </c>
    </row>
    <row r="101" spans="1:18">
      <c r="A101" s="118" t="s">
        <v>262</v>
      </c>
      <c r="B101" s="117">
        <v>4</v>
      </c>
      <c r="C101" s="767">
        <v>0</v>
      </c>
      <c r="D101" s="767">
        <v>0</v>
      </c>
      <c r="E101" s="767">
        <v>0</v>
      </c>
      <c r="F101" s="767">
        <v>0</v>
      </c>
      <c r="G101" s="767">
        <v>0</v>
      </c>
      <c r="H101" s="767">
        <v>0</v>
      </c>
      <c r="I101" s="767">
        <v>0</v>
      </c>
      <c r="J101" s="767">
        <v>0</v>
      </c>
      <c r="K101" s="767">
        <v>0</v>
      </c>
      <c r="L101" s="767">
        <v>0</v>
      </c>
      <c r="M101" s="117">
        <v>4</v>
      </c>
      <c r="N101" s="767">
        <v>0</v>
      </c>
      <c r="O101" s="117">
        <v>1</v>
      </c>
      <c r="P101" s="117">
        <v>3</v>
      </c>
      <c r="Q101" s="767">
        <v>0</v>
      </c>
      <c r="R101" s="767">
        <v>0</v>
      </c>
    </row>
    <row r="102" spans="1:18">
      <c r="A102" s="732" t="s">
        <v>261</v>
      </c>
      <c r="B102" s="733">
        <v>4</v>
      </c>
      <c r="C102" s="768">
        <v>0</v>
      </c>
      <c r="D102" s="768">
        <v>0</v>
      </c>
      <c r="E102" s="768">
        <v>0</v>
      </c>
      <c r="F102" s="768">
        <v>0</v>
      </c>
      <c r="G102" s="768">
        <v>0</v>
      </c>
      <c r="H102" s="768">
        <v>0</v>
      </c>
      <c r="I102" s="768">
        <v>0</v>
      </c>
      <c r="J102" s="768">
        <v>0</v>
      </c>
      <c r="K102" s="768">
        <v>0</v>
      </c>
      <c r="L102" s="768">
        <v>0</v>
      </c>
      <c r="M102" s="733">
        <v>4</v>
      </c>
      <c r="N102" s="768">
        <v>0</v>
      </c>
      <c r="O102" s="733">
        <v>4</v>
      </c>
      <c r="P102" s="768">
        <v>0</v>
      </c>
      <c r="Q102" s="768">
        <v>0</v>
      </c>
      <c r="R102" s="768">
        <v>0</v>
      </c>
    </row>
    <row r="103" spans="1:18">
      <c r="A103" s="118" t="s">
        <v>260</v>
      </c>
      <c r="B103" s="117">
        <v>5</v>
      </c>
      <c r="C103" s="767">
        <v>0</v>
      </c>
      <c r="D103" s="767">
        <v>0</v>
      </c>
      <c r="E103" s="767">
        <v>0</v>
      </c>
      <c r="F103" s="767">
        <v>0</v>
      </c>
      <c r="G103" s="767">
        <v>0</v>
      </c>
      <c r="H103" s="767">
        <v>0</v>
      </c>
      <c r="I103" s="767">
        <v>0</v>
      </c>
      <c r="J103" s="767">
        <v>0</v>
      </c>
      <c r="K103" s="767">
        <v>0</v>
      </c>
      <c r="L103" s="767">
        <v>0</v>
      </c>
      <c r="M103" s="117">
        <v>5</v>
      </c>
      <c r="N103" s="117">
        <v>1</v>
      </c>
      <c r="O103" s="117">
        <v>2</v>
      </c>
      <c r="P103" s="767">
        <v>0</v>
      </c>
      <c r="Q103" s="117">
        <v>2</v>
      </c>
      <c r="R103" s="767">
        <v>0</v>
      </c>
    </row>
    <row r="104" spans="1:18">
      <c r="A104" s="732" t="s">
        <v>259</v>
      </c>
      <c r="B104" s="733">
        <v>11</v>
      </c>
      <c r="C104" s="768">
        <v>0</v>
      </c>
      <c r="D104" s="768">
        <v>0</v>
      </c>
      <c r="E104" s="768">
        <v>0</v>
      </c>
      <c r="F104" s="768">
        <v>0</v>
      </c>
      <c r="G104" s="768">
        <v>0</v>
      </c>
      <c r="H104" s="768">
        <v>0</v>
      </c>
      <c r="I104" s="768">
        <v>0</v>
      </c>
      <c r="J104" s="768">
        <v>0</v>
      </c>
      <c r="K104" s="768">
        <v>0</v>
      </c>
      <c r="L104" s="768">
        <v>0</v>
      </c>
      <c r="M104" s="733">
        <v>11</v>
      </c>
      <c r="N104" s="733">
        <v>1</v>
      </c>
      <c r="O104" s="733">
        <v>2</v>
      </c>
      <c r="P104" s="733">
        <v>5</v>
      </c>
      <c r="Q104" s="733">
        <v>3</v>
      </c>
      <c r="R104" s="768">
        <v>0</v>
      </c>
    </row>
    <row r="105" spans="1:18">
      <c r="A105" s="118" t="s">
        <v>258</v>
      </c>
      <c r="B105" s="117">
        <v>14</v>
      </c>
      <c r="C105" s="117">
        <v>2</v>
      </c>
      <c r="D105" s="117">
        <v>1</v>
      </c>
      <c r="E105" s="767">
        <v>0</v>
      </c>
      <c r="F105" s="767">
        <v>0</v>
      </c>
      <c r="G105" s="767">
        <v>0</v>
      </c>
      <c r="H105" s="767">
        <v>0</v>
      </c>
      <c r="I105" s="117">
        <v>1</v>
      </c>
      <c r="J105" s="767">
        <v>0</v>
      </c>
      <c r="K105" s="767">
        <v>0</v>
      </c>
      <c r="L105" s="767">
        <v>0</v>
      </c>
      <c r="M105" s="117">
        <v>12</v>
      </c>
      <c r="N105" s="767">
        <v>0</v>
      </c>
      <c r="O105" s="117">
        <v>8</v>
      </c>
      <c r="P105" s="117">
        <v>2</v>
      </c>
      <c r="Q105" s="117">
        <v>2</v>
      </c>
      <c r="R105" s="767">
        <v>0</v>
      </c>
    </row>
    <row r="106" spans="1:18">
      <c r="A106" s="732" t="s">
        <v>257</v>
      </c>
      <c r="B106" s="733">
        <v>13</v>
      </c>
      <c r="C106" s="733">
        <v>2</v>
      </c>
      <c r="D106" s="733">
        <v>1</v>
      </c>
      <c r="E106" s="768">
        <v>0</v>
      </c>
      <c r="F106" s="768">
        <v>0</v>
      </c>
      <c r="G106" s="768">
        <v>0</v>
      </c>
      <c r="H106" s="768">
        <v>0</v>
      </c>
      <c r="I106" s="733">
        <v>1</v>
      </c>
      <c r="J106" s="768">
        <v>0</v>
      </c>
      <c r="K106" s="768">
        <v>0</v>
      </c>
      <c r="L106" s="768">
        <v>0</v>
      </c>
      <c r="M106" s="733">
        <v>11</v>
      </c>
      <c r="N106" s="768">
        <v>0</v>
      </c>
      <c r="O106" s="733">
        <v>7</v>
      </c>
      <c r="P106" s="733">
        <v>3</v>
      </c>
      <c r="Q106" s="733">
        <v>1</v>
      </c>
      <c r="R106" s="768">
        <v>0</v>
      </c>
    </row>
    <row r="107" spans="1:18">
      <c r="A107" s="118" t="s">
        <v>256</v>
      </c>
      <c r="B107" s="117">
        <v>6</v>
      </c>
      <c r="C107" s="767">
        <v>0</v>
      </c>
      <c r="D107" s="767">
        <v>0</v>
      </c>
      <c r="E107" s="767">
        <v>0</v>
      </c>
      <c r="F107" s="767">
        <v>0</v>
      </c>
      <c r="G107" s="767">
        <v>0</v>
      </c>
      <c r="H107" s="767">
        <v>0</v>
      </c>
      <c r="I107" s="767">
        <v>0</v>
      </c>
      <c r="J107" s="767">
        <v>0</v>
      </c>
      <c r="K107" s="767">
        <v>0</v>
      </c>
      <c r="L107" s="767">
        <v>0</v>
      </c>
      <c r="M107" s="117">
        <v>6</v>
      </c>
      <c r="N107" s="767">
        <v>0</v>
      </c>
      <c r="O107" s="117">
        <v>5</v>
      </c>
      <c r="P107" s="117">
        <v>0</v>
      </c>
      <c r="Q107" s="117">
        <v>1</v>
      </c>
      <c r="R107" s="767">
        <v>0</v>
      </c>
    </row>
    <row r="108" spans="1:18" s="48" customFormat="1">
      <c r="A108" s="774" t="s">
        <v>23</v>
      </c>
      <c r="B108" s="731">
        <v>86</v>
      </c>
      <c r="C108" s="731">
        <v>28</v>
      </c>
      <c r="D108" s="902">
        <v>1</v>
      </c>
      <c r="E108" s="731">
        <v>1</v>
      </c>
      <c r="F108" s="902">
        <v>0</v>
      </c>
      <c r="G108" s="902">
        <v>0</v>
      </c>
      <c r="H108" s="902">
        <v>0</v>
      </c>
      <c r="I108" s="731">
        <v>24</v>
      </c>
      <c r="J108" s="731">
        <v>2</v>
      </c>
      <c r="K108" s="902">
        <v>0</v>
      </c>
      <c r="L108" s="902">
        <v>0</v>
      </c>
      <c r="M108" s="731">
        <v>58</v>
      </c>
      <c r="N108" s="731">
        <v>3</v>
      </c>
      <c r="O108" s="731">
        <v>25</v>
      </c>
      <c r="P108" s="902">
        <v>0</v>
      </c>
      <c r="Q108" s="731">
        <v>28</v>
      </c>
      <c r="R108" s="731">
        <v>2</v>
      </c>
    </row>
    <row r="109" spans="1:18">
      <c r="A109" s="118" t="s">
        <v>255</v>
      </c>
      <c r="B109" s="117">
        <v>86</v>
      </c>
      <c r="C109" s="117">
        <v>28</v>
      </c>
      <c r="D109" s="767">
        <v>1</v>
      </c>
      <c r="E109" s="117">
        <v>1</v>
      </c>
      <c r="F109" s="767">
        <v>0</v>
      </c>
      <c r="G109" s="767">
        <v>0</v>
      </c>
      <c r="H109" s="767">
        <v>0</v>
      </c>
      <c r="I109" s="117">
        <v>24</v>
      </c>
      <c r="J109" s="117">
        <v>2</v>
      </c>
      <c r="K109" s="767">
        <v>0</v>
      </c>
      <c r="L109" s="767">
        <v>0</v>
      </c>
      <c r="M109" s="117">
        <v>58</v>
      </c>
      <c r="N109" s="117">
        <v>3</v>
      </c>
      <c r="O109" s="117">
        <v>25</v>
      </c>
      <c r="P109" s="767">
        <v>0</v>
      </c>
      <c r="Q109" s="117">
        <v>28</v>
      </c>
      <c r="R109" s="117">
        <v>2</v>
      </c>
    </row>
    <row r="110" spans="1:18" s="49" customFormat="1" ht="18" customHeight="1">
      <c r="A110" s="730" t="s">
        <v>254</v>
      </c>
      <c r="B110" s="731">
        <v>1545</v>
      </c>
      <c r="C110" s="731">
        <v>353</v>
      </c>
      <c r="D110" s="731">
        <v>40</v>
      </c>
      <c r="E110" s="731">
        <v>26</v>
      </c>
      <c r="F110" s="731">
        <v>11</v>
      </c>
      <c r="G110" s="731">
        <v>6</v>
      </c>
      <c r="H110" s="731">
        <v>1</v>
      </c>
      <c r="I110" s="731">
        <v>249</v>
      </c>
      <c r="J110" s="731">
        <v>14</v>
      </c>
      <c r="K110" s="731">
        <v>1</v>
      </c>
      <c r="L110" s="731">
        <v>5</v>
      </c>
      <c r="M110" s="731">
        <v>1192</v>
      </c>
      <c r="N110" s="731">
        <v>99</v>
      </c>
      <c r="O110" s="731">
        <v>564</v>
      </c>
      <c r="P110" s="731">
        <v>33</v>
      </c>
      <c r="Q110" s="731">
        <v>425</v>
      </c>
      <c r="R110" s="731">
        <v>71</v>
      </c>
    </row>
    <row r="111" spans="1:18" s="48" customFormat="1" ht="15" customHeight="1">
      <c r="A111" s="729" t="s">
        <v>253</v>
      </c>
      <c r="B111" s="46">
        <v>175</v>
      </c>
      <c r="C111" s="46">
        <v>43</v>
      </c>
      <c r="D111" s="46">
        <v>6</v>
      </c>
      <c r="E111" s="46">
        <v>5</v>
      </c>
      <c r="F111" s="46">
        <v>1</v>
      </c>
      <c r="G111" s="46">
        <v>1</v>
      </c>
      <c r="H111" s="836">
        <v>0</v>
      </c>
      <c r="I111" s="46">
        <v>29</v>
      </c>
      <c r="J111" s="46">
        <v>1</v>
      </c>
      <c r="K111" s="836">
        <v>0</v>
      </c>
      <c r="L111" s="836">
        <v>0</v>
      </c>
      <c r="M111" s="46">
        <v>132</v>
      </c>
      <c r="N111" s="46">
        <v>9</v>
      </c>
      <c r="O111" s="46">
        <v>84</v>
      </c>
      <c r="P111" s="46">
        <v>13</v>
      </c>
      <c r="Q111" s="46">
        <v>23</v>
      </c>
      <c r="R111" s="46">
        <v>3</v>
      </c>
    </row>
    <row r="112" spans="1:18">
      <c r="A112" s="732" t="s">
        <v>252</v>
      </c>
      <c r="B112" s="733">
        <v>56</v>
      </c>
      <c r="C112" s="733">
        <v>29</v>
      </c>
      <c r="D112" s="768">
        <v>0</v>
      </c>
      <c r="E112" s="733">
        <v>3</v>
      </c>
      <c r="F112" s="768">
        <v>0</v>
      </c>
      <c r="G112" s="733">
        <v>1</v>
      </c>
      <c r="H112" s="768">
        <v>0</v>
      </c>
      <c r="I112" s="733">
        <v>25</v>
      </c>
      <c r="J112" s="768">
        <v>0</v>
      </c>
      <c r="K112" s="768">
        <v>0</v>
      </c>
      <c r="L112" s="768">
        <v>0</v>
      </c>
      <c r="M112" s="733">
        <v>27</v>
      </c>
      <c r="N112" s="733">
        <v>5</v>
      </c>
      <c r="O112" s="733">
        <v>14</v>
      </c>
      <c r="P112" s="733">
        <v>1</v>
      </c>
      <c r="Q112" s="733">
        <v>6</v>
      </c>
      <c r="R112" s="733">
        <v>1</v>
      </c>
    </row>
    <row r="113" spans="1:18">
      <c r="A113" s="118" t="s">
        <v>251</v>
      </c>
      <c r="B113" s="117">
        <v>13</v>
      </c>
      <c r="C113" s="117">
        <v>2</v>
      </c>
      <c r="D113" s="117">
        <v>1</v>
      </c>
      <c r="E113" s="767">
        <v>0</v>
      </c>
      <c r="F113" s="767">
        <v>0</v>
      </c>
      <c r="G113" s="767">
        <v>0</v>
      </c>
      <c r="H113" s="767">
        <v>0</v>
      </c>
      <c r="I113" s="767">
        <v>0</v>
      </c>
      <c r="J113" s="117">
        <v>1</v>
      </c>
      <c r="K113" s="767">
        <v>0</v>
      </c>
      <c r="L113" s="767">
        <v>0</v>
      </c>
      <c r="M113" s="117">
        <v>11</v>
      </c>
      <c r="N113" s="767">
        <v>0</v>
      </c>
      <c r="O113" s="117">
        <v>9</v>
      </c>
      <c r="P113" s="767">
        <v>0</v>
      </c>
      <c r="Q113" s="117">
        <v>2</v>
      </c>
      <c r="R113" s="767">
        <v>0</v>
      </c>
    </row>
    <row r="114" spans="1:18">
      <c r="A114" s="732" t="s">
        <v>250</v>
      </c>
      <c r="B114" s="733">
        <v>6</v>
      </c>
      <c r="C114" s="768">
        <v>0</v>
      </c>
      <c r="D114" s="768">
        <v>0</v>
      </c>
      <c r="E114" s="768">
        <v>0</v>
      </c>
      <c r="F114" s="768">
        <v>0</v>
      </c>
      <c r="G114" s="768">
        <v>0</v>
      </c>
      <c r="H114" s="768">
        <v>0</v>
      </c>
      <c r="I114" s="768">
        <v>0</v>
      </c>
      <c r="J114" s="768">
        <v>0</v>
      </c>
      <c r="K114" s="768">
        <v>0</v>
      </c>
      <c r="L114" s="768">
        <v>0</v>
      </c>
      <c r="M114" s="733">
        <v>6</v>
      </c>
      <c r="N114" s="768">
        <v>0</v>
      </c>
      <c r="O114" s="733">
        <v>3</v>
      </c>
      <c r="P114" s="733">
        <v>1</v>
      </c>
      <c r="Q114" s="733">
        <v>2</v>
      </c>
      <c r="R114" s="768">
        <v>0</v>
      </c>
    </row>
    <row r="115" spans="1:18">
      <c r="A115" s="118" t="s">
        <v>249</v>
      </c>
      <c r="B115" s="117">
        <v>2</v>
      </c>
      <c r="C115" s="767">
        <v>0</v>
      </c>
      <c r="D115" s="767">
        <v>0</v>
      </c>
      <c r="E115" s="767">
        <v>0</v>
      </c>
      <c r="F115" s="767">
        <v>0</v>
      </c>
      <c r="G115" s="767">
        <v>0</v>
      </c>
      <c r="H115" s="767">
        <v>0</v>
      </c>
      <c r="I115" s="767">
        <v>0</v>
      </c>
      <c r="J115" s="767">
        <v>0</v>
      </c>
      <c r="K115" s="767">
        <v>0</v>
      </c>
      <c r="L115" s="767">
        <v>0</v>
      </c>
      <c r="M115" s="117">
        <v>2</v>
      </c>
      <c r="N115" s="767">
        <v>0</v>
      </c>
      <c r="O115" s="117">
        <v>1</v>
      </c>
      <c r="P115" s="767">
        <v>0</v>
      </c>
      <c r="Q115" s="117">
        <v>1</v>
      </c>
      <c r="R115" s="767">
        <v>0</v>
      </c>
    </row>
    <row r="116" spans="1:18">
      <c r="A116" s="732" t="s">
        <v>248</v>
      </c>
      <c r="B116" s="733">
        <v>2</v>
      </c>
      <c r="C116" s="768">
        <v>0</v>
      </c>
      <c r="D116" s="768">
        <v>0</v>
      </c>
      <c r="E116" s="768">
        <v>0</v>
      </c>
      <c r="F116" s="768">
        <v>0</v>
      </c>
      <c r="G116" s="768">
        <v>0</v>
      </c>
      <c r="H116" s="768">
        <v>0</v>
      </c>
      <c r="I116" s="768">
        <v>0</v>
      </c>
      <c r="J116" s="768">
        <v>0</v>
      </c>
      <c r="K116" s="768">
        <v>0</v>
      </c>
      <c r="L116" s="768">
        <v>0</v>
      </c>
      <c r="M116" s="733">
        <v>2</v>
      </c>
      <c r="N116" s="768">
        <v>0</v>
      </c>
      <c r="O116" s="733">
        <v>1</v>
      </c>
      <c r="P116" s="768">
        <v>0</v>
      </c>
      <c r="Q116" s="768">
        <v>1</v>
      </c>
      <c r="R116" s="768">
        <v>0</v>
      </c>
    </row>
    <row r="117" spans="1:18">
      <c r="A117" s="118" t="s">
        <v>247</v>
      </c>
      <c r="B117" s="117">
        <v>10</v>
      </c>
      <c r="C117" s="117">
        <v>2</v>
      </c>
      <c r="D117" s="767">
        <v>0</v>
      </c>
      <c r="E117" s="117">
        <v>1</v>
      </c>
      <c r="F117" s="767">
        <v>0</v>
      </c>
      <c r="G117" s="767">
        <v>0</v>
      </c>
      <c r="H117" s="767">
        <v>0</v>
      </c>
      <c r="I117" s="117">
        <v>1</v>
      </c>
      <c r="J117" s="767">
        <v>0</v>
      </c>
      <c r="K117" s="767">
        <v>0</v>
      </c>
      <c r="L117" s="767">
        <v>0</v>
      </c>
      <c r="M117" s="117">
        <v>8</v>
      </c>
      <c r="N117" s="767">
        <v>0</v>
      </c>
      <c r="O117" s="117">
        <v>6</v>
      </c>
      <c r="P117" s="117">
        <v>0</v>
      </c>
      <c r="Q117" s="117">
        <v>1</v>
      </c>
      <c r="R117" s="117">
        <v>1</v>
      </c>
    </row>
    <row r="118" spans="1:18">
      <c r="A118" s="732" t="s">
        <v>246</v>
      </c>
      <c r="B118" s="733">
        <v>4</v>
      </c>
      <c r="C118" s="733">
        <v>1</v>
      </c>
      <c r="D118" s="733">
        <v>1</v>
      </c>
      <c r="E118" s="768">
        <v>0</v>
      </c>
      <c r="F118" s="768">
        <v>0</v>
      </c>
      <c r="G118" s="768">
        <v>0</v>
      </c>
      <c r="H118" s="768">
        <v>0</v>
      </c>
      <c r="I118" s="768">
        <v>0</v>
      </c>
      <c r="J118" s="768">
        <v>0</v>
      </c>
      <c r="K118" s="768">
        <v>0</v>
      </c>
      <c r="L118" s="768">
        <v>0</v>
      </c>
      <c r="M118" s="733">
        <v>3</v>
      </c>
      <c r="N118" s="768">
        <v>0</v>
      </c>
      <c r="O118" s="733">
        <v>3</v>
      </c>
      <c r="P118" s="768">
        <v>0</v>
      </c>
      <c r="Q118" s="768">
        <v>0</v>
      </c>
      <c r="R118" s="768">
        <v>0</v>
      </c>
    </row>
    <row r="119" spans="1:18">
      <c r="A119" s="118" t="s">
        <v>245</v>
      </c>
      <c r="B119" s="117">
        <v>2</v>
      </c>
      <c r="C119" s="767">
        <v>0</v>
      </c>
      <c r="D119" s="767">
        <v>0</v>
      </c>
      <c r="E119" s="767">
        <v>0</v>
      </c>
      <c r="F119" s="767">
        <v>0</v>
      </c>
      <c r="G119" s="767">
        <v>0</v>
      </c>
      <c r="H119" s="767">
        <v>0</v>
      </c>
      <c r="I119" s="767">
        <v>0</v>
      </c>
      <c r="J119" s="767">
        <v>0</v>
      </c>
      <c r="K119" s="767">
        <v>0</v>
      </c>
      <c r="L119" s="767">
        <v>0</v>
      </c>
      <c r="M119" s="117">
        <v>2</v>
      </c>
      <c r="N119" s="767">
        <v>0</v>
      </c>
      <c r="O119" s="117">
        <v>1</v>
      </c>
      <c r="P119" s="767">
        <v>0</v>
      </c>
      <c r="Q119" s="117">
        <v>1</v>
      </c>
      <c r="R119" s="767">
        <v>0</v>
      </c>
    </row>
    <row r="120" spans="1:18">
      <c r="A120" s="732" t="s">
        <v>244</v>
      </c>
      <c r="B120" s="733">
        <v>18</v>
      </c>
      <c r="C120" s="733">
        <v>3</v>
      </c>
      <c r="D120" s="733">
        <v>2</v>
      </c>
      <c r="E120" s="768">
        <v>0</v>
      </c>
      <c r="F120" s="768">
        <v>0</v>
      </c>
      <c r="G120" s="768">
        <v>0</v>
      </c>
      <c r="H120" s="768">
        <v>0</v>
      </c>
      <c r="I120" s="733">
        <v>1</v>
      </c>
      <c r="J120" s="768">
        <v>0</v>
      </c>
      <c r="K120" s="768">
        <v>0</v>
      </c>
      <c r="L120" s="768">
        <v>0</v>
      </c>
      <c r="M120" s="733">
        <v>15</v>
      </c>
      <c r="N120" s="768">
        <v>0</v>
      </c>
      <c r="O120" s="733">
        <v>10</v>
      </c>
      <c r="P120" s="733">
        <v>3</v>
      </c>
      <c r="Q120" s="733">
        <v>2</v>
      </c>
      <c r="R120" s="768">
        <v>0</v>
      </c>
    </row>
    <row r="121" spans="1:18">
      <c r="A121" s="118" t="s">
        <v>243</v>
      </c>
      <c r="B121" s="117">
        <v>14</v>
      </c>
      <c r="C121" s="117">
        <v>1</v>
      </c>
      <c r="D121" s="117">
        <v>1</v>
      </c>
      <c r="E121" s="767">
        <v>0</v>
      </c>
      <c r="F121" s="767">
        <v>0</v>
      </c>
      <c r="G121" s="767">
        <v>0</v>
      </c>
      <c r="H121" s="767">
        <v>0</v>
      </c>
      <c r="I121" s="767">
        <v>0</v>
      </c>
      <c r="J121" s="767">
        <v>0</v>
      </c>
      <c r="K121" s="767">
        <v>0</v>
      </c>
      <c r="L121" s="767">
        <v>0</v>
      </c>
      <c r="M121" s="117">
        <v>13</v>
      </c>
      <c r="N121" s="117">
        <v>1</v>
      </c>
      <c r="O121" s="117">
        <v>6</v>
      </c>
      <c r="P121" s="117">
        <v>3</v>
      </c>
      <c r="Q121" s="117">
        <v>3</v>
      </c>
      <c r="R121" s="767">
        <v>0</v>
      </c>
    </row>
    <row r="122" spans="1:18">
      <c r="A122" s="732" t="s">
        <v>242</v>
      </c>
      <c r="B122" s="733">
        <v>7</v>
      </c>
      <c r="C122" s="768">
        <v>0</v>
      </c>
      <c r="D122" s="768">
        <v>0</v>
      </c>
      <c r="E122" s="768">
        <v>0</v>
      </c>
      <c r="F122" s="768">
        <v>0</v>
      </c>
      <c r="G122" s="768">
        <v>0</v>
      </c>
      <c r="H122" s="768">
        <v>0</v>
      </c>
      <c r="I122" s="768">
        <v>0</v>
      </c>
      <c r="J122" s="768">
        <v>0</v>
      </c>
      <c r="K122" s="768">
        <v>0</v>
      </c>
      <c r="L122" s="768">
        <v>0</v>
      </c>
      <c r="M122" s="733">
        <v>7</v>
      </c>
      <c r="N122" s="733">
        <v>1</v>
      </c>
      <c r="O122" s="733">
        <v>3</v>
      </c>
      <c r="P122" s="733">
        <v>2</v>
      </c>
      <c r="Q122" s="733">
        <v>1</v>
      </c>
      <c r="R122" s="768">
        <v>0</v>
      </c>
    </row>
    <row r="123" spans="1:18">
      <c r="A123" s="118" t="s">
        <v>241</v>
      </c>
      <c r="B123" s="117">
        <v>24</v>
      </c>
      <c r="C123" s="117">
        <v>4</v>
      </c>
      <c r="D123" s="767">
        <v>0</v>
      </c>
      <c r="E123" s="117">
        <v>1</v>
      </c>
      <c r="F123" s="117">
        <v>1</v>
      </c>
      <c r="G123" s="767">
        <v>0</v>
      </c>
      <c r="H123" s="767">
        <v>0</v>
      </c>
      <c r="I123" s="117">
        <v>2</v>
      </c>
      <c r="J123" s="767">
        <v>0</v>
      </c>
      <c r="K123" s="767">
        <v>0</v>
      </c>
      <c r="L123" s="767">
        <v>0</v>
      </c>
      <c r="M123" s="117">
        <v>20</v>
      </c>
      <c r="N123" s="117">
        <v>1</v>
      </c>
      <c r="O123" s="117">
        <v>16</v>
      </c>
      <c r="P123" s="117">
        <v>1</v>
      </c>
      <c r="Q123" s="117">
        <v>1</v>
      </c>
      <c r="R123" s="117">
        <v>1</v>
      </c>
    </row>
    <row r="124" spans="1:18">
      <c r="A124" s="732" t="s">
        <v>240</v>
      </c>
      <c r="B124" s="733">
        <v>12</v>
      </c>
      <c r="C124" s="733">
        <v>1</v>
      </c>
      <c r="D124" s="733">
        <v>1</v>
      </c>
      <c r="E124" s="768">
        <v>0</v>
      </c>
      <c r="F124" s="768">
        <v>0</v>
      </c>
      <c r="G124" s="768">
        <v>0</v>
      </c>
      <c r="H124" s="768">
        <v>0</v>
      </c>
      <c r="I124" s="768">
        <v>0</v>
      </c>
      <c r="J124" s="768">
        <v>0</v>
      </c>
      <c r="K124" s="768">
        <v>0</v>
      </c>
      <c r="L124" s="768">
        <v>0</v>
      </c>
      <c r="M124" s="733">
        <v>11</v>
      </c>
      <c r="N124" s="768">
        <v>0</v>
      </c>
      <c r="O124" s="733">
        <v>8</v>
      </c>
      <c r="P124" s="733">
        <v>1</v>
      </c>
      <c r="Q124" s="733">
        <v>2</v>
      </c>
      <c r="R124" s="768">
        <v>0</v>
      </c>
    </row>
    <row r="125" spans="1:18">
      <c r="A125" s="118" t="s">
        <v>239</v>
      </c>
      <c r="B125" s="117">
        <v>5</v>
      </c>
      <c r="C125" s="767">
        <v>0</v>
      </c>
      <c r="D125" s="767">
        <v>0</v>
      </c>
      <c r="E125" s="767">
        <v>0</v>
      </c>
      <c r="F125" s="767">
        <v>0</v>
      </c>
      <c r="G125" s="767">
        <v>0</v>
      </c>
      <c r="H125" s="767">
        <v>0</v>
      </c>
      <c r="I125" s="767">
        <v>0</v>
      </c>
      <c r="J125" s="767">
        <v>0</v>
      </c>
      <c r="K125" s="767">
        <v>0</v>
      </c>
      <c r="L125" s="767">
        <v>0</v>
      </c>
      <c r="M125" s="117">
        <v>5</v>
      </c>
      <c r="N125" s="117">
        <v>1</v>
      </c>
      <c r="O125" s="117">
        <v>3</v>
      </c>
      <c r="P125" s="767">
        <v>1</v>
      </c>
      <c r="Q125" s="767">
        <v>0</v>
      </c>
      <c r="R125" s="767">
        <v>0</v>
      </c>
    </row>
    <row r="126" spans="1:18" s="48" customFormat="1">
      <c r="A126" s="730" t="s">
        <v>26</v>
      </c>
      <c r="B126" s="731">
        <v>180</v>
      </c>
      <c r="C126" s="731">
        <v>24</v>
      </c>
      <c r="D126" s="731">
        <v>5</v>
      </c>
      <c r="E126" s="731">
        <v>4</v>
      </c>
      <c r="F126" s="902">
        <v>1</v>
      </c>
      <c r="G126" s="902">
        <v>0</v>
      </c>
      <c r="H126" s="902">
        <v>0</v>
      </c>
      <c r="I126" s="731">
        <v>12</v>
      </c>
      <c r="J126" s="902">
        <v>1</v>
      </c>
      <c r="K126" s="731">
        <v>1</v>
      </c>
      <c r="L126" s="902">
        <v>0</v>
      </c>
      <c r="M126" s="731">
        <v>156</v>
      </c>
      <c r="N126" s="731">
        <v>7</v>
      </c>
      <c r="O126" s="731">
        <v>84</v>
      </c>
      <c r="P126" s="731">
        <v>10</v>
      </c>
      <c r="Q126" s="731">
        <v>53</v>
      </c>
      <c r="R126" s="731">
        <v>2</v>
      </c>
    </row>
    <row r="127" spans="1:18">
      <c r="A127" s="118" t="s">
        <v>26</v>
      </c>
      <c r="B127" s="117">
        <v>56</v>
      </c>
      <c r="C127" s="117">
        <v>12</v>
      </c>
      <c r="D127" s="767">
        <v>0</v>
      </c>
      <c r="E127" s="117">
        <v>3</v>
      </c>
      <c r="F127" s="767">
        <v>1</v>
      </c>
      <c r="G127" s="767">
        <v>0</v>
      </c>
      <c r="H127" s="767">
        <v>0</v>
      </c>
      <c r="I127" s="117">
        <v>6</v>
      </c>
      <c r="J127" s="767">
        <v>1</v>
      </c>
      <c r="K127" s="117">
        <v>1</v>
      </c>
      <c r="L127" s="767">
        <v>0</v>
      </c>
      <c r="M127" s="117">
        <v>44</v>
      </c>
      <c r="N127" s="117">
        <v>3</v>
      </c>
      <c r="O127" s="117">
        <v>17</v>
      </c>
      <c r="P127" s="767">
        <v>0</v>
      </c>
      <c r="Q127" s="117">
        <v>23</v>
      </c>
      <c r="R127" s="117">
        <v>1</v>
      </c>
    </row>
    <row r="128" spans="1:18">
      <c r="A128" s="732" t="s">
        <v>238</v>
      </c>
      <c r="B128" s="733">
        <v>22</v>
      </c>
      <c r="C128" s="733">
        <v>2</v>
      </c>
      <c r="D128" s="733">
        <v>2</v>
      </c>
      <c r="E128" s="768">
        <v>0</v>
      </c>
      <c r="F128" s="768">
        <v>0</v>
      </c>
      <c r="G128" s="768">
        <v>0</v>
      </c>
      <c r="H128" s="768">
        <v>0</v>
      </c>
      <c r="I128" s="768">
        <v>0</v>
      </c>
      <c r="J128" s="768">
        <v>0</v>
      </c>
      <c r="K128" s="768">
        <v>0</v>
      </c>
      <c r="L128" s="768">
        <v>0</v>
      </c>
      <c r="M128" s="733">
        <v>20</v>
      </c>
      <c r="N128" s="768">
        <v>0</v>
      </c>
      <c r="O128" s="733">
        <v>15</v>
      </c>
      <c r="P128" s="768">
        <v>0</v>
      </c>
      <c r="Q128" s="733">
        <v>5</v>
      </c>
      <c r="R128" s="768">
        <v>0</v>
      </c>
    </row>
    <row r="129" spans="1:18">
      <c r="A129" s="118" t="s">
        <v>237</v>
      </c>
      <c r="B129" s="117">
        <v>15</v>
      </c>
      <c r="C129" s="117">
        <v>1</v>
      </c>
      <c r="D129" s="117">
        <v>1</v>
      </c>
      <c r="E129" s="767">
        <v>0</v>
      </c>
      <c r="F129" s="767">
        <v>0</v>
      </c>
      <c r="G129" s="767">
        <v>0</v>
      </c>
      <c r="H129" s="767">
        <v>0</v>
      </c>
      <c r="I129" s="767">
        <v>0</v>
      </c>
      <c r="J129" s="767">
        <v>0</v>
      </c>
      <c r="K129" s="767">
        <v>0</v>
      </c>
      <c r="L129" s="767">
        <v>0</v>
      </c>
      <c r="M129" s="117">
        <v>14</v>
      </c>
      <c r="N129" s="767">
        <v>0</v>
      </c>
      <c r="O129" s="117">
        <v>6</v>
      </c>
      <c r="P129" s="117">
        <v>4</v>
      </c>
      <c r="Q129" s="117">
        <v>4</v>
      </c>
      <c r="R129" s="767">
        <v>0</v>
      </c>
    </row>
    <row r="130" spans="1:18">
      <c r="A130" s="732" t="s">
        <v>236</v>
      </c>
      <c r="B130" s="733">
        <v>31</v>
      </c>
      <c r="C130" s="733">
        <v>1</v>
      </c>
      <c r="D130" s="733">
        <v>1</v>
      </c>
      <c r="E130" s="768">
        <v>0</v>
      </c>
      <c r="F130" s="768">
        <v>0</v>
      </c>
      <c r="G130" s="768">
        <v>0</v>
      </c>
      <c r="H130" s="768">
        <v>0</v>
      </c>
      <c r="I130" s="768">
        <v>0</v>
      </c>
      <c r="J130" s="768">
        <v>0</v>
      </c>
      <c r="K130" s="768">
        <v>0</v>
      </c>
      <c r="L130" s="768">
        <v>0</v>
      </c>
      <c r="M130" s="733">
        <v>30</v>
      </c>
      <c r="N130" s="768">
        <v>0</v>
      </c>
      <c r="O130" s="733">
        <v>19</v>
      </c>
      <c r="P130" s="733">
        <v>1</v>
      </c>
      <c r="Q130" s="733">
        <v>9</v>
      </c>
      <c r="R130" s="733">
        <v>1</v>
      </c>
    </row>
    <row r="131" spans="1:18">
      <c r="A131" s="118" t="s">
        <v>235</v>
      </c>
      <c r="B131" s="117">
        <v>20</v>
      </c>
      <c r="C131" s="117">
        <v>1</v>
      </c>
      <c r="D131" s="117">
        <v>1</v>
      </c>
      <c r="E131" s="767">
        <v>0</v>
      </c>
      <c r="F131" s="767">
        <v>0</v>
      </c>
      <c r="G131" s="767">
        <v>0</v>
      </c>
      <c r="H131" s="767">
        <v>0</v>
      </c>
      <c r="I131" s="767">
        <v>0</v>
      </c>
      <c r="J131" s="767">
        <v>0</v>
      </c>
      <c r="K131" s="767">
        <v>0</v>
      </c>
      <c r="L131" s="767">
        <v>0</v>
      </c>
      <c r="M131" s="117">
        <v>19</v>
      </c>
      <c r="N131" s="767">
        <v>0</v>
      </c>
      <c r="O131" s="117">
        <v>13</v>
      </c>
      <c r="P131" s="767">
        <v>1</v>
      </c>
      <c r="Q131" s="117">
        <v>5</v>
      </c>
      <c r="R131" s="767">
        <v>0</v>
      </c>
    </row>
    <row r="132" spans="1:18">
      <c r="A132" s="118" t="s">
        <v>234</v>
      </c>
      <c r="B132" s="117">
        <v>12</v>
      </c>
      <c r="C132" s="117">
        <v>3</v>
      </c>
      <c r="D132" s="767">
        <v>0</v>
      </c>
      <c r="E132" s="117">
        <v>1</v>
      </c>
      <c r="F132" s="767">
        <v>0</v>
      </c>
      <c r="G132" s="767">
        <v>0</v>
      </c>
      <c r="H132" s="767">
        <v>0</v>
      </c>
      <c r="I132" s="117">
        <v>2</v>
      </c>
      <c r="J132" s="767">
        <v>0</v>
      </c>
      <c r="K132" s="767">
        <v>0</v>
      </c>
      <c r="L132" s="767">
        <v>0</v>
      </c>
      <c r="M132" s="117">
        <v>9</v>
      </c>
      <c r="N132" s="117">
        <v>2</v>
      </c>
      <c r="O132" s="117">
        <v>4</v>
      </c>
      <c r="P132" s="767">
        <v>0</v>
      </c>
      <c r="Q132" s="117">
        <v>3</v>
      </c>
      <c r="R132" s="767">
        <v>0</v>
      </c>
    </row>
    <row r="133" spans="1:18">
      <c r="A133" s="732" t="s">
        <v>233</v>
      </c>
      <c r="B133" s="733">
        <v>15</v>
      </c>
      <c r="C133" s="768">
        <v>0</v>
      </c>
      <c r="D133" s="768">
        <v>0</v>
      </c>
      <c r="E133" s="768">
        <v>0</v>
      </c>
      <c r="F133" s="768">
        <v>0</v>
      </c>
      <c r="G133" s="768">
        <v>0</v>
      </c>
      <c r="H133" s="768">
        <v>0</v>
      </c>
      <c r="I133" s="768">
        <v>0</v>
      </c>
      <c r="J133" s="768">
        <v>0</v>
      </c>
      <c r="K133" s="768">
        <v>0</v>
      </c>
      <c r="L133" s="768">
        <v>0</v>
      </c>
      <c r="M133" s="733">
        <v>15</v>
      </c>
      <c r="N133" s="733">
        <v>1</v>
      </c>
      <c r="O133" s="733">
        <v>6</v>
      </c>
      <c r="P133" s="733">
        <v>4</v>
      </c>
      <c r="Q133" s="733">
        <v>4</v>
      </c>
      <c r="R133" s="768">
        <v>0</v>
      </c>
    </row>
    <row r="134" spans="1:18">
      <c r="A134" s="118" t="s">
        <v>232</v>
      </c>
      <c r="B134" s="117">
        <v>9</v>
      </c>
      <c r="C134" s="117">
        <v>4</v>
      </c>
      <c r="D134" s="767">
        <v>0</v>
      </c>
      <c r="E134" s="767">
        <v>0</v>
      </c>
      <c r="F134" s="767">
        <v>0</v>
      </c>
      <c r="G134" s="767">
        <v>0</v>
      </c>
      <c r="H134" s="767">
        <v>0</v>
      </c>
      <c r="I134" s="117">
        <v>4</v>
      </c>
      <c r="J134" s="767">
        <v>0</v>
      </c>
      <c r="K134" s="767">
        <v>0</v>
      </c>
      <c r="L134" s="767">
        <v>0</v>
      </c>
      <c r="M134" s="117">
        <v>5</v>
      </c>
      <c r="N134" s="117">
        <v>1</v>
      </c>
      <c r="O134" s="117">
        <v>4</v>
      </c>
      <c r="P134" s="767">
        <v>0</v>
      </c>
      <c r="Q134" s="767">
        <v>0</v>
      </c>
      <c r="R134" s="767">
        <v>0</v>
      </c>
    </row>
    <row r="135" spans="1:18" s="48" customFormat="1">
      <c r="A135" s="730" t="s">
        <v>27</v>
      </c>
      <c r="B135" s="731">
        <v>549</v>
      </c>
      <c r="C135" s="731">
        <v>138</v>
      </c>
      <c r="D135" s="731">
        <v>12</v>
      </c>
      <c r="E135" s="731">
        <v>9</v>
      </c>
      <c r="F135" s="731">
        <v>8</v>
      </c>
      <c r="G135" s="731">
        <v>3</v>
      </c>
      <c r="H135" s="731">
        <v>1</v>
      </c>
      <c r="I135" s="731">
        <v>99</v>
      </c>
      <c r="J135" s="731">
        <v>2</v>
      </c>
      <c r="K135" s="731">
        <v>0</v>
      </c>
      <c r="L135" s="731">
        <v>4</v>
      </c>
      <c r="M135" s="731">
        <v>411</v>
      </c>
      <c r="N135" s="731">
        <v>51</v>
      </c>
      <c r="O135" s="731">
        <v>151</v>
      </c>
      <c r="P135" s="731">
        <v>4</v>
      </c>
      <c r="Q135" s="731">
        <v>149</v>
      </c>
      <c r="R135" s="731">
        <v>56</v>
      </c>
    </row>
    <row r="136" spans="1:18">
      <c r="A136" s="118" t="s">
        <v>231</v>
      </c>
      <c r="B136" s="117">
        <v>351</v>
      </c>
      <c r="C136" s="117">
        <v>85</v>
      </c>
      <c r="D136" s="117">
        <v>1</v>
      </c>
      <c r="E136" s="117">
        <v>7</v>
      </c>
      <c r="F136" s="117">
        <v>7</v>
      </c>
      <c r="G136" s="117">
        <v>3</v>
      </c>
      <c r="H136" s="117">
        <v>1</v>
      </c>
      <c r="I136" s="117">
        <v>60</v>
      </c>
      <c r="J136" s="117">
        <v>2</v>
      </c>
      <c r="K136" s="117">
        <v>0</v>
      </c>
      <c r="L136" s="117">
        <v>4</v>
      </c>
      <c r="M136" s="117">
        <v>266</v>
      </c>
      <c r="N136" s="117">
        <v>43</v>
      </c>
      <c r="O136" s="117">
        <v>64</v>
      </c>
      <c r="P136" s="117">
        <v>4</v>
      </c>
      <c r="Q136" s="117">
        <v>101</v>
      </c>
      <c r="R136" s="117">
        <v>54</v>
      </c>
    </row>
    <row r="137" spans="1:18">
      <c r="A137" s="732" t="s">
        <v>230</v>
      </c>
      <c r="B137" s="733">
        <v>5</v>
      </c>
      <c r="C137" s="768">
        <v>0</v>
      </c>
      <c r="D137" s="768">
        <v>0</v>
      </c>
      <c r="E137" s="768">
        <v>0</v>
      </c>
      <c r="F137" s="768">
        <v>0</v>
      </c>
      <c r="G137" s="768">
        <v>0</v>
      </c>
      <c r="H137" s="768">
        <v>0</v>
      </c>
      <c r="I137" s="768">
        <v>0</v>
      </c>
      <c r="J137" s="768">
        <v>0</v>
      </c>
      <c r="K137" s="768">
        <v>0</v>
      </c>
      <c r="L137" s="768">
        <v>0</v>
      </c>
      <c r="M137" s="733">
        <v>5</v>
      </c>
      <c r="N137" s="733">
        <v>1</v>
      </c>
      <c r="O137" s="733">
        <v>2</v>
      </c>
      <c r="P137" s="768">
        <v>0</v>
      </c>
      <c r="Q137" s="733">
        <v>2</v>
      </c>
      <c r="R137" s="768">
        <v>0</v>
      </c>
    </row>
    <row r="138" spans="1:18">
      <c r="A138" s="118" t="s">
        <v>229</v>
      </c>
      <c r="B138" s="117">
        <v>1</v>
      </c>
      <c r="C138" s="767">
        <v>0</v>
      </c>
      <c r="D138" s="767">
        <v>0</v>
      </c>
      <c r="E138" s="767">
        <v>0</v>
      </c>
      <c r="F138" s="767">
        <v>0</v>
      </c>
      <c r="G138" s="767">
        <v>0</v>
      </c>
      <c r="H138" s="767">
        <v>0</v>
      </c>
      <c r="I138" s="767">
        <v>0</v>
      </c>
      <c r="J138" s="767">
        <v>0</v>
      </c>
      <c r="K138" s="767">
        <v>0</v>
      </c>
      <c r="L138" s="767">
        <v>0</v>
      </c>
      <c r="M138" s="117">
        <v>1</v>
      </c>
      <c r="N138" s="767">
        <v>0</v>
      </c>
      <c r="O138" s="117">
        <v>1</v>
      </c>
      <c r="P138" s="767">
        <v>0</v>
      </c>
      <c r="Q138" s="767">
        <v>0</v>
      </c>
      <c r="R138" s="767">
        <v>0</v>
      </c>
    </row>
    <row r="139" spans="1:18">
      <c r="A139" s="732" t="s">
        <v>228</v>
      </c>
      <c r="B139" s="733">
        <v>8</v>
      </c>
      <c r="C139" s="733">
        <v>2</v>
      </c>
      <c r="D139" s="733">
        <v>1</v>
      </c>
      <c r="E139" s="768">
        <v>0</v>
      </c>
      <c r="F139" s="768">
        <v>0</v>
      </c>
      <c r="G139" s="768">
        <v>0</v>
      </c>
      <c r="H139" s="768">
        <v>0</v>
      </c>
      <c r="I139" s="733">
        <v>1</v>
      </c>
      <c r="J139" s="768">
        <v>0</v>
      </c>
      <c r="K139" s="768">
        <v>0</v>
      </c>
      <c r="L139" s="768">
        <v>0</v>
      </c>
      <c r="M139" s="733">
        <v>6</v>
      </c>
      <c r="N139" s="768">
        <v>0</v>
      </c>
      <c r="O139" s="733">
        <v>3</v>
      </c>
      <c r="P139" s="768">
        <v>0</v>
      </c>
      <c r="Q139" s="733">
        <v>3</v>
      </c>
      <c r="R139" s="768">
        <v>0</v>
      </c>
    </row>
    <row r="140" spans="1:18">
      <c r="A140" s="118" t="s">
        <v>227</v>
      </c>
      <c r="B140" s="117">
        <v>2</v>
      </c>
      <c r="C140" s="767">
        <v>0</v>
      </c>
      <c r="D140" s="767">
        <v>0</v>
      </c>
      <c r="E140" s="767">
        <v>0</v>
      </c>
      <c r="F140" s="767">
        <v>0</v>
      </c>
      <c r="G140" s="767">
        <v>0</v>
      </c>
      <c r="H140" s="767">
        <v>0</v>
      </c>
      <c r="I140" s="767">
        <v>0</v>
      </c>
      <c r="J140" s="767">
        <v>0</v>
      </c>
      <c r="K140" s="767">
        <v>0</v>
      </c>
      <c r="L140" s="767">
        <v>0</v>
      </c>
      <c r="M140" s="117">
        <v>2</v>
      </c>
      <c r="N140" s="117">
        <v>1</v>
      </c>
      <c r="O140" s="117">
        <v>1</v>
      </c>
      <c r="P140" s="767">
        <v>0</v>
      </c>
      <c r="Q140" s="767">
        <v>0</v>
      </c>
      <c r="R140" s="767">
        <v>0</v>
      </c>
    </row>
    <row r="141" spans="1:18">
      <c r="A141" s="732" t="s">
        <v>226</v>
      </c>
      <c r="B141" s="733">
        <v>14</v>
      </c>
      <c r="C141" s="733">
        <v>4</v>
      </c>
      <c r="D141" s="733">
        <v>1</v>
      </c>
      <c r="E141" s="768">
        <v>0</v>
      </c>
      <c r="F141" s="768">
        <v>0</v>
      </c>
      <c r="G141" s="768">
        <v>0</v>
      </c>
      <c r="H141" s="768">
        <v>0</v>
      </c>
      <c r="I141" s="733">
        <v>3</v>
      </c>
      <c r="J141" s="768">
        <v>0</v>
      </c>
      <c r="K141" s="768">
        <v>0</v>
      </c>
      <c r="L141" s="768">
        <v>0</v>
      </c>
      <c r="M141" s="733">
        <v>10</v>
      </c>
      <c r="N141" s="768">
        <v>0</v>
      </c>
      <c r="O141" s="733">
        <v>8</v>
      </c>
      <c r="P141" s="768">
        <v>0</v>
      </c>
      <c r="Q141" s="733">
        <v>2</v>
      </c>
      <c r="R141" s="768">
        <v>0</v>
      </c>
    </row>
    <row r="142" spans="1:18">
      <c r="A142" s="118" t="s">
        <v>225</v>
      </c>
      <c r="B142" s="117">
        <v>19</v>
      </c>
      <c r="C142" s="117">
        <v>3</v>
      </c>
      <c r="D142" s="117">
        <v>1</v>
      </c>
      <c r="E142" s="767">
        <v>0</v>
      </c>
      <c r="F142" s="767">
        <v>0</v>
      </c>
      <c r="G142" s="767">
        <v>0</v>
      </c>
      <c r="H142" s="767">
        <v>0</v>
      </c>
      <c r="I142" s="117">
        <v>2</v>
      </c>
      <c r="J142" s="767">
        <v>0</v>
      </c>
      <c r="K142" s="767">
        <v>0</v>
      </c>
      <c r="L142" s="767">
        <v>0</v>
      </c>
      <c r="M142" s="117">
        <v>16</v>
      </c>
      <c r="N142" s="117">
        <v>3</v>
      </c>
      <c r="O142" s="117">
        <v>7</v>
      </c>
      <c r="P142" s="767">
        <v>0</v>
      </c>
      <c r="Q142" s="117">
        <v>5</v>
      </c>
      <c r="R142" s="117">
        <v>1</v>
      </c>
    </row>
    <row r="143" spans="1:18">
      <c r="A143" s="732" t="s">
        <v>224</v>
      </c>
      <c r="B143" s="733">
        <v>19</v>
      </c>
      <c r="C143" s="733">
        <v>10</v>
      </c>
      <c r="D143" s="733">
        <v>1</v>
      </c>
      <c r="E143" s="768">
        <v>0</v>
      </c>
      <c r="F143" s="768">
        <v>0</v>
      </c>
      <c r="G143" s="768">
        <v>0</v>
      </c>
      <c r="H143" s="768">
        <v>0</v>
      </c>
      <c r="I143" s="733">
        <v>9</v>
      </c>
      <c r="J143" s="768">
        <v>0</v>
      </c>
      <c r="K143" s="768">
        <v>0</v>
      </c>
      <c r="L143" s="768">
        <v>0</v>
      </c>
      <c r="M143" s="733">
        <v>9</v>
      </c>
      <c r="N143" s="768">
        <v>0</v>
      </c>
      <c r="O143" s="733">
        <v>3</v>
      </c>
      <c r="P143" s="768">
        <v>0</v>
      </c>
      <c r="Q143" s="733">
        <v>6</v>
      </c>
      <c r="R143" s="768">
        <v>0</v>
      </c>
    </row>
    <row r="144" spans="1:18">
      <c r="A144" s="118" t="s">
        <v>223</v>
      </c>
      <c r="B144" s="117">
        <v>7</v>
      </c>
      <c r="C144" s="117">
        <v>4</v>
      </c>
      <c r="D144" s="117">
        <v>1</v>
      </c>
      <c r="E144" s="767">
        <v>0</v>
      </c>
      <c r="F144" s="767">
        <v>0</v>
      </c>
      <c r="G144" s="767">
        <v>0</v>
      </c>
      <c r="H144" s="767">
        <v>0</v>
      </c>
      <c r="I144" s="117">
        <v>3</v>
      </c>
      <c r="J144" s="767">
        <v>0</v>
      </c>
      <c r="K144" s="767">
        <v>0</v>
      </c>
      <c r="L144" s="767">
        <v>0</v>
      </c>
      <c r="M144" s="117">
        <v>3</v>
      </c>
      <c r="N144" s="767">
        <v>0</v>
      </c>
      <c r="O144" s="117">
        <v>1</v>
      </c>
      <c r="P144" s="767">
        <v>0</v>
      </c>
      <c r="Q144" s="117">
        <v>2</v>
      </c>
      <c r="R144" s="767">
        <v>0</v>
      </c>
    </row>
    <row r="145" spans="1:18">
      <c r="A145" s="732" t="s">
        <v>222</v>
      </c>
      <c r="B145" s="733">
        <v>26</v>
      </c>
      <c r="C145" s="733">
        <v>15</v>
      </c>
      <c r="D145" s="733">
        <v>1</v>
      </c>
      <c r="E145" s="733">
        <v>2</v>
      </c>
      <c r="F145" s="768">
        <v>0</v>
      </c>
      <c r="G145" s="768">
        <v>0</v>
      </c>
      <c r="H145" s="768">
        <v>0</v>
      </c>
      <c r="I145" s="733">
        <v>12</v>
      </c>
      <c r="J145" s="768">
        <v>0</v>
      </c>
      <c r="K145" s="768">
        <v>0</v>
      </c>
      <c r="L145" s="768">
        <v>0</v>
      </c>
      <c r="M145" s="733">
        <v>11</v>
      </c>
      <c r="N145" s="768">
        <v>0</v>
      </c>
      <c r="O145" s="733">
        <v>8</v>
      </c>
      <c r="P145" s="768">
        <v>0</v>
      </c>
      <c r="Q145" s="733">
        <v>2</v>
      </c>
      <c r="R145" s="733">
        <v>1</v>
      </c>
    </row>
    <row r="146" spans="1:18">
      <c r="A146" s="118" t="s">
        <v>221</v>
      </c>
      <c r="B146" s="117">
        <v>14</v>
      </c>
      <c r="C146" s="117">
        <v>3</v>
      </c>
      <c r="D146" s="117">
        <v>1</v>
      </c>
      <c r="E146" s="767">
        <v>0</v>
      </c>
      <c r="F146" s="767">
        <v>0</v>
      </c>
      <c r="G146" s="767">
        <v>0</v>
      </c>
      <c r="H146" s="767">
        <v>0</v>
      </c>
      <c r="I146" s="117">
        <v>2</v>
      </c>
      <c r="J146" s="767">
        <v>0</v>
      </c>
      <c r="K146" s="767">
        <v>0</v>
      </c>
      <c r="L146" s="767">
        <v>0</v>
      </c>
      <c r="M146" s="117">
        <v>11</v>
      </c>
      <c r="N146" s="767">
        <v>0</v>
      </c>
      <c r="O146" s="117">
        <v>6</v>
      </c>
      <c r="P146" s="767">
        <v>0</v>
      </c>
      <c r="Q146" s="117">
        <v>5</v>
      </c>
      <c r="R146" s="767">
        <v>0</v>
      </c>
    </row>
    <row r="147" spans="1:18">
      <c r="A147" s="732" t="s">
        <v>220</v>
      </c>
      <c r="B147" s="733">
        <v>10</v>
      </c>
      <c r="C147" s="733">
        <v>2</v>
      </c>
      <c r="D147" s="733">
        <v>1</v>
      </c>
      <c r="E147" s="768">
        <v>0</v>
      </c>
      <c r="F147" s="768">
        <v>0</v>
      </c>
      <c r="G147" s="768">
        <v>0</v>
      </c>
      <c r="H147" s="768">
        <v>0</v>
      </c>
      <c r="I147" s="733">
        <v>1</v>
      </c>
      <c r="J147" s="768">
        <v>0</v>
      </c>
      <c r="K147" s="768">
        <v>0</v>
      </c>
      <c r="L147" s="768">
        <v>0</v>
      </c>
      <c r="M147" s="733">
        <v>8</v>
      </c>
      <c r="N147" s="768">
        <v>0</v>
      </c>
      <c r="O147" s="733">
        <v>5</v>
      </c>
      <c r="P147" s="768">
        <v>0</v>
      </c>
      <c r="Q147" s="733">
        <v>3</v>
      </c>
      <c r="R147" s="768">
        <v>0</v>
      </c>
    </row>
    <row r="148" spans="1:18">
      <c r="A148" s="118" t="s">
        <v>219</v>
      </c>
      <c r="B148" s="117">
        <v>1</v>
      </c>
      <c r="C148" s="767">
        <v>0</v>
      </c>
      <c r="D148" s="767">
        <v>0</v>
      </c>
      <c r="E148" s="767">
        <v>0</v>
      </c>
      <c r="F148" s="767">
        <v>0</v>
      </c>
      <c r="G148" s="767">
        <v>0</v>
      </c>
      <c r="H148" s="767">
        <v>0</v>
      </c>
      <c r="I148" s="767">
        <v>0</v>
      </c>
      <c r="J148" s="767">
        <v>0</v>
      </c>
      <c r="K148" s="767">
        <v>0</v>
      </c>
      <c r="L148" s="767">
        <v>0</v>
      </c>
      <c r="M148" s="117">
        <v>1</v>
      </c>
      <c r="N148" s="767">
        <v>0</v>
      </c>
      <c r="O148" s="117">
        <v>1</v>
      </c>
      <c r="P148" s="767">
        <v>0</v>
      </c>
      <c r="Q148" s="767">
        <v>0</v>
      </c>
      <c r="R148" s="767">
        <v>0</v>
      </c>
    </row>
    <row r="149" spans="1:18">
      <c r="A149" s="732" t="s">
        <v>218</v>
      </c>
      <c r="B149" s="733">
        <v>11</v>
      </c>
      <c r="C149" s="733">
        <v>1</v>
      </c>
      <c r="D149" s="768">
        <v>0</v>
      </c>
      <c r="E149" s="768">
        <v>0</v>
      </c>
      <c r="F149" s="768">
        <v>0</v>
      </c>
      <c r="G149" s="768">
        <v>0</v>
      </c>
      <c r="H149" s="768">
        <v>0</v>
      </c>
      <c r="I149" s="733">
        <v>1</v>
      </c>
      <c r="J149" s="768">
        <v>0</v>
      </c>
      <c r="K149" s="768">
        <v>0</v>
      </c>
      <c r="L149" s="768">
        <v>0</v>
      </c>
      <c r="M149" s="733">
        <v>10</v>
      </c>
      <c r="N149" s="733">
        <v>1</v>
      </c>
      <c r="O149" s="733">
        <v>7</v>
      </c>
      <c r="P149" s="768">
        <v>0</v>
      </c>
      <c r="Q149" s="733">
        <v>2</v>
      </c>
      <c r="R149" s="768">
        <v>0</v>
      </c>
    </row>
    <row r="150" spans="1:18">
      <c r="A150" s="118" t="s">
        <v>217</v>
      </c>
      <c r="B150" s="117">
        <v>5</v>
      </c>
      <c r="C150" s="117">
        <v>1</v>
      </c>
      <c r="D150" s="767">
        <v>0</v>
      </c>
      <c r="E150" s="117">
        <v>0</v>
      </c>
      <c r="F150" s="767">
        <v>0</v>
      </c>
      <c r="G150" s="767">
        <v>0</v>
      </c>
      <c r="H150" s="767">
        <v>0</v>
      </c>
      <c r="I150" s="117">
        <v>1</v>
      </c>
      <c r="J150" s="767">
        <v>0</v>
      </c>
      <c r="K150" s="767">
        <v>0</v>
      </c>
      <c r="L150" s="767">
        <v>0</v>
      </c>
      <c r="M150" s="117">
        <v>4</v>
      </c>
      <c r="N150" s="117">
        <v>1</v>
      </c>
      <c r="O150" s="117">
        <v>3</v>
      </c>
      <c r="P150" s="767">
        <v>0</v>
      </c>
      <c r="Q150" s="767">
        <v>0</v>
      </c>
      <c r="R150" s="767">
        <v>0</v>
      </c>
    </row>
    <row r="151" spans="1:18">
      <c r="A151" s="732" t="s">
        <v>216</v>
      </c>
      <c r="B151" s="733">
        <v>6</v>
      </c>
      <c r="C151" s="768">
        <v>0</v>
      </c>
      <c r="D151" s="768">
        <v>0</v>
      </c>
      <c r="E151" s="768">
        <v>0</v>
      </c>
      <c r="F151" s="768">
        <v>0</v>
      </c>
      <c r="G151" s="768">
        <v>0</v>
      </c>
      <c r="H151" s="768">
        <v>0</v>
      </c>
      <c r="I151" s="768">
        <v>0</v>
      </c>
      <c r="J151" s="768">
        <v>0</v>
      </c>
      <c r="K151" s="768">
        <v>0</v>
      </c>
      <c r="L151" s="768">
        <v>0</v>
      </c>
      <c r="M151" s="733">
        <v>6</v>
      </c>
      <c r="N151" s="733">
        <v>1</v>
      </c>
      <c r="O151" s="733">
        <v>5</v>
      </c>
      <c r="P151" s="768">
        <v>0</v>
      </c>
      <c r="Q151" s="768">
        <v>0</v>
      </c>
      <c r="R151" s="768">
        <v>0</v>
      </c>
    </row>
    <row r="152" spans="1:18">
      <c r="A152" s="118" t="s">
        <v>215</v>
      </c>
      <c r="B152" s="117">
        <v>13</v>
      </c>
      <c r="C152" s="117">
        <v>1</v>
      </c>
      <c r="D152" s="117">
        <v>1</v>
      </c>
      <c r="E152" s="767">
        <v>0</v>
      </c>
      <c r="F152" s="767">
        <v>0</v>
      </c>
      <c r="G152" s="767">
        <v>0</v>
      </c>
      <c r="H152" s="767">
        <v>0</v>
      </c>
      <c r="I152" s="767">
        <v>0</v>
      </c>
      <c r="J152" s="767">
        <v>0</v>
      </c>
      <c r="K152" s="767">
        <v>0</v>
      </c>
      <c r="L152" s="767">
        <v>0</v>
      </c>
      <c r="M152" s="117">
        <v>12</v>
      </c>
      <c r="N152" s="767">
        <v>0</v>
      </c>
      <c r="O152" s="117">
        <v>6</v>
      </c>
      <c r="P152" s="767">
        <v>0</v>
      </c>
      <c r="Q152" s="117">
        <v>6</v>
      </c>
      <c r="R152" s="767">
        <v>0</v>
      </c>
    </row>
    <row r="153" spans="1:18">
      <c r="A153" s="732" t="s">
        <v>214</v>
      </c>
      <c r="B153" s="733">
        <v>12</v>
      </c>
      <c r="C153" s="733">
        <v>3</v>
      </c>
      <c r="D153" s="733">
        <v>1</v>
      </c>
      <c r="E153" s="768">
        <v>0</v>
      </c>
      <c r="F153" s="768">
        <v>0</v>
      </c>
      <c r="G153" s="768">
        <v>0</v>
      </c>
      <c r="H153" s="768">
        <v>0</v>
      </c>
      <c r="I153" s="733">
        <v>2</v>
      </c>
      <c r="J153" s="768">
        <v>0</v>
      </c>
      <c r="K153" s="768">
        <v>0</v>
      </c>
      <c r="L153" s="768">
        <v>0</v>
      </c>
      <c r="M153" s="733">
        <v>9</v>
      </c>
      <c r="N153" s="768">
        <v>0</v>
      </c>
      <c r="O153" s="733">
        <v>4</v>
      </c>
      <c r="P153" s="768">
        <v>0</v>
      </c>
      <c r="Q153" s="733">
        <v>5</v>
      </c>
      <c r="R153" s="768">
        <v>0</v>
      </c>
    </row>
    <row r="154" spans="1:18">
      <c r="A154" s="118" t="s">
        <v>213</v>
      </c>
      <c r="B154" s="117">
        <v>3</v>
      </c>
      <c r="C154" s="117">
        <v>2</v>
      </c>
      <c r="D154" s="117">
        <v>1</v>
      </c>
      <c r="E154" s="767">
        <v>0</v>
      </c>
      <c r="F154" s="767">
        <v>0</v>
      </c>
      <c r="G154" s="767">
        <v>0</v>
      </c>
      <c r="H154" s="767">
        <v>0</v>
      </c>
      <c r="I154" s="117">
        <v>1</v>
      </c>
      <c r="J154" s="767">
        <v>0</v>
      </c>
      <c r="K154" s="767">
        <v>0</v>
      </c>
      <c r="L154" s="767">
        <v>0</v>
      </c>
      <c r="M154" s="117">
        <v>1</v>
      </c>
      <c r="N154" s="767">
        <v>0</v>
      </c>
      <c r="O154" s="117">
        <v>1</v>
      </c>
      <c r="P154" s="767">
        <v>0</v>
      </c>
      <c r="Q154" s="767">
        <v>0</v>
      </c>
      <c r="R154" s="767">
        <v>0</v>
      </c>
    </row>
    <row r="155" spans="1:18">
      <c r="A155" s="732" t="s">
        <v>212</v>
      </c>
      <c r="B155" s="733">
        <v>8</v>
      </c>
      <c r="C155" s="768">
        <v>0</v>
      </c>
      <c r="D155" s="768">
        <v>0</v>
      </c>
      <c r="E155" s="768">
        <v>0</v>
      </c>
      <c r="F155" s="768">
        <v>0</v>
      </c>
      <c r="G155" s="768">
        <v>0</v>
      </c>
      <c r="H155" s="768">
        <v>0</v>
      </c>
      <c r="I155" s="768">
        <v>0</v>
      </c>
      <c r="J155" s="768">
        <v>0</v>
      </c>
      <c r="K155" s="768">
        <v>0</v>
      </c>
      <c r="L155" s="768">
        <v>0</v>
      </c>
      <c r="M155" s="733">
        <v>8</v>
      </c>
      <c r="N155" s="768">
        <v>0</v>
      </c>
      <c r="O155" s="733">
        <v>7</v>
      </c>
      <c r="P155" s="768">
        <v>0</v>
      </c>
      <c r="Q155" s="733">
        <v>1</v>
      </c>
      <c r="R155" s="768">
        <v>0</v>
      </c>
    </row>
    <row r="156" spans="1:18">
      <c r="A156" s="118" t="s">
        <v>211</v>
      </c>
      <c r="B156" s="117">
        <v>2</v>
      </c>
      <c r="C156" s="117">
        <v>1</v>
      </c>
      <c r="D156" s="767">
        <v>0</v>
      </c>
      <c r="E156" s="767">
        <v>0</v>
      </c>
      <c r="F156" s="767">
        <v>0</v>
      </c>
      <c r="G156" s="767">
        <v>0</v>
      </c>
      <c r="H156" s="767">
        <v>0</v>
      </c>
      <c r="I156" s="117">
        <v>1</v>
      </c>
      <c r="J156" s="767">
        <v>0</v>
      </c>
      <c r="K156" s="767">
        <v>0</v>
      </c>
      <c r="L156" s="767">
        <v>0</v>
      </c>
      <c r="M156" s="117">
        <v>1</v>
      </c>
      <c r="N156" s="767">
        <v>0</v>
      </c>
      <c r="O156" s="767">
        <v>0</v>
      </c>
      <c r="P156" s="767">
        <v>0</v>
      </c>
      <c r="Q156" s="117">
        <v>1</v>
      </c>
      <c r="R156" s="767">
        <v>0</v>
      </c>
    </row>
    <row r="157" spans="1:18">
      <c r="A157" s="732" t="s">
        <v>210</v>
      </c>
      <c r="B157" s="733">
        <v>4</v>
      </c>
      <c r="C157" s="733">
        <v>1</v>
      </c>
      <c r="D157" s="768">
        <v>0</v>
      </c>
      <c r="E157" s="768">
        <v>0</v>
      </c>
      <c r="F157" s="733">
        <v>1</v>
      </c>
      <c r="G157" s="768">
        <v>0</v>
      </c>
      <c r="H157" s="768">
        <v>0</v>
      </c>
      <c r="I157" s="768">
        <v>0</v>
      </c>
      <c r="J157" s="768">
        <v>0</v>
      </c>
      <c r="K157" s="768">
        <v>0</v>
      </c>
      <c r="L157" s="768">
        <v>0</v>
      </c>
      <c r="M157" s="733">
        <v>3</v>
      </c>
      <c r="N157" s="768">
        <v>0</v>
      </c>
      <c r="O157" s="733">
        <v>2</v>
      </c>
      <c r="P157" s="768">
        <v>0</v>
      </c>
      <c r="Q157" s="733">
        <v>1</v>
      </c>
      <c r="R157" s="768">
        <v>0</v>
      </c>
    </row>
    <row r="158" spans="1:18">
      <c r="A158" s="118" t="s">
        <v>209</v>
      </c>
      <c r="B158" s="117">
        <v>3</v>
      </c>
      <c r="C158" s="767">
        <v>0</v>
      </c>
      <c r="D158" s="767">
        <v>0</v>
      </c>
      <c r="E158" s="767">
        <v>0</v>
      </c>
      <c r="F158" s="767">
        <v>0</v>
      </c>
      <c r="G158" s="767">
        <v>0</v>
      </c>
      <c r="H158" s="767">
        <v>0</v>
      </c>
      <c r="I158" s="767">
        <v>0</v>
      </c>
      <c r="J158" s="767">
        <v>0</v>
      </c>
      <c r="K158" s="767">
        <v>0</v>
      </c>
      <c r="L158" s="767">
        <v>0</v>
      </c>
      <c r="M158" s="117">
        <v>3</v>
      </c>
      <c r="N158" s="767">
        <v>0</v>
      </c>
      <c r="O158" s="117">
        <v>2</v>
      </c>
      <c r="P158" s="767">
        <v>0</v>
      </c>
      <c r="Q158" s="117">
        <v>1</v>
      </c>
      <c r="R158" s="767">
        <v>0</v>
      </c>
    </row>
    <row r="159" spans="1:18">
      <c r="A159" s="732" t="s">
        <v>208</v>
      </c>
      <c r="B159" s="733">
        <v>2</v>
      </c>
      <c r="C159" s="768">
        <v>0</v>
      </c>
      <c r="D159" s="768">
        <v>0</v>
      </c>
      <c r="E159" s="768">
        <v>0</v>
      </c>
      <c r="F159" s="768">
        <v>0</v>
      </c>
      <c r="G159" s="768">
        <v>0</v>
      </c>
      <c r="H159" s="768">
        <v>0</v>
      </c>
      <c r="I159" s="768">
        <v>0</v>
      </c>
      <c r="J159" s="768">
        <v>0</v>
      </c>
      <c r="K159" s="768">
        <v>0</v>
      </c>
      <c r="L159" s="768">
        <v>0</v>
      </c>
      <c r="M159" s="733">
        <v>2</v>
      </c>
      <c r="N159" s="768">
        <v>0</v>
      </c>
      <c r="O159" s="733">
        <v>1</v>
      </c>
      <c r="P159" s="768">
        <v>0</v>
      </c>
      <c r="Q159" s="733">
        <v>1</v>
      </c>
      <c r="R159" s="768">
        <v>0</v>
      </c>
    </row>
    <row r="160" spans="1:18">
      <c r="A160" s="118" t="s">
        <v>207</v>
      </c>
      <c r="B160" s="117">
        <v>3</v>
      </c>
      <c r="C160" s="767">
        <v>0</v>
      </c>
      <c r="D160" s="767">
        <v>0</v>
      </c>
      <c r="E160" s="767">
        <v>0</v>
      </c>
      <c r="F160" s="767">
        <v>0</v>
      </c>
      <c r="G160" s="767">
        <v>0</v>
      </c>
      <c r="H160" s="767">
        <v>0</v>
      </c>
      <c r="I160" s="767">
        <v>0</v>
      </c>
      <c r="J160" s="767">
        <v>0</v>
      </c>
      <c r="K160" s="767">
        <v>0</v>
      </c>
      <c r="L160" s="767">
        <v>0</v>
      </c>
      <c r="M160" s="117">
        <v>3</v>
      </c>
      <c r="N160" s="767">
        <v>0</v>
      </c>
      <c r="O160" s="117">
        <v>3</v>
      </c>
      <c r="P160" s="767">
        <v>0</v>
      </c>
      <c r="Q160" s="767">
        <v>0</v>
      </c>
      <c r="R160" s="767">
        <v>0</v>
      </c>
    </row>
    <row r="161" spans="1:18" s="48" customFormat="1">
      <c r="A161" s="730" t="s">
        <v>28</v>
      </c>
      <c r="B161" s="731">
        <v>206</v>
      </c>
      <c r="C161" s="731">
        <v>73</v>
      </c>
      <c r="D161" s="731">
        <v>5</v>
      </c>
      <c r="E161" s="731">
        <v>2</v>
      </c>
      <c r="F161" s="731">
        <v>1</v>
      </c>
      <c r="G161" s="902">
        <v>0</v>
      </c>
      <c r="H161" s="902">
        <v>0</v>
      </c>
      <c r="I161" s="731">
        <v>58</v>
      </c>
      <c r="J161" s="731">
        <v>6</v>
      </c>
      <c r="K161" s="902">
        <v>0</v>
      </c>
      <c r="L161" s="731">
        <v>1</v>
      </c>
      <c r="M161" s="731">
        <v>133</v>
      </c>
      <c r="N161" s="731">
        <v>3</v>
      </c>
      <c r="O161" s="731">
        <v>77</v>
      </c>
      <c r="P161" s="731">
        <v>4</v>
      </c>
      <c r="Q161" s="731">
        <v>43</v>
      </c>
      <c r="R161" s="731">
        <v>6</v>
      </c>
    </row>
    <row r="162" spans="1:18">
      <c r="A162" s="118" t="s">
        <v>206</v>
      </c>
      <c r="B162" s="117">
        <v>44</v>
      </c>
      <c r="C162" s="117">
        <v>17</v>
      </c>
      <c r="D162" s="767">
        <v>0</v>
      </c>
      <c r="E162" s="117">
        <v>2</v>
      </c>
      <c r="F162" s="117">
        <v>1</v>
      </c>
      <c r="G162" s="767">
        <v>0</v>
      </c>
      <c r="H162" s="767">
        <v>0</v>
      </c>
      <c r="I162" s="117">
        <v>12</v>
      </c>
      <c r="J162" s="117">
        <v>1</v>
      </c>
      <c r="K162" s="767">
        <v>0</v>
      </c>
      <c r="L162" s="117">
        <v>1</v>
      </c>
      <c r="M162" s="117">
        <v>27</v>
      </c>
      <c r="N162" s="117">
        <v>1</v>
      </c>
      <c r="O162" s="117">
        <v>15</v>
      </c>
      <c r="P162" s="767">
        <v>0</v>
      </c>
      <c r="Q162" s="117">
        <v>10</v>
      </c>
      <c r="R162" s="117">
        <v>1</v>
      </c>
    </row>
    <row r="163" spans="1:18">
      <c r="A163" s="732" t="s">
        <v>205</v>
      </c>
      <c r="B163" s="733">
        <v>6</v>
      </c>
      <c r="C163" s="733">
        <v>1</v>
      </c>
      <c r="D163" s="733">
        <v>1</v>
      </c>
      <c r="E163" s="768">
        <v>0</v>
      </c>
      <c r="F163" s="768">
        <v>0</v>
      </c>
      <c r="G163" s="768">
        <v>0</v>
      </c>
      <c r="H163" s="768">
        <v>0</v>
      </c>
      <c r="I163" s="733">
        <v>0</v>
      </c>
      <c r="J163" s="768">
        <v>0</v>
      </c>
      <c r="K163" s="768">
        <v>0</v>
      </c>
      <c r="L163" s="768">
        <v>0</v>
      </c>
      <c r="M163" s="733">
        <v>5</v>
      </c>
      <c r="N163" s="768">
        <v>0</v>
      </c>
      <c r="O163" s="733">
        <v>3</v>
      </c>
      <c r="P163" s="733">
        <v>1</v>
      </c>
      <c r="Q163" s="733">
        <v>1</v>
      </c>
      <c r="R163" s="768">
        <v>0</v>
      </c>
    </row>
    <row r="164" spans="1:18">
      <c r="A164" s="118" t="s">
        <v>204</v>
      </c>
      <c r="B164" s="117">
        <v>7</v>
      </c>
      <c r="C164" s="117">
        <v>0</v>
      </c>
      <c r="D164" s="767">
        <v>0</v>
      </c>
      <c r="E164" s="767">
        <v>0</v>
      </c>
      <c r="F164" s="767">
        <v>0</v>
      </c>
      <c r="G164" s="767">
        <v>0</v>
      </c>
      <c r="H164" s="767">
        <v>0</v>
      </c>
      <c r="I164" s="117">
        <v>0</v>
      </c>
      <c r="J164" s="767">
        <v>0</v>
      </c>
      <c r="K164" s="767">
        <v>0</v>
      </c>
      <c r="L164" s="767">
        <v>0</v>
      </c>
      <c r="M164" s="117">
        <v>7</v>
      </c>
      <c r="N164" s="767">
        <v>0</v>
      </c>
      <c r="O164" s="117">
        <v>6</v>
      </c>
      <c r="P164" s="117">
        <v>1</v>
      </c>
      <c r="Q164" s="767">
        <v>0</v>
      </c>
      <c r="R164" s="767">
        <v>0</v>
      </c>
    </row>
    <row r="165" spans="1:18">
      <c r="A165" s="732" t="s">
        <v>203</v>
      </c>
      <c r="B165" s="733">
        <v>9</v>
      </c>
      <c r="C165" s="733">
        <v>2</v>
      </c>
      <c r="D165" s="768">
        <v>0</v>
      </c>
      <c r="E165" s="768">
        <v>0</v>
      </c>
      <c r="F165" s="768">
        <v>0</v>
      </c>
      <c r="G165" s="768">
        <v>0</v>
      </c>
      <c r="H165" s="768">
        <v>0</v>
      </c>
      <c r="I165" s="733">
        <v>2</v>
      </c>
      <c r="J165" s="768">
        <v>0</v>
      </c>
      <c r="K165" s="768">
        <v>0</v>
      </c>
      <c r="L165" s="768">
        <v>0</v>
      </c>
      <c r="M165" s="733">
        <v>7</v>
      </c>
      <c r="N165" s="768">
        <v>0</v>
      </c>
      <c r="O165" s="733">
        <v>5</v>
      </c>
      <c r="P165" s="768">
        <v>0</v>
      </c>
      <c r="Q165" s="733">
        <v>2</v>
      </c>
      <c r="R165" s="768">
        <v>0</v>
      </c>
    </row>
    <row r="166" spans="1:18">
      <c r="A166" s="118" t="s">
        <v>202</v>
      </c>
      <c r="B166" s="117">
        <v>51</v>
      </c>
      <c r="C166" s="117">
        <v>30</v>
      </c>
      <c r="D166" s="117">
        <v>1</v>
      </c>
      <c r="E166" s="767">
        <v>0</v>
      </c>
      <c r="F166" s="767">
        <v>0</v>
      </c>
      <c r="G166" s="767">
        <v>0</v>
      </c>
      <c r="H166" s="767">
        <v>0</v>
      </c>
      <c r="I166" s="117">
        <v>25</v>
      </c>
      <c r="J166" s="117">
        <v>4</v>
      </c>
      <c r="K166" s="767">
        <v>0</v>
      </c>
      <c r="L166" s="767">
        <v>0</v>
      </c>
      <c r="M166" s="117">
        <v>21</v>
      </c>
      <c r="N166" s="117">
        <v>1</v>
      </c>
      <c r="O166" s="117">
        <v>14</v>
      </c>
      <c r="P166" s="767">
        <v>0</v>
      </c>
      <c r="Q166" s="117">
        <v>3</v>
      </c>
      <c r="R166" s="117">
        <v>3</v>
      </c>
    </row>
    <row r="167" spans="1:18">
      <c r="A167" s="732" t="s">
        <v>201</v>
      </c>
      <c r="B167" s="733">
        <v>13</v>
      </c>
      <c r="C167" s="733">
        <v>2</v>
      </c>
      <c r="D167" s="733">
        <v>1</v>
      </c>
      <c r="E167" s="768">
        <v>0</v>
      </c>
      <c r="F167" s="768">
        <v>0</v>
      </c>
      <c r="G167" s="768">
        <v>0</v>
      </c>
      <c r="H167" s="768">
        <v>0</v>
      </c>
      <c r="I167" s="733">
        <v>1</v>
      </c>
      <c r="J167" s="768">
        <v>0</v>
      </c>
      <c r="K167" s="768">
        <v>0</v>
      </c>
      <c r="L167" s="768">
        <v>0</v>
      </c>
      <c r="M167" s="733">
        <v>11</v>
      </c>
      <c r="N167" s="768">
        <v>0</v>
      </c>
      <c r="O167" s="733">
        <v>6</v>
      </c>
      <c r="P167" s="768">
        <v>0</v>
      </c>
      <c r="Q167" s="733">
        <v>4</v>
      </c>
      <c r="R167" s="733">
        <v>1</v>
      </c>
    </row>
    <row r="168" spans="1:18">
      <c r="A168" s="118" t="s">
        <v>200</v>
      </c>
      <c r="B168" s="117">
        <v>18</v>
      </c>
      <c r="C168" s="117">
        <v>4</v>
      </c>
      <c r="D168" s="117">
        <v>1</v>
      </c>
      <c r="E168" s="767">
        <v>0</v>
      </c>
      <c r="F168" s="767">
        <v>0</v>
      </c>
      <c r="G168" s="767">
        <v>0</v>
      </c>
      <c r="H168" s="767">
        <v>0</v>
      </c>
      <c r="I168" s="117">
        <v>3</v>
      </c>
      <c r="J168" s="767">
        <v>0</v>
      </c>
      <c r="K168" s="767">
        <v>0</v>
      </c>
      <c r="L168" s="767">
        <v>0</v>
      </c>
      <c r="M168" s="117">
        <v>14</v>
      </c>
      <c r="N168" s="767">
        <v>0</v>
      </c>
      <c r="O168" s="117">
        <v>9</v>
      </c>
      <c r="P168" s="767">
        <v>0</v>
      </c>
      <c r="Q168" s="117">
        <v>4</v>
      </c>
      <c r="R168" s="117">
        <v>1</v>
      </c>
    </row>
    <row r="169" spans="1:18">
      <c r="A169" s="732" t="s">
        <v>199</v>
      </c>
      <c r="B169" s="733">
        <v>17</v>
      </c>
      <c r="C169" s="733">
        <v>5</v>
      </c>
      <c r="D169" s="733">
        <v>1</v>
      </c>
      <c r="E169" s="768">
        <v>0</v>
      </c>
      <c r="F169" s="768">
        <v>0</v>
      </c>
      <c r="G169" s="768">
        <v>0</v>
      </c>
      <c r="H169" s="768">
        <v>0</v>
      </c>
      <c r="I169" s="733">
        <v>3</v>
      </c>
      <c r="J169" s="733">
        <v>1</v>
      </c>
      <c r="K169" s="768">
        <v>0</v>
      </c>
      <c r="L169" s="768">
        <v>0</v>
      </c>
      <c r="M169" s="733">
        <v>12</v>
      </c>
      <c r="N169" s="733">
        <v>1</v>
      </c>
      <c r="O169" s="733">
        <v>7</v>
      </c>
      <c r="P169" s="733">
        <v>1</v>
      </c>
      <c r="Q169" s="733">
        <v>3</v>
      </c>
      <c r="R169" s="768">
        <v>0</v>
      </c>
    </row>
    <row r="170" spans="1:18">
      <c r="A170" s="118" t="s">
        <v>198</v>
      </c>
      <c r="B170" s="117">
        <v>4</v>
      </c>
      <c r="C170" s="117">
        <v>1</v>
      </c>
      <c r="D170" s="767">
        <v>0</v>
      </c>
      <c r="E170" s="767">
        <v>0</v>
      </c>
      <c r="F170" s="767">
        <v>0</v>
      </c>
      <c r="G170" s="767">
        <v>0</v>
      </c>
      <c r="H170" s="767">
        <v>0</v>
      </c>
      <c r="I170" s="117">
        <v>1</v>
      </c>
      <c r="J170" s="767">
        <v>0</v>
      </c>
      <c r="K170" s="767">
        <v>0</v>
      </c>
      <c r="L170" s="767">
        <v>0</v>
      </c>
      <c r="M170" s="117">
        <v>3</v>
      </c>
      <c r="N170" s="767">
        <v>0</v>
      </c>
      <c r="O170" s="117">
        <v>2</v>
      </c>
      <c r="P170" s="767">
        <v>0</v>
      </c>
      <c r="Q170" s="117">
        <v>1</v>
      </c>
      <c r="R170" s="767">
        <v>0</v>
      </c>
    </row>
    <row r="171" spans="1:18">
      <c r="A171" s="732" t="s">
        <v>197</v>
      </c>
      <c r="B171" s="733">
        <v>15</v>
      </c>
      <c r="C171" s="733">
        <v>8</v>
      </c>
      <c r="D171" s="768">
        <v>0</v>
      </c>
      <c r="E171" s="768">
        <v>0</v>
      </c>
      <c r="F171" s="768">
        <v>0</v>
      </c>
      <c r="G171" s="768">
        <v>0</v>
      </c>
      <c r="H171" s="768">
        <v>0</v>
      </c>
      <c r="I171" s="733">
        <v>8</v>
      </c>
      <c r="J171" s="768">
        <v>0</v>
      </c>
      <c r="K171" s="768">
        <v>0</v>
      </c>
      <c r="L171" s="768">
        <v>0</v>
      </c>
      <c r="M171" s="733">
        <v>7</v>
      </c>
      <c r="N171" s="768">
        <v>0</v>
      </c>
      <c r="O171" s="733">
        <v>3</v>
      </c>
      <c r="P171" s="768">
        <v>0</v>
      </c>
      <c r="Q171" s="733">
        <v>4</v>
      </c>
      <c r="R171" s="768">
        <v>0</v>
      </c>
    </row>
    <row r="172" spans="1:18">
      <c r="A172" s="118" t="s">
        <v>196</v>
      </c>
      <c r="B172" s="117">
        <v>13</v>
      </c>
      <c r="C172" s="117">
        <v>1</v>
      </c>
      <c r="D172" s="767">
        <v>0</v>
      </c>
      <c r="E172" s="767">
        <v>0</v>
      </c>
      <c r="F172" s="767">
        <v>0</v>
      </c>
      <c r="G172" s="767">
        <v>0</v>
      </c>
      <c r="H172" s="767">
        <v>0</v>
      </c>
      <c r="I172" s="117">
        <v>1</v>
      </c>
      <c r="J172" s="767">
        <v>0</v>
      </c>
      <c r="K172" s="767">
        <v>0</v>
      </c>
      <c r="L172" s="767">
        <v>0</v>
      </c>
      <c r="M172" s="117">
        <v>12</v>
      </c>
      <c r="N172" s="767">
        <v>0</v>
      </c>
      <c r="O172" s="117">
        <v>5</v>
      </c>
      <c r="P172" s="767">
        <v>0</v>
      </c>
      <c r="Q172" s="117">
        <v>7</v>
      </c>
      <c r="R172" s="767">
        <v>0</v>
      </c>
    </row>
    <row r="173" spans="1:18">
      <c r="A173" s="732" t="s">
        <v>195</v>
      </c>
      <c r="B173" s="733">
        <v>5</v>
      </c>
      <c r="C173" s="733">
        <v>2</v>
      </c>
      <c r="D173" s="768">
        <v>0</v>
      </c>
      <c r="E173" s="768">
        <v>0</v>
      </c>
      <c r="F173" s="768">
        <v>0</v>
      </c>
      <c r="G173" s="768">
        <v>0</v>
      </c>
      <c r="H173" s="768">
        <v>0</v>
      </c>
      <c r="I173" s="733">
        <v>2</v>
      </c>
      <c r="J173" s="768">
        <v>0</v>
      </c>
      <c r="K173" s="768">
        <v>0</v>
      </c>
      <c r="L173" s="768">
        <v>0</v>
      </c>
      <c r="M173" s="733">
        <v>3</v>
      </c>
      <c r="N173" s="768">
        <v>0</v>
      </c>
      <c r="O173" s="733">
        <v>1</v>
      </c>
      <c r="P173" s="733">
        <v>1</v>
      </c>
      <c r="Q173" s="733">
        <v>1</v>
      </c>
      <c r="R173" s="768">
        <v>0</v>
      </c>
    </row>
    <row r="174" spans="1:18">
      <c r="A174" s="118" t="s">
        <v>194</v>
      </c>
      <c r="B174" s="117">
        <v>4</v>
      </c>
      <c r="C174" s="767">
        <v>0</v>
      </c>
      <c r="D174" s="767">
        <v>0</v>
      </c>
      <c r="E174" s="767">
        <v>0</v>
      </c>
      <c r="F174" s="767">
        <v>0</v>
      </c>
      <c r="G174" s="767">
        <v>0</v>
      </c>
      <c r="H174" s="767">
        <v>0</v>
      </c>
      <c r="I174" s="767">
        <v>0</v>
      </c>
      <c r="J174" s="767">
        <v>0</v>
      </c>
      <c r="K174" s="767">
        <v>0</v>
      </c>
      <c r="L174" s="767">
        <v>0</v>
      </c>
      <c r="M174" s="117">
        <v>4</v>
      </c>
      <c r="N174" s="767">
        <v>0</v>
      </c>
      <c r="O174" s="117">
        <v>1</v>
      </c>
      <c r="P174" s="767">
        <v>0</v>
      </c>
      <c r="Q174" s="117">
        <v>3</v>
      </c>
      <c r="R174" s="767">
        <v>0</v>
      </c>
    </row>
    <row r="175" spans="1:18" s="48" customFormat="1">
      <c r="A175" s="730" t="s">
        <v>29</v>
      </c>
      <c r="B175" s="731">
        <v>378</v>
      </c>
      <c r="C175" s="731">
        <v>64</v>
      </c>
      <c r="D175" s="731">
        <v>8</v>
      </c>
      <c r="E175" s="731">
        <v>5</v>
      </c>
      <c r="F175" s="902">
        <v>0</v>
      </c>
      <c r="G175" s="731">
        <v>2</v>
      </c>
      <c r="H175" s="902">
        <v>0</v>
      </c>
      <c r="I175" s="731">
        <v>45</v>
      </c>
      <c r="J175" s="731">
        <v>4</v>
      </c>
      <c r="K175" s="902">
        <v>0</v>
      </c>
      <c r="L175" s="902">
        <v>0</v>
      </c>
      <c r="M175" s="731">
        <v>314</v>
      </c>
      <c r="N175" s="731">
        <v>27</v>
      </c>
      <c r="O175" s="731">
        <v>145</v>
      </c>
      <c r="P175" s="731">
        <v>2</v>
      </c>
      <c r="Q175" s="731">
        <v>137</v>
      </c>
      <c r="R175" s="731">
        <v>3</v>
      </c>
    </row>
    <row r="176" spans="1:18">
      <c r="A176" s="118" t="s">
        <v>193</v>
      </c>
      <c r="B176" s="117">
        <v>76</v>
      </c>
      <c r="C176" s="117">
        <v>14</v>
      </c>
      <c r="D176" s="767">
        <v>0</v>
      </c>
      <c r="E176" s="117">
        <v>2</v>
      </c>
      <c r="F176" s="767">
        <v>0</v>
      </c>
      <c r="G176" s="117">
        <v>1</v>
      </c>
      <c r="H176" s="767">
        <v>0</v>
      </c>
      <c r="I176" s="117">
        <v>10</v>
      </c>
      <c r="J176" s="117">
        <v>1</v>
      </c>
      <c r="K176" s="767">
        <v>0</v>
      </c>
      <c r="L176" s="767">
        <v>0</v>
      </c>
      <c r="M176" s="117">
        <v>62</v>
      </c>
      <c r="N176" s="117">
        <v>8</v>
      </c>
      <c r="O176" s="117">
        <v>31</v>
      </c>
      <c r="P176" s="117">
        <v>2</v>
      </c>
      <c r="Q176" s="117">
        <v>19</v>
      </c>
      <c r="R176" s="117">
        <v>2</v>
      </c>
    </row>
    <row r="177" spans="1:18">
      <c r="A177" s="732" t="s">
        <v>14</v>
      </c>
      <c r="B177" s="733">
        <v>15</v>
      </c>
      <c r="C177" s="733">
        <v>1</v>
      </c>
      <c r="D177" s="733">
        <v>0</v>
      </c>
      <c r="E177" s="768">
        <v>0</v>
      </c>
      <c r="F177" s="768">
        <v>0</v>
      </c>
      <c r="G177" s="768">
        <v>0</v>
      </c>
      <c r="H177" s="768">
        <v>0</v>
      </c>
      <c r="I177" s="733">
        <v>1</v>
      </c>
      <c r="J177" s="768">
        <v>0</v>
      </c>
      <c r="K177" s="768">
        <v>0</v>
      </c>
      <c r="L177" s="768">
        <v>0</v>
      </c>
      <c r="M177" s="733">
        <v>14</v>
      </c>
      <c r="N177" s="768">
        <v>0</v>
      </c>
      <c r="O177" s="733">
        <v>9</v>
      </c>
      <c r="P177" s="768">
        <v>0</v>
      </c>
      <c r="Q177" s="733">
        <v>5</v>
      </c>
      <c r="R177" s="768">
        <v>0</v>
      </c>
    </row>
    <row r="178" spans="1:18">
      <c r="A178" s="118" t="s">
        <v>192</v>
      </c>
      <c r="B178" s="117">
        <v>49</v>
      </c>
      <c r="C178" s="117">
        <v>10</v>
      </c>
      <c r="D178" s="117">
        <v>1</v>
      </c>
      <c r="E178" s="117">
        <v>1</v>
      </c>
      <c r="F178" s="767">
        <v>0</v>
      </c>
      <c r="G178" s="117">
        <v>1</v>
      </c>
      <c r="H178" s="767">
        <v>0</v>
      </c>
      <c r="I178" s="117">
        <v>7</v>
      </c>
      <c r="J178" s="767">
        <v>0</v>
      </c>
      <c r="K178" s="767">
        <v>0</v>
      </c>
      <c r="L178" s="767">
        <v>0</v>
      </c>
      <c r="M178" s="117">
        <v>39</v>
      </c>
      <c r="N178" s="117">
        <v>1</v>
      </c>
      <c r="O178" s="117">
        <v>14</v>
      </c>
      <c r="P178" s="767">
        <v>0</v>
      </c>
      <c r="Q178" s="117">
        <v>24</v>
      </c>
      <c r="R178" s="767">
        <v>0</v>
      </c>
    </row>
    <row r="179" spans="1:18">
      <c r="A179" s="732" t="s">
        <v>191</v>
      </c>
      <c r="B179" s="733">
        <v>24</v>
      </c>
      <c r="C179" s="733">
        <v>6</v>
      </c>
      <c r="D179" s="733">
        <v>1</v>
      </c>
      <c r="E179" s="768">
        <v>0</v>
      </c>
      <c r="F179" s="768">
        <v>0</v>
      </c>
      <c r="G179" s="768">
        <v>0</v>
      </c>
      <c r="H179" s="768">
        <v>0</v>
      </c>
      <c r="I179" s="733">
        <v>5</v>
      </c>
      <c r="J179" s="768">
        <v>0</v>
      </c>
      <c r="K179" s="768">
        <v>0</v>
      </c>
      <c r="L179" s="768">
        <v>0</v>
      </c>
      <c r="M179" s="733">
        <v>18</v>
      </c>
      <c r="N179" s="768">
        <v>0</v>
      </c>
      <c r="O179" s="733">
        <v>8</v>
      </c>
      <c r="P179" s="768">
        <v>0</v>
      </c>
      <c r="Q179" s="733">
        <v>10</v>
      </c>
      <c r="R179" s="768">
        <v>0</v>
      </c>
    </row>
    <row r="180" spans="1:18">
      <c r="A180" s="118" t="s">
        <v>190</v>
      </c>
      <c r="B180" s="117">
        <v>8</v>
      </c>
      <c r="C180" s="117">
        <v>2</v>
      </c>
      <c r="D180" s="117">
        <v>1</v>
      </c>
      <c r="E180" s="767">
        <v>0</v>
      </c>
      <c r="F180" s="767">
        <v>0</v>
      </c>
      <c r="G180" s="767">
        <v>0</v>
      </c>
      <c r="H180" s="767">
        <v>0</v>
      </c>
      <c r="I180" s="117">
        <v>1</v>
      </c>
      <c r="J180" s="767">
        <v>0</v>
      </c>
      <c r="K180" s="767">
        <v>0</v>
      </c>
      <c r="L180" s="767">
        <v>0</v>
      </c>
      <c r="M180" s="117">
        <v>6</v>
      </c>
      <c r="N180" s="117">
        <v>1</v>
      </c>
      <c r="O180" s="767">
        <v>0</v>
      </c>
      <c r="P180" s="767">
        <v>0</v>
      </c>
      <c r="Q180" s="117">
        <v>5</v>
      </c>
      <c r="R180" s="767">
        <v>0</v>
      </c>
    </row>
    <row r="181" spans="1:18">
      <c r="A181" s="732" t="s">
        <v>189</v>
      </c>
      <c r="B181" s="733">
        <v>26</v>
      </c>
      <c r="C181" s="733">
        <v>4</v>
      </c>
      <c r="D181" s="733">
        <v>1</v>
      </c>
      <c r="E181" s="768">
        <v>0</v>
      </c>
      <c r="F181" s="768">
        <v>0</v>
      </c>
      <c r="G181" s="768">
        <v>0</v>
      </c>
      <c r="H181" s="768">
        <v>0</v>
      </c>
      <c r="I181" s="733">
        <v>2</v>
      </c>
      <c r="J181" s="733">
        <v>1</v>
      </c>
      <c r="K181" s="768">
        <v>0</v>
      </c>
      <c r="L181" s="768">
        <v>0</v>
      </c>
      <c r="M181" s="733">
        <v>22</v>
      </c>
      <c r="N181" s="733">
        <v>2</v>
      </c>
      <c r="O181" s="733">
        <v>10</v>
      </c>
      <c r="P181" s="768">
        <v>0</v>
      </c>
      <c r="Q181" s="733">
        <v>10</v>
      </c>
      <c r="R181" s="768">
        <v>0</v>
      </c>
    </row>
    <row r="182" spans="1:18">
      <c r="A182" s="118" t="s">
        <v>188</v>
      </c>
      <c r="B182" s="117">
        <v>9</v>
      </c>
      <c r="C182" s="117">
        <v>1</v>
      </c>
      <c r="D182" s="767">
        <v>0</v>
      </c>
      <c r="E182" s="767">
        <v>0</v>
      </c>
      <c r="F182" s="767">
        <v>0</v>
      </c>
      <c r="G182" s="767">
        <v>0</v>
      </c>
      <c r="H182" s="767">
        <v>0</v>
      </c>
      <c r="I182" s="117">
        <v>1</v>
      </c>
      <c r="J182" s="767">
        <v>0</v>
      </c>
      <c r="K182" s="767">
        <v>0</v>
      </c>
      <c r="L182" s="767">
        <v>0</v>
      </c>
      <c r="M182" s="117">
        <v>8</v>
      </c>
      <c r="N182" s="117">
        <v>1</v>
      </c>
      <c r="O182" s="117">
        <v>4</v>
      </c>
      <c r="P182" s="767">
        <v>0</v>
      </c>
      <c r="Q182" s="117">
        <v>3</v>
      </c>
      <c r="R182" s="767">
        <v>0</v>
      </c>
    </row>
    <row r="183" spans="1:18">
      <c r="A183" s="732" t="s">
        <v>187</v>
      </c>
      <c r="B183" s="733">
        <v>46</v>
      </c>
      <c r="C183" s="733">
        <v>17</v>
      </c>
      <c r="D183" s="733">
        <v>1</v>
      </c>
      <c r="E183" s="733">
        <v>2</v>
      </c>
      <c r="F183" s="768">
        <v>0</v>
      </c>
      <c r="G183" s="768">
        <v>0</v>
      </c>
      <c r="H183" s="768">
        <v>0</v>
      </c>
      <c r="I183" s="733">
        <v>13</v>
      </c>
      <c r="J183" s="733">
        <v>1</v>
      </c>
      <c r="K183" s="768">
        <v>0</v>
      </c>
      <c r="L183" s="768">
        <v>0</v>
      </c>
      <c r="M183" s="733">
        <v>29</v>
      </c>
      <c r="N183" s="733">
        <v>6</v>
      </c>
      <c r="O183" s="733">
        <v>17</v>
      </c>
      <c r="P183" s="768">
        <v>0</v>
      </c>
      <c r="Q183" s="733">
        <v>5</v>
      </c>
      <c r="R183" s="733">
        <v>1</v>
      </c>
    </row>
    <row r="184" spans="1:18">
      <c r="A184" s="118" t="s">
        <v>186</v>
      </c>
      <c r="B184" s="117">
        <v>17</v>
      </c>
      <c r="C184" s="117">
        <v>1</v>
      </c>
      <c r="D184" s="767">
        <v>0</v>
      </c>
      <c r="E184" s="767">
        <v>0</v>
      </c>
      <c r="F184" s="767">
        <v>0</v>
      </c>
      <c r="G184" s="767">
        <v>0</v>
      </c>
      <c r="H184" s="767">
        <v>0</v>
      </c>
      <c r="I184" s="117">
        <v>1</v>
      </c>
      <c r="J184" s="767">
        <v>0</v>
      </c>
      <c r="K184" s="767">
        <v>0</v>
      </c>
      <c r="L184" s="767">
        <v>0</v>
      </c>
      <c r="M184" s="117">
        <v>16</v>
      </c>
      <c r="N184" s="117">
        <v>2</v>
      </c>
      <c r="O184" s="117">
        <v>9</v>
      </c>
      <c r="P184" s="767">
        <v>0</v>
      </c>
      <c r="Q184" s="117">
        <v>5</v>
      </c>
      <c r="R184" s="767">
        <v>0</v>
      </c>
    </row>
    <row r="185" spans="1:18">
      <c r="A185" s="732" t="s">
        <v>185</v>
      </c>
      <c r="B185" s="733">
        <v>17</v>
      </c>
      <c r="C185" s="733">
        <v>1</v>
      </c>
      <c r="D185" s="733">
        <v>1</v>
      </c>
      <c r="E185" s="768">
        <v>0</v>
      </c>
      <c r="F185" s="768">
        <v>0</v>
      </c>
      <c r="G185" s="768">
        <v>0</v>
      </c>
      <c r="H185" s="768">
        <v>0</v>
      </c>
      <c r="I185" s="768">
        <v>0</v>
      </c>
      <c r="J185" s="768">
        <v>0</v>
      </c>
      <c r="K185" s="768">
        <v>0</v>
      </c>
      <c r="L185" s="768">
        <v>0</v>
      </c>
      <c r="M185" s="733">
        <v>16</v>
      </c>
      <c r="N185" s="768">
        <v>0</v>
      </c>
      <c r="O185" s="733">
        <v>10</v>
      </c>
      <c r="P185" s="768">
        <v>0</v>
      </c>
      <c r="Q185" s="733">
        <v>6</v>
      </c>
      <c r="R185" s="768">
        <v>0</v>
      </c>
    </row>
    <row r="186" spans="1:18">
      <c r="A186" s="118" t="s">
        <v>21</v>
      </c>
      <c r="B186" s="117">
        <v>10</v>
      </c>
      <c r="C186" s="117">
        <v>1</v>
      </c>
      <c r="D186" s="767">
        <v>0</v>
      </c>
      <c r="E186" s="767">
        <v>0</v>
      </c>
      <c r="F186" s="767">
        <v>0</v>
      </c>
      <c r="G186" s="767">
        <v>0</v>
      </c>
      <c r="H186" s="767">
        <v>0</v>
      </c>
      <c r="I186" s="767">
        <v>0</v>
      </c>
      <c r="J186" s="117">
        <v>1</v>
      </c>
      <c r="K186" s="767">
        <v>0</v>
      </c>
      <c r="L186" s="767">
        <v>0</v>
      </c>
      <c r="M186" s="117">
        <v>9</v>
      </c>
      <c r="N186" s="117">
        <v>1</v>
      </c>
      <c r="O186" s="117">
        <v>3</v>
      </c>
      <c r="P186" s="767">
        <v>0</v>
      </c>
      <c r="Q186" s="117">
        <v>5</v>
      </c>
      <c r="R186" s="767">
        <v>0</v>
      </c>
    </row>
    <row r="187" spans="1:18">
      <c r="A187" s="732" t="s">
        <v>184</v>
      </c>
      <c r="B187" s="733">
        <v>11</v>
      </c>
      <c r="C187" s="733">
        <v>2</v>
      </c>
      <c r="D187" s="733">
        <v>1</v>
      </c>
      <c r="E187" s="768">
        <v>0</v>
      </c>
      <c r="F187" s="768">
        <v>0</v>
      </c>
      <c r="G187" s="768">
        <v>0</v>
      </c>
      <c r="H187" s="768">
        <v>0</v>
      </c>
      <c r="I187" s="768">
        <v>1</v>
      </c>
      <c r="J187" s="768">
        <v>0</v>
      </c>
      <c r="K187" s="768">
        <v>0</v>
      </c>
      <c r="L187" s="768">
        <v>0</v>
      </c>
      <c r="M187" s="733">
        <v>9</v>
      </c>
      <c r="N187" s="768">
        <v>0</v>
      </c>
      <c r="O187" s="733">
        <v>5</v>
      </c>
      <c r="P187" s="768">
        <v>0</v>
      </c>
      <c r="Q187" s="733">
        <v>4</v>
      </c>
      <c r="R187" s="768">
        <v>0</v>
      </c>
    </row>
    <row r="188" spans="1:18">
      <c r="A188" s="118" t="s">
        <v>183</v>
      </c>
      <c r="B188" s="117">
        <v>15</v>
      </c>
      <c r="C188" s="767">
        <v>0</v>
      </c>
      <c r="D188" s="767">
        <v>0</v>
      </c>
      <c r="E188" s="767">
        <v>0</v>
      </c>
      <c r="F188" s="767">
        <v>0</v>
      </c>
      <c r="G188" s="767">
        <v>0</v>
      </c>
      <c r="H188" s="767">
        <v>0</v>
      </c>
      <c r="I188" s="767">
        <v>0</v>
      </c>
      <c r="J188" s="767">
        <v>0</v>
      </c>
      <c r="K188" s="767">
        <v>0</v>
      </c>
      <c r="L188" s="767">
        <v>0</v>
      </c>
      <c r="M188" s="117">
        <v>15</v>
      </c>
      <c r="N188" s="117">
        <v>0</v>
      </c>
      <c r="O188" s="117">
        <v>3</v>
      </c>
      <c r="P188" s="767">
        <v>0</v>
      </c>
      <c r="Q188" s="117">
        <v>12</v>
      </c>
      <c r="R188" s="767">
        <v>0</v>
      </c>
    </row>
    <row r="189" spans="1:18">
      <c r="A189" s="732" t="s">
        <v>182</v>
      </c>
      <c r="B189" s="733">
        <v>15</v>
      </c>
      <c r="C189" s="733">
        <v>3</v>
      </c>
      <c r="D189" s="733">
        <v>1</v>
      </c>
      <c r="E189" s="768">
        <v>0</v>
      </c>
      <c r="F189" s="768">
        <v>0</v>
      </c>
      <c r="G189" s="768">
        <v>0</v>
      </c>
      <c r="H189" s="768">
        <v>0</v>
      </c>
      <c r="I189" s="733">
        <v>2</v>
      </c>
      <c r="J189" s="768">
        <v>0</v>
      </c>
      <c r="K189" s="768">
        <v>0</v>
      </c>
      <c r="L189" s="768">
        <v>0</v>
      </c>
      <c r="M189" s="733">
        <v>12</v>
      </c>
      <c r="N189" s="733">
        <v>2</v>
      </c>
      <c r="O189" s="733">
        <v>6</v>
      </c>
      <c r="P189" s="768">
        <v>0</v>
      </c>
      <c r="Q189" s="733">
        <v>4</v>
      </c>
      <c r="R189" s="768">
        <v>0</v>
      </c>
    </row>
    <row r="190" spans="1:18">
      <c r="A190" s="118" t="s">
        <v>181</v>
      </c>
      <c r="B190" s="117">
        <v>5</v>
      </c>
      <c r="C190" s="767">
        <v>0</v>
      </c>
      <c r="D190" s="767">
        <v>0</v>
      </c>
      <c r="E190" s="767">
        <v>0</v>
      </c>
      <c r="F190" s="767">
        <v>0</v>
      </c>
      <c r="G190" s="767">
        <v>0</v>
      </c>
      <c r="H190" s="767">
        <v>0</v>
      </c>
      <c r="I190" s="767">
        <v>0</v>
      </c>
      <c r="J190" s="767">
        <v>0</v>
      </c>
      <c r="K190" s="767">
        <v>0</v>
      </c>
      <c r="L190" s="767">
        <v>0</v>
      </c>
      <c r="M190" s="117">
        <v>5</v>
      </c>
      <c r="N190" s="117">
        <v>1</v>
      </c>
      <c r="O190" s="117">
        <v>3</v>
      </c>
      <c r="P190" s="767">
        <v>0</v>
      </c>
      <c r="Q190" s="117">
        <v>1</v>
      </c>
      <c r="R190" s="767">
        <v>0</v>
      </c>
    </row>
    <row r="191" spans="1:18">
      <c r="A191" s="732" t="s">
        <v>180</v>
      </c>
      <c r="B191" s="733">
        <v>7</v>
      </c>
      <c r="C191" s="768">
        <v>0</v>
      </c>
      <c r="D191" s="768">
        <v>0</v>
      </c>
      <c r="E191" s="768">
        <v>0</v>
      </c>
      <c r="F191" s="768">
        <v>0</v>
      </c>
      <c r="G191" s="768">
        <v>0</v>
      </c>
      <c r="H191" s="768">
        <v>0</v>
      </c>
      <c r="I191" s="768">
        <v>0</v>
      </c>
      <c r="J191" s="768">
        <v>0</v>
      </c>
      <c r="K191" s="768">
        <v>0</v>
      </c>
      <c r="L191" s="768">
        <v>0</v>
      </c>
      <c r="M191" s="733">
        <v>7</v>
      </c>
      <c r="N191" s="733">
        <v>0</v>
      </c>
      <c r="O191" s="733">
        <v>1</v>
      </c>
      <c r="P191" s="768">
        <v>0</v>
      </c>
      <c r="Q191" s="733">
        <v>6</v>
      </c>
      <c r="R191" s="768">
        <v>0</v>
      </c>
    </row>
    <row r="192" spans="1:18">
      <c r="A192" s="118" t="s">
        <v>179</v>
      </c>
      <c r="B192" s="117">
        <v>7</v>
      </c>
      <c r="C192" s="767">
        <v>1</v>
      </c>
      <c r="D192" s="767">
        <v>0</v>
      </c>
      <c r="E192" s="767">
        <v>0</v>
      </c>
      <c r="F192" s="767">
        <v>0</v>
      </c>
      <c r="G192" s="767">
        <v>0</v>
      </c>
      <c r="H192" s="767">
        <v>0</v>
      </c>
      <c r="I192" s="767">
        <v>1</v>
      </c>
      <c r="J192" s="767">
        <v>0</v>
      </c>
      <c r="K192" s="767">
        <v>0</v>
      </c>
      <c r="L192" s="767">
        <v>0</v>
      </c>
      <c r="M192" s="117">
        <v>6</v>
      </c>
      <c r="N192" s="117">
        <v>1</v>
      </c>
      <c r="O192" s="117">
        <v>4</v>
      </c>
      <c r="P192" s="767">
        <v>0</v>
      </c>
      <c r="Q192" s="117">
        <v>1</v>
      </c>
      <c r="R192" s="767">
        <v>0</v>
      </c>
    </row>
    <row r="193" spans="1:18">
      <c r="A193" s="732" t="s">
        <v>178</v>
      </c>
      <c r="B193" s="733">
        <v>5</v>
      </c>
      <c r="C193" s="768">
        <v>0</v>
      </c>
      <c r="D193" s="768">
        <v>0</v>
      </c>
      <c r="E193" s="768">
        <v>0</v>
      </c>
      <c r="F193" s="768">
        <v>0</v>
      </c>
      <c r="G193" s="768">
        <v>0</v>
      </c>
      <c r="H193" s="768">
        <v>0</v>
      </c>
      <c r="I193" s="768">
        <v>0</v>
      </c>
      <c r="J193" s="768">
        <v>0</v>
      </c>
      <c r="K193" s="768">
        <v>0</v>
      </c>
      <c r="L193" s="768">
        <v>0</v>
      </c>
      <c r="M193" s="733">
        <v>5</v>
      </c>
      <c r="N193" s="733">
        <v>0</v>
      </c>
      <c r="O193" s="768">
        <v>0</v>
      </c>
      <c r="P193" s="768">
        <v>0</v>
      </c>
      <c r="Q193" s="733">
        <v>5</v>
      </c>
      <c r="R193" s="768">
        <v>0</v>
      </c>
    </row>
    <row r="194" spans="1:18">
      <c r="A194" s="118" t="s">
        <v>177</v>
      </c>
      <c r="B194" s="117">
        <v>4</v>
      </c>
      <c r="C194" s="767">
        <v>0</v>
      </c>
      <c r="D194" s="767">
        <v>0</v>
      </c>
      <c r="E194" s="767">
        <v>0</v>
      </c>
      <c r="F194" s="767">
        <v>0</v>
      </c>
      <c r="G194" s="767">
        <v>0</v>
      </c>
      <c r="H194" s="767">
        <v>0</v>
      </c>
      <c r="I194" s="767">
        <v>0</v>
      </c>
      <c r="J194" s="767">
        <v>0</v>
      </c>
      <c r="K194" s="767">
        <v>0</v>
      </c>
      <c r="L194" s="767">
        <v>0</v>
      </c>
      <c r="M194" s="117">
        <v>4</v>
      </c>
      <c r="N194" s="117">
        <v>1</v>
      </c>
      <c r="O194" s="117">
        <v>1</v>
      </c>
      <c r="P194" s="767">
        <v>0</v>
      </c>
      <c r="Q194" s="117">
        <v>2</v>
      </c>
      <c r="R194" s="767">
        <v>0</v>
      </c>
    </row>
    <row r="195" spans="1:18">
      <c r="A195" s="732" t="s">
        <v>176</v>
      </c>
      <c r="B195" s="733">
        <v>4</v>
      </c>
      <c r="C195" s="768">
        <v>0</v>
      </c>
      <c r="D195" s="768">
        <v>0</v>
      </c>
      <c r="E195" s="768">
        <v>0</v>
      </c>
      <c r="F195" s="768">
        <v>0</v>
      </c>
      <c r="G195" s="768">
        <v>0</v>
      </c>
      <c r="H195" s="768">
        <v>0</v>
      </c>
      <c r="I195" s="768">
        <v>0</v>
      </c>
      <c r="J195" s="768">
        <v>0</v>
      </c>
      <c r="K195" s="768">
        <v>0</v>
      </c>
      <c r="L195" s="768">
        <v>0</v>
      </c>
      <c r="M195" s="733">
        <v>4</v>
      </c>
      <c r="N195" s="768">
        <v>0</v>
      </c>
      <c r="O195" s="733">
        <v>2</v>
      </c>
      <c r="P195" s="768">
        <v>0</v>
      </c>
      <c r="Q195" s="733">
        <v>2</v>
      </c>
      <c r="R195" s="768">
        <v>0</v>
      </c>
    </row>
    <row r="196" spans="1:18">
      <c r="A196" s="118" t="s">
        <v>175</v>
      </c>
      <c r="B196" s="117">
        <v>2</v>
      </c>
      <c r="C196" s="767">
        <v>0</v>
      </c>
      <c r="D196" s="767">
        <v>0</v>
      </c>
      <c r="E196" s="767">
        <v>0</v>
      </c>
      <c r="F196" s="767">
        <v>0</v>
      </c>
      <c r="G196" s="767">
        <v>0</v>
      </c>
      <c r="H196" s="767">
        <v>0</v>
      </c>
      <c r="I196" s="767">
        <v>0</v>
      </c>
      <c r="J196" s="767">
        <v>0</v>
      </c>
      <c r="K196" s="767">
        <v>0</v>
      </c>
      <c r="L196" s="767">
        <v>0</v>
      </c>
      <c r="M196" s="117">
        <v>2</v>
      </c>
      <c r="N196" s="767">
        <v>0</v>
      </c>
      <c r="O196" s="117">
        <v>1</v>
      </c>
      <c r="P196" s="767">
        <v>0</v>
      </c>
      <c r="Q196" s="117">
        <v>1</v>
      </c>
      <c r="R196" s="767">
        <v>0</v>
      </c>
    </row>
    <row r="197" spans="1:18">
      <c r="A197" s="732" t="s">
        <v>174</v>
      </c>
      <c r="B197" s="733">
        <v>6</v>
      </c>
      <c r="C197" s="768">
        <v>0</v>
      </c>
      <c r="D197" s="768">
        <v>0</v>
      </c>
      <c r="E197" s="768">
        <v>0</v>
      </c>
      <c r="F197" s="768">
        <v>0</v>
      </c>
      <c r="G197" s="768">
        <v>0</v>
      </c>
      <c r="H197" s="768">
        <v>0</v>
      </c>
      <c r="I197" s="768">
        <v>0</v>
      </c>
      <c r="J197" s="768">
        <v>0</v>
      </c>
      <c r="K197" s="768">
        <v>0</v>
      </c>
      <c r="L197" s="768">
        <v>0</v>
      </c>
      <c r="M197" s="733">
        <v>6</v>
      </c>
      <c r="N197" s="768">
        <v>0</v>
      </c>
      <c r="O197" s="733">
        <v>4</v>
      </c>
      <c r="P197" s="768">
        <v>0</v>
      </c>
      <c r="Q197" s="733">
        <v>2</v>
      </c>
      <c r="R197" s="768">
        <v>0</v>
      </c>
    </row>
    <row r="198" spans="1:18" s="48" customFormat="1">
      <c r="A198" s="47" t="s">
        <v>30</v>
      </c>
      <c r="B198" s="46">
        <v>57</v>
      </c>
      <c r="C198" s="46">
        <v>11</v>
      </c>
      <c r="D198" s="46">
        <v>4</v>
      </c>
      <c r="E198" s="46">
        <v>1</v>
      </c>
      <c r="F198" s="836">
        <v>0</v>
      </c>
      <c r="G198" s="836">
        <v>0</v>
      </c>
      <c r="H198" s="836">
        <v>0</v>
      </c>
      <c r="I198" s="46">
        <v>6</v>
      </c>
      <c r="J198" s="836">
        <v>0</v>
      </c>
      <c r="K198" s="836">
        <v>0</v>
      </c>
      <c r="L198" s="836">
        <v>0</v>
      </c>
      <c r="M198" s="46">
        <v>46</v>
      </c>
      <c r="N198" s="46">
        <v>2</v>
      </c>
      <c r="O198" s="46">
        <v>23</v>
      </c>
      <c r="P198" s="836">
        <v>0</v>
      </c>
      <c r="Q198" s="46">
        <v>20</v>
      </c>
      <c r="R198" s="46">
        <v>1</v>
      </c>
    </row>
    <row r="199" spans="1:18">
      <c r="A199" s="732" t="s">
        <v>173</v>
      </c>
      <c r="B199" s="733">
        <v>39</v>
      </c>
      <c r="C199" s="733">
        <v>3</v>
      </c>
      <c r="D199" s="733">
        <v>2</v>
      </c>
      <c r="E199" s="733">
        <v>1</v>
      </c>
      <c r="F199" s="768">
        <v>0</v>
      </c>
      <c r="G199" s="768">
        <v>0</v>
      </c>
      <c r="H199" s="768">
        <v>0</v>
      </c>
      <c r="I199" s="768">
        <v>0</v>
      </c>
      <c r="J199" s="768">
        <v>0</v>
      </c>
      <c r="K199" s="768">
        <v>0</v>
      </c>
      <c r="L199" s="768">
        <v>0</v>
      </c>
      <c r="M199" s="733">
        <v>36</v>
      </c>
      <c r="N199" s="733">
        <v>1</v>
      </c>
      <c r="O199" s="733">
        <v>17</v>
      </c>
      <c r="P199" s="768">
        <v>0</v>
      </c>
      <c r="Q199" s="733">
        <v>18</v>
      </c>
      <c r="R199" s="768">
        <v>0</v>
      </c>
    </row>
    <row r="200" spans="1:18">
      <c r="A200" s="118" t="s">
        <v>172</v>
      </c>
      <c r="B200" s="117">
        <v>11</v>
      </c>
      <c r="C200" s="117">
        <v>5</v>
      </c>
      <c r="D200" s="117">
        <v>1</v>
      </c>
      <c r="E200" s="767">
        <v>0</v>
      </c>
      <c r="F200" s="767">
        <v>0</v>
      </c>
      <c r="G200" s="767">
        <v>0</v>
      </c>
      <c r="H200" s="767">
        <v>0</v>
      </c>
      <c r="I200" s="117">
        <v>4</v>
      </c>
      <c r="J200" s="767">
        <v>0</v>
      </c>
      <c r="K200" s="767">
        <v>0</v>
      </c>
      <c r="L200" s="767">
        <v>0</v>
      </c>
      <c r="M200" s="117">
        <v>6</v>
      </c>
      <c r="N200" s="767">
        <v>1</v>
      </c>
      <c r="O200" s="117">
        <v>2</v>
      </c>
      <c r="P200" s="767">
        <v>0</v>
      </c>
      <c r="Q200" s="117">
        <v>2</v>
      </c>
      <c r="R200" s="117">
        <v>1</v>
      </c>
    </row>
    <row r="201" spans="1:18">
      <c r="A201" s="732" t="s">
        <v>171</v>
      </c>
      <c r="B201" s="733">
        <v>7</v>
      </c>
      <c r="C201" s="733">
        <v>3</v>
      </c>
      <c r="D201" s="733">
        <v>1</v>
      </c>
      <c r="E201" s="768">
        <v>0</v>
      </c>
      <c r="F201" s="768">
        <v>0</v>
      </c>
      <c r="G201" s="768">
        <v>0</v>
      </c>
      <c r="H201" s="768">
        <v>0</v>
      </c>
      <c r="I201" s="733">
        <v>2</v>
      </c>
      <c r="J201" s="768">
        <v>0</v>
      </c>
      <c r="K201" s="768">
        <v>0</v>
      </c>
      <c r="L201" s="768">
        <v>0</v>
      </c>
      <c r="M201" s="733">
        <v>4</v>
      </c>
      <c r="N201" s="768">
        <v>0</v>
      </c>
      <c r="O201" s="733">
        <v>4</v>
      </c>
      <c r="P201" s="768">
        <v>0</v>
      </c>
      <c r="Q201" s="768">
        <v>0</v>
      </c>
      <c r="R201" s="768">
        <v>0</v>
      </c>
    </row>
    <row r="202" spans="1:18" s="48" customFormat="1" ht="18" customHeight="1">
      <c r="A202" s="47" t="s">
        <v>170</v>
      </c>
      <c r="B202" s="46">
        <v>418</v>
      </c>
      <c r="C202" s="46">
        <v>40</v>
      </c>
      <c r="D202" s="46">
        <v>18</v>
      </c>
      <c r="E202" s="46">
        <v>8</v>
      </c>
      <c r="F202" s="836">
        <v>0</v>
      </c>
      <c r="G202" s="836">
        <v>0</v>
      </c>
      <c r="H202" s="46">
        <v>1</v>
      </c>
      <c r="I202" s="46">
        <v>12</v>
      </c>
      <c r="J202" s="836">
        <v>1</v>
      </c>
      <c r="K202" s="836">
        <v>0</v>
      </c>
      <c r="L202" s="836">
        <v>0</v>
      </c>
      <c r="M202" s="46">
        <v>378</v>
      </c>
      <c r="N202" s="46">
        <v>16</v>
      </c>
      <c r="O202" s="46">
        <v>170</v>
      </c>
      <c r="P202" s="46">
        <v>107</v>
      </c>
      <c r="Q202" s="46">
        <v>79</v>
      </c>
      <c r="R202" s="46">
        <v>6</v>
      </c>
    </row>
    <row r="203" spans="1:18" s="48" customFormat="1" ht="17.25" customHeight="1">
      <c r="A203" s="730" t="s">
        <v>93</v>
      </c>
      <c r="B203" s="731">
        <v>113</v>
      </c>
      <c r="C203" s="731">
        <v>12</v>
      </c>
      <c r="D203" s="731">
        <v>7</v>
      </c>
      <c r="E203" s="731">
        <v>1</v>
      </c>
      <c r="F203" s="902">
        <v>0</v>
      </c>
      <c r="G203" s="902">
        <v>0</v>
      </c>
      <c r="H203" s="902">
        <v>0</v>
      </c>
      <c r="I203" s="731">
        <v>4</v>
      </c>
      <c r="J203" s="902">
        <v>0</v>
      </c>
      <c r="K203" s="902">
        <v>0</v>
      </c>
      <c r="L203" s="902">
        <v>0</v>
      </c>
      <c r="M203" s="731">
        <v>101</v>
      </c>
      <c r="N203" s="731">
        <v>8</v>
      </c>
      <c r="O203" s="731">
        <v>35</v>
      </c>
      <c r="P203" s="731">
        <v>40</v>
      </c>
      <c r="Q203" s="731">
        <v>17</v>
      </c>
      <c r="R203" s="731">
        <v>1</v>
      </c>
    </row>
    <row r="204" spans="1:18">
      <c r="A204" s="118" t="s">
        <v>169</v>
      </c>
      <c r="B204" s="117">
        <v>21</v>
      </c>
      <c r="C204" s="117">
        <v>4</v>
      </c>
      <c r="D204" s="117">
        <v>1</v>
      </c>
      <c r="E204" s="117">
        <v>1</v>
      </c>
      <c r="F204" s="767">
        <v>0</v>
      </c>
      <c r="G204" s="767">
        <v>0</v>
      </c>
      <c r="H204" s="767">
        <v>0</v>
      </c>
      <c r="I204" s="117">
        <v>2</v>
      </c>
      <c r="J204" s="767">
        <v>0</v>
      </c>
      <c r="K204" s="767">
        <v>0</v>
      </c>
      <c r="L204" s="767">
        <v>0</v>
      </c>
      <c r="M204" s="117">
        <v>17</v>
      </c>
      <c r="N204" s="117">
        <v>3</v>
      </c>
      <c r="O204" s="117">
        <v>5</v>
      </c>
      <c r="P204" s="117">
        <v>5</v>
      </c>
      <c r="Q204" s="117">
        <v>3</v>
      </c>
      <c r="R204" s="117">
        <v>1</v>
      </c>
    </row>
    <row r="205" spans="1:18">
      <c r="A205" s="732" t="s">
        <v>168</v>
      </c>
      <c r="B205" s="733">
        <v>13</v>
      </c>
      <c r="C205" s="733">
        <v>1</v>
      </c>
      <c r="D205" s="733">
        <v>1</v>
      </c>
      <c r="E205" s="768">
        <v>0</v>
      </c>
      <c r="F205" s="768">
        <v>0</v>
      </c>
      <c r="G205" s="768">
        <v>0</v>
      </c>
      <c r="H205" s="768">
        <v>0</v>
      </c>
      <c r="I205" s="768">
        <v>0</v>
      </c>
      <c r="J205" s="768">
        <v>0</v>
      </c>
      <c r="K205" s="768">
        <v>0</v>
      </c>
      <c r="L205" s="768">
        <v>0</v>
      </c>
      <c r="M205" s="733">
        <v>12</v>
      </c>
      <c r="N205" s="733">
        <v>1</v>
      </c>
      <c r="O205" s="733">
        <v>6</v>
      </c>
      <c r="P205" s="733">
        <v>3</v>
      </c>
      <c r="Q205" s="733">
        <v>2</v>
      </c>
      <c r="R205" s="768">
        <v>0</v>
      </c>
    </row>
    <row r="206" spans="1:18">
      <c r="A206" s="118" t="s">
        <v>167</v>
      </c>
      <c r="B206" s="117">
        <v>9</v>
      </c>
      <c r="C206" s="117">
        <v>1</v>
      </c>
      <c r="D206" s="117">
        <v>1</v>
      </c>
      <c r="E206" s="767">
        <v>0</v>
      </c>
      <c r="F206" s="767">
        <v>0</v>
      </c>
      <c r="G206" s="767">
        <v>0</v>
      </c>
      <c r="H206" s="767">
        <v>0</v>
      </c>
      <c r="I206" s="767">
        <v>0</v>
      </c>
      <c r="J206" s="767">
        <v>0</v>
      </c>
      <c r="K206" s="767">
        <v>0</v>
      </c>
      <c r="L206" s="767">
        <v>0</v>
      </c>
      <c r="M206" s="117">
        <v>8</v>
      </c>
      <c r="N206" s="767">
        <v>0</v>
      </c>
      <c r="O206" s="117">
        <v>4</v>
      </c>
      <c r="P206" s="117">
        <v>3</v>
      </c>
      <c r="Q206" s="117">
        <v>1</v>
      </c>
      <c r="R206" s="767">
        <v>0</v>
      </c>
    </row>
    <row r="207" spans="1:18">
      <c r="A207" s="732" t="s">
        <v>166</v>
      </c>
      <c r="B207" s="733">
        <v>8</v>
      </c>
      <c r="C207" s="768">
        <v>0</v>
      </c>
      <c r="D207" s="768">
        <v>0</v>
      </c>
      <c r="E207" s="768">
        <v>0</v>
      </c>
      <c r="F207" s="768">
        <v>0</v>
      </c>
      <c r="G207" s="768">
        <v>0</v>
      </c>
      <c r="H207" s="768">
        <v>0</v>
      </c>
      <c r="I207" s="768">
        <v>0</v>
      </c>
      <c r="J207" s="768">
        <v>0</v>
      </c>
      <c r="K207" s="768">
        <v>0</v>
      </c>
      <c r="L207" s="768">
        <v>0</v>
      </c>
      <c r="M207" s="733">
        <v>8</v>
      </c>
      <c r="N207" s="733">
        <v>1</v>
      </c>
      <c r="O207" s="733">
        <v>1</v>
      </c>
      <c r="P207" s="733">
        <v>3</v>
      </c>
      <c r="Q207" s="733">
        <v>3</v>
      </c>
      <c r="R207" s="768">
        <v>0</v>
      </c>
    </row>
    <row r="208" spans="1:18">
      <c r="A208" s="118" t="s">
        <v>165</v>
      </c>
      <c r="B208" s="117">
        <v>10</v>
      </c>
      <c r="C208" s="117">
        <v>2</v>
      </c>
      <c r="D208" s="117">
        <v>2</v>
      </c>
      <c r="E208" s="767">
        <v>0</v>
      </c>
      <c r="F208" s="767">
        <v>0</v>
      </c>
      <c r="G208" s="767">
        <v>0</v>
      </c>
      <c r="H208" s="767">
        <v>0</v>
      </c>
      <c r="I208" s="767">
        <v>0</v>
      </c>
      <c r="J208" s="767">
        <v>0</v>
      </c>
      <c r="K208" s="767">
        <v>0</v>
      </c>
      <c r="L208" s="767">
        <v>0</v>
      </c>
      <c r="M208" s="117">
        <v>8</v>
      </c>
      <c r="N208" s="767">
        <v>0</v>
      </c>
      <c r="O208" s="117">
        <v>5</v>
      </c>
      <c r="P208" s="117">
        <v>1</v>
      </c>
      <c r="Q208" s="117">
        <v>2</v>
      </c>
      <c r="R208" s="767">
        <v>0</v>
      </c>
    </row>
    <row r="209" spans="1:18">
      <c r="A209" s="732" t="s">
        <v>164</v>
      </c>
      <c r="B209" s="733">
        <v>11</v>
      </c>
      <c r="C209" s="733">
        <v>3</v>
      </c>
      <c r="D209" s="733">
        <v>1</v>
      </c>
      <c r="E209" s="768">
        <v>0</v>
      </c>
      <c r="F209" s="768">
        <v>0</v>
      </c>
      <c r="G209" s="768">
        <v>0</v>
      </c>
      <c r="H209" s="768">
        <v>0</v>
      </c>
      <c r="I209" s="733">
        <v>2</v>
      </c>
      <c r="J209" s="768">
        <v>0</v>
      </c>
      <c r="K209" s="768">
        <v>0</v>
      </c>
      <c r="L209" s="768">
        <v>0</v>
      </c>
      <c r="M209" s="733">
        <v>8</v>
      </c>
      <c r="N209" s="733">
        <v>1</v>
      </c>
      <c r="O209" s="733">
        <v>3</v>
      </c>
      <c r="P209" s="733">
        <v>2</v>
      </c>
      <c r="Q209" s="733">
        <v>2</v>
      </c>
      <c r="R209" s="768">
        <v>0</v>
      </c>
    </row>
    <row r="210" spans="1:18">
      <c r="A210" s="118" t="s">
        <v>163</v>
      </c>
      <c r="B210" s="117">
        <v>6</v>
      </c>
      <c r="C210" s="767">
        <v>0</v>
      </c>
      <c r="D210" s="767">
        <v>0</v>
      </c>
      <c r="E210" s="767">
        <v>0</v>
      </c>
      <c r="F210" s="767">
        <v>0</v>
      </c>
      <c r="G210" s="767">
        <v>0</v>
      </c>
      <c r="H210" s="767">
        <v>0</v>
      </c>
      <c r="I210" s="767">
        <v>0</v>
      </c>
      <c r="J210" s="767">
        <v>0</v>
      </c>
      <c r="K210" s="767">
        <v>0</v>
      </c>
      <c r="L210" s="767">
        <v>0</v>
      </c>
      <c r="M210" s="117">
        <v>6</v>
      </c>
      <c r="N210" s="767">
        <v>0</v>
      </c>
      <c r="O210" s="117">
        <v>3</v>
      </c>
      <c r="P210" s="117">
        <v>3</v>
      </c>
      <c r="Q210" s="767">
        <v>0</v>
      </c>
      <c r="R210" s="767">
        <v>0</v>
      </c>
    </row>
    <row r="211" spans="1:18">
      <c r="A211" s="732" t="s">
        <v>162</v>
      </c>
      <c r="B211" s="733">
        <v>4</v>
      </c>
      <c r="C211" s="768">
        <v>0</v>
      </c>
      <c r="D211" s="768">
        <v>0</v>
      </c>
      <c r="E211" s="768">
        <v>0</v>
      </c>
      <c r="F211" s="768">
        <v>0</v>
      </c>
      <c r="G211" s="768">
        <v>0</v>
      </c>
      <c r="H211" s="768">
        <v>0</v>
      </c>
      <c r="I211" s="768">
        <v>0</v>
      </c>
      <c r="J211" s="768">
        <v>0</v>
      </c>
      <c r="K211" s="768">
        <v>0</v>
      </c>
      <c r="L211" s="768">
        <v>0</v>
      </c>
      <c r="M211" s="733">
        <v>4</v>
      </c>
      <c r="N211" s="768">
        <v>0</v>
      </c>
      <c r="O211" s="733">
        <v>1</v>
      </c>
      <c r="P211" s="733">
        <v>2</v>
      </c>
      <c r="Q211" s="733">
        <v>1</v>
      </c>
      <c r="R211" s="768">
        <v>0</v>
      </c>
    </row>
    <row r="212" spans="1:18">
      <c r="A212" s="118" t="s">
        <v>161</v>
      </c>
      <c r="B212" s="117">
        <v>18</v>
      </c>
      <c r="C212" s="117">
        <v>1</v>
      </c>
      <c r="D212" s="117">
        <v>1</v>
      </c>
      <c r="E212" s="767">
        <v>0</v>
      </c>
      <c r="F212" s="767">
        <v>0</v>
      </c>
      <c r="G212" s="767">
        <v>0</v>
      </c>
      <c r="H212" s="767">
        <v>0</v>
      </c>
      <c r="I212" s="767">
        <v>0</v>
      </c>
      <c r="J212" s="767">
        <v>0</v>
      </c>
      <c r="K212" s="767">
        <v>0</v>
      </c>
      <c r="L212" s="767">
        <v>0</v>
      </c>
      <c r="M212" s="117">
        <v>17</v>
      </c>
      <c r="N212" s="767">
        <v>0</v>
      </c>
      <c r="O212" s="117">
        <v>3</v>
      </c>
      <c r="P212" s="117">
        <v>12</v>
      </c>
      <c r="Q212" s="117">
        <v>2</v>
      </c>
      <c r="R212" s="767">
        <v>0</v>
      </c>
    </row>
    <row r="213" spans="1:18">
      <c r="A213" s="732" t="s">
        <v>160</v>
      </c>
      <c r="B213" s="733">
        <v>4</v>
      </c>
      <c r="C213" s="768">
        <v>0</v>
      </c>
      <c r="D213" s="768">
        <v>0</v>
      </c>
      <c r="E213" s="768">
        <v>0</v>
      </c>
      <c r="F213" s="768">
        <v>0</v>
      </c>
      <c r="G213" s="768">
        <v>0</v>
      </c>
      <c r="H213" s="768">
        <v>0</v>
      </c>
      <c r="I213" s="768">
        <v>0</v>
      </c>
      <c r="J213" s="768">
        <v>0</v>
      </c>
      <c r="K213" s="768">
        <v>0</v>
      </c>
      <c r="L213" s="768">
        <v>0</v>
      </c>
      <c r="M213" s="733">
        <v>4</v>
      </c>
      <c r="N213" s="768">
        <v>0</v>
      </c>
      <c r="O213" s="733">
        <v>2</v>
      </c>
      <c r="P213" s="733">
        <v>2</v>
      </c>
      <c r="Q213" s="768">
        <v>0</v>
      </c>
      <c r="R213" s="768">
        <v>0</v>
      </c>
    </row>
    <row r="214" spans="1:18">
      <c r="A214" s="118" t="s">
        <v>159</v>
      </c>
      <c r="B214" s="117">
        <v>4</v>
      </c>
      <c r="C214" s="767">
        <v>0</v>
      </c>
      <c r="D214" s="767">
        <v>0</v>
      </c>
      <c r="E214" s="767">
        <v>0</v>
      </c>
      <c r="F214" s="767">
        <v>0</v>
      </c>
      <c r="G214" s="767">
        <v>0</v>
      </c>
      <c r="H214" s="767">
        <v>0</v>
      </c>
      <c r="I214" s="767">
        <v>0</v>
      </c>
      <c r="J214" s="767">
        <v>0</v>
      </c>
      <c r="K214" s="767">
        <v>0</v>
      </c>
      <c r="L214" s="767">
        <v>0</v>
      </c>
      <c r="M214" s="117">
        <v>4</v>
      </c>
      <c r="N214" s="117">
        <v>1</v>
      </c>
      <c r="O214" s="767">
        <v>0</v>
      </c>
      <c r="P214" s="117">
        <v>2</v>
      </c>
      <c r="Q214" s="117">
        <v>1</v>
      </c>
      <c r="R214" s="767">
        <v>0</v>
      </c>
    </row>
    <row r="215" spans="1:18">
      <c r="A215" s="732" t="s">
        <v>158</v>
      </c>
      <c r="B215" s="733">
        <v>5</v>
      </c>
      <c r="C215" s="768">
        <v>0</v>
      </c>
      <c r="D215" s="768">
        <v>0</v>
      </c>
      <c r="E215" s="768">
        <v>0</v>
      </c>
      <c r="F215" s="768">
        <v>0</v>
      </c>
      <c r="G215" s="768">
        <v>0</v>
      </c>
      <c r="H215" s="768">
        <v>0</v>
      </c>
      <c r="I215" s="768">
        <v>0</v>
      </c>
      <c r="J215" s="768">
        <v>0</v>
      </c>
      <c r="K215" s="768">
        <v>0</v>
      </c>
      <c r="L215" s="768">
        <v>0</v>
      </c>
      <c r="M215" s="733">
        <v>5</v>
      </c>
      <c r="N215" s="733">
        <v>1</v>
      </c>
      <c r="O215" s="733">
        <v>2</v>
      </c>
      <c r="P215" s="733">
        <v>2</v>
      </c>
      <c r="Q215" s="768">
        <v>0</v>
      </c>
      <c r="R215" s="768">
        <v>0</v>
      </c>
    </row>
    <row r="216" spans="1:18" s="48" customFormat="1">
      <c r="A216" s="47" t="s">
        <v>101</v>
      </c>
      <c r="B216" s="46">
        <v>44</v>
      </c>
      <c r="C216" s="46">
        <v>6</v>
      </c>
      <c r="D216" s="46">
        <v>3</v>
      </c>
      <c r="E216" s="46">
        <v>1</v>
      </c>
      <c r="F216" s="836">
        <v>0</v>
      </c>
      <c r="G216" s="836">
        <v>0</v>
      </c>
      <c r="H216" s="46">
        <v>1</v>
      </c>
      <c r="I216" s="836">
        <v>1</v>
      </c>
      <c r="J216" s="836">
        <v>0</v>
      </c>
      <c r="K216" s="836">
        <v>0</v>
      </c>
      <c r="L216" s="836">
        <v>0</v>
      </c>
      <c r="M216" s="46">
        <v>38</v>
      </c>
      <c r="N216" s="46">
        <v>3</v>
      </c>
      <c r="O216" s="46">
        <v>23</v>
      </c>
      <c r="P216" s="46">
        <v>5</v>
      </c>
      <c r="Q216" s="46">
        <v>6</v>
      </c>
      <c r="R216" s="46">
        <v>1</v>
      </c>
    </row>
    <row r="217" spans="1:18">
      <c r="A217" s="732" t="s">
        <v>157</v>
      </c>
      <c r="B217" s="733">
        <v>21</v>
      </c>
      <c r="C217" s="733">
        <v>3</v>
      </c>
      <c r="D217" s="768">
        <v>0</v>
      </c>
      <c r="E217" s="733">
        <v>1</v>
      </c>
      <c r="F217" s="768">
        <v>0</v>
      </c>
      <c r="G217" s="768">
        <v>0</v>
      </c>
      <c r="H217" s="733">
        <v>1</v>
      </c>
      <c r="I217" s="768">
        <v>1</v>
      </c>
      <c r="J217" s="768">
        <v>0</v>
      </c>
      <c r="K217" s="768">
        <v>0</v>
      </c>
      <c r="L217" s="768">
        <v>0</v>
      </c>
      <c r="M217" s="733">
        <v>18</v>
      </c>
      <c r="N217" s="733">
        <v>2</v>
      </c>
      <c r="O217" s="733">
        <v>10</v>
      </c>
      <c r="P217" s="733">
        <v>1</v>
      </c>
      <c r="Q217" s="733">
        <v>4</v>
      </c>
      <c r="R217" s="733">
        <v>1</v>
      </c>
    </row>
    <row r="218" spans="1:18">
      <c r="A218" s="118" t="s">
        <v>156</v>
      </c>
      <c r="B218" s="117">
        <v>8</v>
      </c>
      <c r="C218" s="117">
        <v>1</v>
      </c>
      <c r="D218" s="117">
        <v>1</v>
      </c>
      <c r="E218" s="767">
        <v>0</v>
      </c>
      <c r="F218" s="767">
        <v>0</v>
      </c>
      <c r="G218" s="767">
        <v>0</v>
      </c>
      <c r="H218" s="767">
        <v>0</v>
      </c>
      <c r="I218" s="767">
        <v>0</v>
      </c>
      <c r="J218" s="767">
        <v>0</v>
      </c>
      <c r="K218" s="767">
        <v>0</v>
      </c>
      <c r="L218" s="767">
        <v>0</v>
      </c>
      <c r="M218" s="117">
        <v>7</v>
      </c>
      <c r="N218" s="767">
        <v>1</v>
      </c>
      <c r="O218" s="117">
        <v>4</v>
      </c>
      <c r="P218" s="117">
        <v>1</v>
      </c>
      <c r="Q218" s="117">
        <v>1</v>
      </c>
      <c r="R218" s="767">
        <v>0</v>
      </c>
    </row>
    <row r="219" spans="1:18">
      <c r="A219" s="732" t="s">
        <v>155</v>
      </c>
      <c r="B219" s="733">
        <v>9</v>
      </c>
      <c r="C219" s="733">
        <v>1</v>
      </c>
      <c r="D219" s="733">
        <v>1</v>
      </c>
      <c r="E219" s="768">
        <v>0</v>
      </c>
      <c r="F219" s="768">
        <v>0</v>
      </c>
      <c r="G219" s="768">
        <v>0</v>
      </c>
      <c r="H219" s="768">
        <v>0</v>
      </c>
      <c r="I219" s="768">
        <v>0</v>
      </c>
      <c r="J219" s="768">
        <v>0</v>
      </c>
      <c r="K219" s="768">
        <v>0</v>
      </c>
      <c r="L219" s="768">
        <v>0</v>
      </c>
      <c r="M219" s="733">
        <v>8</v>
      </c>
      <c r="N219" s="768">
        <v>0</v>
      </c>
      <c r="O219" s="733">
        <v>4</v>
      </c>
      <c r="P219" s="733">
        <v>3</v>
      </c>
      <c r="Q219" s="733">
        <v>1</v>
      </c>
      <c r="R219" s="768">
        <v>0</v>
      </c>
    </row>
    <row r="220" spans="1:18">
      <c r="A220" s="118" t="s">
        <v>154</v>
      </c>
      <c r="B220" s="117">
        <v>5</v>
      </c>
      <c r="C220" s="117">
        <v>1</v>
      </c>
      <c r="D220" s="117">
        <v>1</v>
      </c>
      <c r="E220" s="767">
        <v>0</v>
      </c>
      <c r="F220" s="767">
        <v>0</v>
      </c>
      <c r="G220" s="767">
        <v>0</v>
      </c>
      <c r="H220" s="767">
        <v>0</v>
      </c>
      <c r="I220" s="767">
        <v>0</v>
      </c>
      <c r="J220" s="767">
        <v>0</v>
      </c>
      <c r="K220" s="767">
        <v>0</v>
      </c>
      <c r="L220" s="767">
        <v>0</v>
      </c>
      <c r="M220" s="117">
        <v>4</v>
      </c>
      <c r="N220" s="767">
        <v>0</v>
      </c>
      <c r="O220" s="117">
        <v>4</v>
      </c>
      <c r="P220" s="767">
        <v>0</v>
      </c>
      <c r="Q220" s="767">
        <v>0</v>
      </c>
      <c r="R220" s="767">
        <v>0</v>
      </c>
    </row>
    <row r="221" spans="1:18">
      <c r="A221" s="732" t="s">
        <v>153</v>
      </c>
      <c r="B221" s="733">
        <v>1</v>
      </c>
      <c r="C221" s="768">
        <v>0</v>
      </c>
      <c r="D221" s="768">
        <v>0</v>
      </c>
      <c r="E221" s="768">
        <v>0</v>
      </c>
      <c r="F221" s="768">
        <v>0</v>
      </c>
      <c r="G221" s="768">
        <v>0</v>
      </c>
      <c r="H221" s="768">
        <v>0</v>
      </c>
      <c r="I221" s="768">
        <v>0</v>
      </c>
      <c r="J221" s="768">
        <v>0</v>
      </c>
      <c r="K221" s="768">
        <v>0</v>
      </c>
      <c r="L221" s="768">
        <v>0</v>
      </c>
      <c r="M221" s="733">
        <v>1</v>
      </c>
      <c r="N221" s="768">
        <v>0</v>
      </c>
      <c r="O221" s="733">
        <v>1</v>
      </c>
      <c r="P221" s="768">
        <v>0</v>
      </c>
      <c r="Q221" s="768">
        <v>0</v>
      </c>
      <c r="R221" s="768">
        <v>0</v>
      </c>
    </row>
    <row r="222" spans="1:18" s="48" customFormat="1">
      <c r="A222" s="47" t="s">
        <v>92</v>
      </c>
      <c r="B222" s="46">
        <v>67</v>
      </c>
      <c r="C222" s="46">
        <v>4</v>
      </c>
      <c r="D222" s="836">
        <v>2</v>
      </c>
      <c r="E222" s="46">
        <v>2</v>
      </c>
      <c r="F222" s="836">
        <v>0</v>
      </c>
      <c r="G222" s="836">
        <v>0</v>
      </c>
      <c r="H222" s="836">
        <v>0</v>
      </c>
      <c r="I222" s="836">
        <v>0</v>
      </c>
      <c r="J222" s="836">
        <v>0</v>
      </c>
      <c r="K222" s="836">
        <v>0</v>
      </c>
      <c r="L222" s="836">
        <v>0</v>
      </c>
      <c r="M222" s="46">
        <v>63</v>
      </c>
      <c r="N222" s="46">
        <v>1</v>
      </c>
      <c r="O222" s="46">
        <v>36</v>
      </c>
      <c r="P222" s="46">
        <v>13</v>
      </c>
      <c r="Q222" s="46">
        <v>13</v>
      </c>
      <c r="R222" s="46">
        <v>0</v>
      </c>
    </row>
    <row r="223" spans="1:18">
      <c r="A223" s="118" t="s">
        <v>92</v>
      </c>
      <c r="B223" s="117">
        <v>50</v>
      </c>
      <c r="C223" s="117">
        <v>3</v>
      </c>
      <c r="D223" s="767">
        <v>1</v>
      </c>
      <c r="E223" s="117">
        <v>2</v>
      </c>
      <c r="F223" s="767">
        <v>0</v>
      </c>
      <c r="G223" s="767">
        <v>0</v>
      </c>
      <c r="H223" s="767">
        <v>0</v>
      </c>
      <c r="I223" s="767">
        <v>0</v>
      </c>
      <c r="J223" s="767">
        <v>0</v>
      </c>
      <c r="K223" s="767">
        <v>0</v>
      </c>
      <c r="L223" s="767">
        <v>0</v>
      </c>
      <c r="M223" s="117">
        <v>47</v>
      </c>
      <c r="N223" s="117">
        <v>1</v>
      </c>
      <c r="O223" s="117">
        <v>26</v>
      </c>
      <c r="P223" s="117">
        <v>9</v>
      </c>
      <c r="Q223" s="117">
        <v>11</v>
      </c>
      <c r="R223" s="767">
        <v>0</v>
      </c>
    </row>
    <row r="224" spans="1:18">
      <c r="A224" s="732" t="s">
        <v>152</v>
      </c>
      <c r="B224" s="733">
        <v>8</v>
      </c>
      <c r="C224" s="733">
        <v>1</v>
      </c>
      <c r="D224" s="768">
        <v>1</v>
      </c>
      <c r="E224" s="733">
        <v>0</v>
      </c>
      <c r="F224" s="768">
        <v>0</v>
      </c>
      <c r="G224" s="768">
        <v>0</v>
      </c>
      <c r="H224" s="768">
        <v>0</v>
      </c>
      <c r="I224" s="768">
        <v>0</v>
      </c>
      <c r="J224" s="768">
        <v>0</v>
      </c>
      <c r="K224" s="768">
        <v>0</v>
      </c>
      <c r="L224" s="768">
        <v>0</v>
      </c>
      <c r="M224" s="733">
        <v>7</v>
      </c>
      <c r="N224" s="768">
        <v>0</v>
      </c>
      <c r="O224" s="733">
        <v>4</v>
      </c>
      <c r="P224" s="733">
        <v>2</v>
      </c>
      <c r="Q224" s="733">
        <v>1</v>
      </c>
      <c r="R224" s="733">
        <v>0</v>
      </c>
    </row>
    <row r="225" spans="1:18">
      <c r="A225" s="118" t="s">
        <v>151</v>
      </c>
      <c r="B225" s="117">
        <v>4</v>
      </c>
      <c r="C225" s="117">
        <v>0</v>
      </c>
      <c r="D225" s="767">
        <v>0</v>
      </c>
      <c r="E225" s="117">
        <v>0</v>
      </c>
      <c r="F225" s="767">
        <v>0</v>
      </c>
      <c r="G225" s="767">
        <v>0</v>
      </c>
      <c r="H225" s="767">
        <v>0</v>
      </c>
      <c r="I225" s="767">
        <v>0</v>
      </c>
      <c r="J225" s="767">
        <v>0</v>
      </c>
      <c r="K225" s="767">
        <v>0</v>
      </c>
      <c r="L225" s="767">
        <v>0</v>
      </c>
      <c r="M225" s="117">
        <v>4</v>
      </c>
      <c r="N225" s="767">
        <v>0</v>
      </c>
      <c r="O225" s="117">
        <v>2</v>
      </c>
      <c r="P225" s="117">
        <v>1</v>
      </c>
      <c r="Q225" s="117">
        <v>1</v>
      </c>
      <c r="R225" s="767">
        <v>0</v>
      </c>
    </row>
    <row r="226" spans="1:18">
      <c r="A226" s="732" t="s">
        <v>150</v>
      </c>
      <c r="B226" s="733">
        <v>5</v>
      </c>
      <c r="C226" s="768">
        <v>0</v>
      </c>
      <c r="D226" s="768">
        <v>0</v>
      </c>
      <c r="E226" s="768">
        <v>0</v>
      </c>
      <c r="F226" s="768">
        <v>0</v>
      </c>
      <c r="G226" s="768">
        <v>0</v>
      </c>
      <c r="H226" s="768">
        <v>0</v>
      </c>
      <c r="I226" s="768">
        <v>0</v>
      </c>
      <c r="J226" s="768">
        <v>0</v>
      </c>
      <c r="K226" s="768">
        <v>0</v>
      </c>
      <c r="L226" s="768">
        <v>0</v>
      </c>
      <c r="M226" s="733">
        <v>5</v>
      </c>
      <c r="N226" s="768">
        <v>0</v>
      </c>
      <c r="O226" s="733">
        <v>4</v>
      </c>
      <c r="P226" s="733">
        <v>1</v>
      </c>
      <c r="Q226" s="768">
        <v>0</v>
      </c>
      <c r="R226" s="768">
        <v>0</v>
      </c>
    </row>
    <row r="227" spans="1:18" s="48" customFormat="1">
      <c r="A227" s="47" t="s">
        <v>100</v>
      </c>
      <c r="B227" s="46">
        <v>65</v>
      </c>
      <c r="C227" s="46">
        <v>4</v>
      </c>
      <c r="D227" s="46">
        <v>3</v>
      </c>
      <c r="E227" s="46">
        <v>1</v>
      </c>
      <c r="F227" s="836">
        <v>0</v>
      </c>
      <c r="G227" s="836">
        <v>0</v>
      </c>
      <c r="H227" s="836">
        <v>0</v>
      </c>
      <c r="I227" s="836">
        <v>0</v>
      </c>
      <c r="J227" s="836">
        <v>0</v>
      </c>
      <c r="K227" s="836">
        <v>0</v>
      </c>
      <c r="L227" s="836">
        <v>0</v>
      </c>
      <c r="M227" s="46">
        <v>61</v>
      </c>
      <c r="N227" s="836">
        <v>0</v>
      </c>
      <c r="O227" s="46">
        <v>15</v>
      </c>
      <c r="P227" s="46">
        <v>33</v>
      </c>
      <c r="Q227" s="46">
        <v>12</v>
      </c>
      <c r="R227" s="46">
        <v>1</v>
      </c>
    </row>
    <row r="228" spans="1:18">
      <c r="A228" s="732" t="s">
        <v>149</v>
      </c>
      <c r="B228" s="733">
        <v>16</v>
      </c>
      <c r="C228" s="733">
        <v>2</v>
      </c>
      <c r="D228" s="733">
        <v>1</v>
      </c>
      <c r="E228" s="733">
        <v>1</v>
      </c>
      <c r="F228" s="768">
        <v>0</v>
      </c>
      <c r="G228" s="768">
        <v>0</v>
      </c>
      <c r="H228" s="768">
        <v>0</v>
      </c>
      <c r="I228" s="768">
        <v>0</v>
      </c>
      <c r="J228" s="768">
        <v>0</v>
      </c>
      <c r="K228" s="768">
        <v>0</v>
      </c>
      <c r="L228" s="768">
        <v>0</v>
      </c>
      <c r="M228" s="733">
        <v>14</v>
      </c>
      <c r="N228" s="768">
        <v>0</v>
      </c>
      <c r="O228" s="733">
        <v>5</v>
      </c>
      <c r="P228" s="733">
        <v>5</v>
      </c>
      <c r="Q228" s="733">
        <v>3</v>
      </c>
      <c r="R228" s="733">
        <v>1</v>
      </c>
    </row>
    <row r="229" spans="1:18">
      <c r="A229" s="118" t="s">
        <v>148</v>
      </c>
      <c r="B229" s="117">
        <v>10</v>
      </c>
      <c r="C229" s="117">
        <v>1</v>
      </c>
      <c r="D229" s="117">
        <v>1</v>
      </c>
      <c r="E229" s="767">
        <v>0</v>
      </c>
      <c r="F229" s="767">
        <v>0</v>
      </c>
      <c r="G229" s="767">
        <v>0</v>
      </c>
      <c r="H229" s="767">
        <v>0</v>
      </c>
      <c r="I229" s="767">
        <v>0</v>
      </c>
      <c r="J229" s="767">
        <v>0</v>
      </c>
      <c r="K229" s="767">
        <v>0</v>
      </c>
      <c r="L229" s="767">
        <v>0</v>
      </c>
      <c r="M229" s="117">
        <v>9</v>
      </c>
      <c r="N229" s="767">
        <v>0</v>
      </c>
      <c r="O229" s="767">
        <v>0</v>
      </c>
      <c r="P229" s="117">
        <v>6</v>
      </c>
      <c r="Q229" s="117">
        <v>3</v>
      </c>
      <c r="R229" s="767">
        <v>0</v>
      </c>
    </row>
    <row r="230" spans="1:18">
      <c r="A230" s="732" t="s">
        <v>147</v>
      </c>
      <c r="B230" s="733">
        <v>7</v>
      </c>
      <c r="C230" s="768">
        <v>0</v>
      </c>
      <c r="D230" s="768">
        <v>0</v>
      </c>
      <c r="E230" s="768">
        <v>0</v>
      </c>
      <c r="F230" s="768">
        <v>0</v>
      </c>
      <c r="G230" s="768">
        <v>0</v>
      </c>
      <c r="H230" s="768">
        <v>0</v>
      </c>
      <c r="I230" s="768">
        <v>0</v>
      </c>
      <c r="J230" s="768">
        <v>0</v>
      </c>
      <c r="K230" s="768">
        <v>0</v>
      </c>
      <c r="L230" s="768">
        <v>0</v>
      </c>
      <c r="M230" s="733">
        <v>7</v>
      </c>
      <c r="N230" s="768">
        <v>0</v>
      </c>
      <c r="O230" s="733">
        <v>1</v>
      </c>
      <c r="P230" s="733">
        <v>5</v>
      </c>
      <c r="Q230" s="733">
        <v>1</v>
      </c>
      <c r="R230" s="768">
        <v>0</v>
      </c>
    </row>
    <row r="231" spans="1:18">
      <c r="A231" s="118" t="s">
        <v>146</v>
      </c>
      <c r="B231" s="117">
        <v>6</v>
      </c>
      <c r="C231" s="767">
        <v>0</v>
      </c>
      <c r="D231" s="767">
        <v>0</v>
      </c>
      <c r="E231" s="767">
        <v>0</v>
      </c>
      <c r="F231" s="767">
        <v>0</v>
      </c>
      <c r="G231" s="767">
        <v>0</v>
      </c>
      <c r="H231" s="767">
        <v>0</v>
      </c>
      <c r="I231" s="767">
        <v>0</v>
      </c>
      <c r="J231" s="767">
        <v>0</v>
      </c>
      <c r="K231" s="767">
        <v>0</v>
      </c>
      <c r="L231" s="767">
        <v>0</v>
      </c>
      <c r="M231" s="117">
        <v>6</v>
      </c>
      <c r="N231" s="767">
        <v>0</v>
      </c>
      <c r="O231" s="117">
        <v>1</v>
      </c>
      <c r="P231" s="117">
        <v>5</v>
      </c>
      <c r="Q231" s="767">
        <v>0</v>
      </c>
      <c r="R231" s="767">
        <v>0</v>
      </c>
    </row>
    <row r="232" spans="1:18">
      <c r="A232" s="732" t="s">
        <v>145</v>
      </c>
      <c r="B232" s="733">
        <v>7</v>
      </c>
      <c r="C232" s="733">
        <v>1</v>
      </c>
      <c r="D232" s="733">
        <v>1</v>
      </c>
      <c r="E232" s="768">
        <v>0</v>
      </c>
      <c r="F232" s="768">
        <v>0</v>
      </c>
      <c r="G232" s="768">
        <v>0</v>
      </c>
      <c r="H232" s="768">
        <v>0</v>
      </c>
      <c r="I232" s="768">
        <v>0</v>
      </c>
      <c r="J232" s="768">
        <v>0</v>
      </c>
      <c r="K232" s="768">
        <v>0</v>
      </c>
      <c r="L232" s="768">
        <v>0</v>
      </c>
      <c r="M232" s="733">
        <v>6</v>
      </c>
      <c r="N232" s="768">
        <v>0</v>
      </c>
      <c r="O232" s="733">
        <v>2</v>
      </c>
      <c r="P232" s="733">
        <v>3</v>
      </c>
      <c r="Q232" s="733">
        <v>1</v>
      </c>
      <c r="R232" s="768">
        <v>0</v>
      </c>
    </row>
    <row r="233" spans="1:18">
      <c r="A233" s="118" t="s">
        <v>144</v>
      </c>
      <c r="B233" s="117">
        <v>7</v>
      </c>
      <c r="C233" s="767">
        <v>0</v>
      </c>
      <c r="D233" s="767">
        <v>0</v>
      </c>
      <c r="E233" s="767">
        <v>0</v>
      </c>
      <c r="F233" s="767">
        <v>0</v>
      </c>
      <c r="G233" s="767">
        <v>0</v>
      </c>
      <c r="H233" s="767">
        <v>0</v>
      </c>
      <c r="I233" s="767">
        <v>0</v>
      </c>
      <c r="J233" s="767">
        <v>0</v>
      </c>
      <c r="K233" s="767">
        <v>0</v>
      </c>
      <c r="L233" s="767">
        <v>0</v>
      </c>
      <c r="M233" s="117">
        <v>7</v>
      </c>
      <c r="N233" s="767">
        <v>0</v>
      </c>
      <c r="O233" s="117">
        <v>2</v>
      </c>
      <c r="P233" s="117">
        <v>3</v>
      </c>
      <c r="Q233" s="117">
        <v>2</v>
      </c>
      <c r="R233" s="767">
        <v>0</v>
      </c>
    </row>
    <row r="234" spans="1:18">
      <c r="A234" s="732" t="s">
        <v>143</v>
      </c>
      <c r="B234" s="733">
        <v>2</v>
      </c>
      <c r="C234" s="768">
        <v>0</v>
      </c>
      <c r="D234" s="768">
        <v>0</v>
      </c>
      <c r="E234" s="768">
        <v>0</v>
      </c>
      <c r="F234" s="768">
        <v>0</v>
      </c>
      <c r="G234" s="768">
        <v>0</v>
      </c>
      <c r="H234" s="768">
        <v>0</v>
      </c>
      <c r="I234" s="768">
        <v>0</v>
      </c>
      <c r="J234" s="768">
        <v>0</v>
      </c>
      <c r="K234" s="768">
        <v>0</v>
      </c>
      <c r="L234" s="768">
        <v>0</v>
      </c>
      <c r="M234" s="733">
        <v>2</v>
      </c>
      <c r="N234" s="768">
        <v>0</v>
      </c>
      <c r="O234" s="733">
        <v>1</v>
      </c>
      <c r="P234" s="768">
        <v>0</v>
      </c>
      <c r="Q234" s="733">
        <v>1</v>
      </c>
      <c r="R234" s="768">
        <v>0</v>
      </c>
    </row>
    <row r="235" spans="1:18">
      <c r="A235" s="118" t="s">
        <v>142</v>
      </c>
      <c r="B235" s="117">
        <v>6</v>
      </c>
      <c r="C235" s="767">
        <v>0</v>
      </c>
      <c r="D235" s="767">
        <v>0</v>
      </c>
      <c r="E235" s="767">
        <v>0</v>
      </c>
      <c r="F235" s="767">
        <v>0</v>
      </c>
      <c r="G235" s="767">
        <v>0</v>
      </c>
      <c r="H235" s="767">
        <v>0</v>
      </c>
      <c r="I235" s="767">
        <v>0</v>
      </c>
      <c r="J235" s="767">
        <v>0</v>
      </c>
      <c r="K235" s="767">
        <v>0</v>
      </c>
      <c r="L235" s="767">
        <v>0</v>
      </c>
      <c r="M235" s="117">
        <v>6</v>
      </c>
      <c r="N235" s="767">
        <v>0</v>
      </c>
      <c r="O235" s="117">
        <v>2</v>
      </c>
      <c r="P235" s="117">
        <v>3</v>
      </c>
      <c r="Q235" s="117">
        <v>1</v>
      </c>
      <c r="R235" s="767">
        <v>0</v>
      </c>
    </row>
    <row r="236" spans="1:18">
      <c r="A236" s="732" t="s">
        <v>141</v>
      </c>
      <c r="B236" s="733">
        <v>4</v>
      </c>
      <c r="C236" s="768">
        <v>0</v>
      </c>
      <c r="D236" s="768">
        <v>0</v>
      </c>
      <c r="E236" s="768">
        <v>0</v>
      </c>
      <c r="F236" s="768">
        <v>0</v>
      </c>
      <c r="G236" s="768">
        <v>0</v>
      </c>
      <c r="H236" s="768">
        <v>0</v>
      </c>
      <c r="I236" s="768">
        <v>0</v>
      </c>
      <c r="J236" s="768">
        <v>0</v>
      </c>
      <c r="K236" s="768">
        <v>0</v>
      </c>
      <c r="L236" s="768">
        <v>0</v>
      </c>
      <c r="M236" s="733">
        <v>4</v>
      </c>
      <c r="N236" s="768">
        <v>0</v>
      </c>
      <c r="O236" s="733">
        <v>1</v>
      </c>
      <c r="P236" s="733">
        <v>3</v>
      </c>
      <c r="Q236" s="768">
        <v>0</v>
      </c>
      <c r="R236" s="768">
        <v>0</v>
      </c>
    </row>
    <row r="237" spans="1:18" s="48" customFormat="1">
      <c r="A237" s="47" t="s">
        <v>91</v>
      </c>
      <c r="B237" s="46">
        <v>69</v>
      </c>
      <c r="C237" s="46">
        <v>8</v>
      </c>
      <c r="D237" s="46">
        <v>1</v>
      </c>
      <c r="E237" s="46">
        <v>1</v>
      </c>
      <c r="F237" s="836">
        <v>0</v>
      </c>
      <c r="G237" s="836">
        <v>0</v>
      </c>
      <c r="H237" s="836">
        <v>0</v>
      </c>
      <c r="I237" s="46">
        <v>5</v>
      </c>
      <c r="J237" s="836">
        <v>1</v>
      </c>
      <c r="K237" s="836">
        <v>0</v>
      </c>
      <c r="L237" s="836">
        <v>0</v>
      </c>
      <c r="M237" s="46">
        <v>61</v>
      </c>
      <c r="N237" s="46">
        <v>1</v>
      </c>
      <c r="O237" s="46">
        <v>29</v>
      </c>
      <c r="P237" s="46">
        <v>9</v>
      </c>
      <c r="Q237" s="46">
        <v>20</v>
      </c>
      <c r="R237" s="46">
        <v>2</v>
      </c>
    </row>
    <row r="238" spans="1:18">
      <c r="A238" s="732" t="s">
        <v>140</v>
      </c>
      <c r="B238" s="733">
        <v>30</v>
      </c>
      <c r="C238" s="733">
        <v>7</v>
      </c>
      <c r="D238" s="768">
        <v>0</v>
      </c>
      <c r="E238" s="733">
        <v>1</v>
      </c>
      <c r="F238" s="768">
        <v>0</v>
      </c>
      <c r="G238" s="768">
        <v>0</v>
      </c>
      <c r="H238" s="768">
        <v>0</v>
      </c>
      <c r="I238" s="733">
        <v>5</v>
      </c>
      <c r="J238" s="768">
        <v>1</v>
      </c>
      <c r="K238" s="768">
        <v>0</v>
      </c>
      <c r="L238" s="768">
        <v>0</v>
      </c>
      <c r="M238" s="733">
        <v>23</v>
      </c>
      <c r="N238" s="733">
        <v>1</v>
      </c>
      <c r="O238" s="733">
        <v>9</v>
      </c>
      <c r="P238" s="733">
        <v>2</v>
      </c>
      <c r="Q238" s="733">
        <v>9</v>
      </c>
      <c r="R238" s="733">
        <v>2</v>
      </c>
    </row>
    <row r="239" spans="1:18">
      <c r="A239" s="118" t="s">
        <v>139</v>
      </c>
      <c r="B239" s="117">
        <v>4</v>
      </c>
      <c r="C239" s="767">
        <v>0</v>
      </c>
      <c r="D239" s="767">
        <v>0</v>
      </c>
      <c r="E239" s="767">
        <v>0</v>
      </c>
      <c r="F239" s="767">
        <v>0</v>
      </c>
      <c r="G239" s="767">
        <v>0</v>
      </c>
      <c r="H239" s="767">
        <v>0</v>
      </c>
      <c r="I239" s="767">
        <v>0</v>
      </c>
      <c r="J239" s="767">
        <v>0</v>
      </c>
      <c r="K239" s="767">
        <v>0</v>
      </c>
      <c r="L239" s="767">
        <v>0</v>
      </c>
      <c r="M239" s="117">
        <v>4</v>
      </c>
      <c r="N239" s="767">
        <v>0</v>
      </c>
      <c r="O239" s="117">
        <v>3</v>
      </c>
      <c r="P239" s="767">
        <v>0</v>
      </c>
      <c r="Q239" s="117">
        <v>1</v>
      </c>
      <c r="R239" s="767">
        <v>0</v>
      </c>
    </row>
    <row r="240" spans="1:18">
      <c r="A240" s="732" t="s">
        <v>138</v>
      </c>
      <c r="B240" s="733">
        <v>4</v>
      </c>
      <c r="C240" s="768">
        <v>0</v>
      </c>
      <c r="D240" s="768">
        <v>0</v>
      </c>
      <c r="E240" s="768">
        <v>0</v>
      </c>
      <c r="F240" s="768">
        <v>0</v>
      </c>
      <c r="G240" s="768">
        <v>0</v>
      </c>
      <c r="H240" s="768">
        <v>0</v>
      </c>
      <c r="I240" s="768">
        <v>0</v>
      </c>
      <c r="J240" s="768">
        <v>0</v>
      </c>
      <c r="K240" s="768">
        <v>0</v>
      </c>
      <c r="L240" s="768">
        <v>0</v>
      </c>
      <c r="M240" s="733">
        <v>4</v>
      </c>
      <c r="N240" s="768">
        <v>0</v>
      </c>
      <c r="O240" s="733">
        <v>2</v>
      </c>
      <c r="P240" s="768">
        <v>0</v>
      </c>
      <c r="Q240" s="733">
        <v>2</v>
      </c>
      <c r="R240" s="768">
        <v>0</v>
      </c>
    </row>
    <row r="241" spans="1:18">
      <c r="A241" s="118" t="s">
        <v>137</v>
      </c>
      <c r="B241" s="117">
        <v>21</v>
      </c>
      <c r="C241" s="117">
        <v>1</v>
      </c>
      <c r="D241" s="117">
        <v>1</v>
      </c>
      <c r="E241" s="767">
        <v>0</v>
      </c>
      <c r="F241" s="767">
        <v>0</v>
      </c>
      <c r="G241" s="767">
        <v>0</v>
      </c>
      <c r="H241" s="767">
        <v>0</v>
      </c>
      <c r="I241" s="767">
        <v>0</v>
      </c>
      <c r="J241" s="767">
        <v>0</v>
      </c>
      <c r="K241" s="767">
        <v>0</v>
      </c>
      <c r="L241" s="767">
        <v>0</v>
      </c>
      <c r="M241" s="117">
        <v>20</v>
      </c>
      <c r="N241" s="767">
        <v>0</v>
      </c>
      <c r="O241" s="117">
        <v>8</v>
      </c>
      <c r="P241" s="117">
        <v>6</v>
      </c>
      <c r="Q241" s="117">
        <v>6</v>
      </c>
      <c r="R241" s="767">
        <v>0</v>
      </c>
    </row>
    <row r="242" spans="1:18">
      <c r="A242" s="732" t="s">
        <v>91</v>
      </c>
      <c r="B242" s="733">
        <v>4</v>
      </c>
      <c r="C242" s="768">
        <v>0</v>
      </c>
      <c r="D242" s="768">
        <v>0</v>
      </c>
      <c r="E242" s="768">
        <v>0</v>
      </c>
      <c r="F242" s="768">
        <v>0</v>
      </c>
      <c r="G242" s="768">
        <v>0</v>
      </c>
      <c r="H242" s="768">
        <v>0</v>
      </c>
      <c r="I242" s="768">
        <v>0</v>
      </c>
      <c r="J242" s="768">
        <v>0</v>
      </c>
      <c r="K242" s="768">
        <v>0</v>
      </c>
      <c r="L242" s="768">
        <v>0</v>
      </c>
      <c r="M242" s="733">
        <v>4</v>
      </c>
      <c r="N242" s="768">
        <v>0</v>
      </c>
      <c r="O242" s="733">
        <v>3</v>
      </c>
      <c r="P242" s="768">
        <v>0</v>
      </c>
      <c r="Q242" s="733">
        <v>1</v>
      </c>
      <c r="R242" s="768">
        <v>0</v>
      </c>
    </row>
    <row r="243" spans="1:18">
      <c r="A243" s="118" t="s">
        <v>136</v>
      </c>
      <c r="B243" s="117">
        <v>3</v>
      </c>
      <c r="C243" s="767">
        <v>0</v>
      </c>
      <c r="D243" s="767">
        <v>0</v>
      </c>
      <c r="E243" s="767">
        <v>0</v>
      </c>
      <c r="F243" s="767">
        <v>0</v>
      </c>
      <c r="G243" s="767">
        <v>0</v>
      </c>
      <c r="H243" s="767">
        <v>0</v>
      </c>
      <c r="I243" s="767">
        <v>0</v>
      </c>
      <c r="J243" s="767">
        <v>0</v>
      </c>
      <c r="K243" s="767">
        <v>0</v>
      </c>
      <c r="L243" s="767">
        <v>0</v>
      </c>
      <c r="M243" s="117">
        <v>3</v>
      </c>
      <c r="N243" s="767">
        <v>0</v>
      </c>
      <c r="O243" s="117">
        <v>2</v>
      </c>
      <c r="P243" s="117">
        <v>1</v>
      </c>
      <c r="Q243" s="767">
        <v>0</v>
      </c>
      <c r="R243" s="767">
        <v>0</v>
      </c>
    </row>
    <row r="244" spans="1:18">
      <c r="A244" s="732" t="s">
        <v>135</v>
      </c>
      <c r="B244" s="733">
        <v>3</v>
      </c>
      <c r="C244" s="768">
        <v>0</v>
      </c>
      <c r="D244" s="768">
        <v>0</v>
      </c>
      <c r="E244" s="768">
        <v>0</v>
      </c>
      <c r="F244" s="768">
        <v>0</v>
      </c>
      <c r="G244" s="768">
        <v>0</v>
      </c>
      <c r="H244" s="768">
        <v>0</v>
      </c>
      <c r="I244" s="768">
        <v>0</v>
      </c>
      <c r="J244" s="768">
        <v>0</v>
      </c>
      <c r="K244" s="768">
        <v>0</v>
      </c>
      <c r="L244" s="768">
        <v>0</v>
      </c>
      <c r="M244" s="733">
        <v>3</v>
      </c>
      <c r="N244" s="768">
        <v>0</v>
      </c>
      <c r="O244" s="733">
        <v>2</v>
      </c>
      <c r="P244" s="768">
        <v>0</v>
      </c>
      <c r="Q244" s="733">
        <v>1</v>
      </c>
      <c r="R244" s="768">
        <v>0</v>
      </c>
    </row>
    <row r="245" spans="1:18" s="48" customFormat="1">
      <c r="A245" s="47" t="s">
        <v>90</v>
      </c>
      <c r="B245" s="46">
        <v>60</v>
      </c>
      <c r="C245" s="46">
        <v>6</v>
      </c>
      <c r="D245" s="46">
        <v>2</v>
      </c>
      <c r="E245" s="46">
        <v>2</v>
      </c>
      <c r="F245" s="836">
        <v>0</v>
      </c>
      <c r="G245" s="836">
        <v>0</v>
      </c>
      <c r="H245" s="836">
        <v>0</v>
      </c>
      <c r="I245" s="46">
        <v>2</v>
      </c>
      <c r="J245" s="836">
        <v>0</v>
      </c>
      <c r="K245" s="836">
        <v>0</v>
      </c>
      <c r="L245" s="836">
        <v>0</v>
      </c>
      <c r="M245" s="46">
        <v>54</v>
      </c>
      <c r="N245" s="46">
        <v>3</v>
      </c>
      <c r="O245" s="46">
        <v>32</v>
      </c>
      <c r="P245" s="46">
        <v>7</v>
      </c>
      <c r="Q245" s="46">
        <v>11</v>
      </c>
      <c r="R245" s="46">
        <v>1</v>
      </c>
    </row>
    <row r="246" spans="1:18">
      <c r="A246" s="732" t="s">
        <v>90</v>
      </c>
      <c r="B246" s="733">
        <v>32</v>
      </c>
      <c r="C246" s="733">
        <v>4</v>
      </c>
      <c r="D246" s="733">
        <v>1</v>
      </c>
      <c r="E246" s="733">
        <v>2</v>
      </c>
      <c r="F246" s="768">
        <v>0</v>
      </c>
      <c r="G246" s="768">
        <v>0</v>
      </c>
      <c r="H246" s="768">
        <v>0</v>
      </c>
      <c r="I246" s="733">
        <v>1</v>
      </c>
      <c r="J246" s="768">
        <v>0</v>
      </c>
      <c r="K246" s="768">
        <v>0</v>
      </c>
      <c r="L246" s="768">
        <v>0</v>
      </c>
      <c r="M246" s="733">
        <v>28</v>
      </c>
      <c r="N246" s="733">
        <v>1</v>
      </c>
      <c r="O246" s="733">
        <v>20</v>
      </c>
      <c r="P246" s="768">
        <v>0</v>
      </c>
      <c r="Q246" s="733">
        <v>6</v>
      </c>
      <c r="R246" s="733">
        <v>1</v>
      </c>
    </row>
    <row r="247" spans="1:18">
      <c r="A247" s="118" t="s">
        <v>134</v>
      </c>
      <c r="B247" s="117">
        <v>3</v>
      </c>
      <c r="C247" s="117">
        <v>1</v>
      </c>
      <c r="D247" s="117">
        <v>1</v>
      </c>
      <c r="E247" s="767">
        <v>0</v>
      </c>
      <c r="F247" s="767">
        <v>0</v>
      </c>
      <c r="G247" s="767">
        <v>0</v>
      </c>
      <c r="H247" s="767">
        <v>0</v>
      </c>
      <c r="I247" s="767">
        <v>0</v>
      </c>
      <c r="J247" s="767">
        <v>0</v>
      </c>
      <c r="K247" s="767">
        <v>0</v>
      </c>
      <c r="L247" s="767">
        <v>0</v>
      </c>
      <c r="M247" s="117">
        <v>2</v>
      </c>
      <c r="N247" s="767">
        <v>0</v>
      </c>
      <c r="O247" s="117">
        <v>2</v>
      </c>
      <c r="P247" s="767">
        <v>0</v>
      </c>
      <c r="Q247" s="767">
        <v>0</v>
      </c>
      <c r="R247" s="767">
        <v>0</v>
      </c>
    </row>
    <row r="248" spans="1:18">
      <c r="A248" s="732" t="s">
        <v>133</v>
      </c>
      <c r="B248" s="733">
        <v>15</v>
      </c>
      <c r="C248" s="733">
        <v>1</v>
      </c>
      <c r="D248" s="768">
        <v>0</v>
      </c>
      <c r="E248" s="768">
        <v>0</v>
      </c>
      <c r="F248" s="768">
        <v>0</v>
      </c>
      <c r="G248" s="768">
        <v>0</v>
      </c>
      <c r="H248" s="768">
        <v>0</v>
      </c>
      <c r="I248" s="733">
        <v>1</v>
      </c>
      <c r="J248" s="768">
        <v>0</v>
      </c>
      <c r="K248" s="768">
        <v>0</v>
      </c>
      <c r="L248" s="768">
        <v>0</v>
      </c>
      <c r="M248" s="733">
        <v>14</v>
      </c>
      <c r="N248" s="733">
        <v>1</v>
      </c>
      <c r="O248" s="733">
        <v>4</v>
      </c>
      <c r="P248" s="733">
        <v>5</v>
      </c>
      <c r="Q248" s="733">
        <v>4</v>
      </c>
      <c r="R248" s="768">
        <v>0</v>
      </c>
    </row>
    <row r="249" spans="1:18">
      <c r="A249" s="118" t="s">
        <v>132</v>
      </c>
      <c r="B249" s="117">
        <v>10</v>
      </c>
      <c r="C249" s="767">
        <v>0</v>
      </c>
      <c r="D249" s="767">
        <v>0</v>
      </c>
      <c r="E249" s="767">
        <v>0</v>
      </c>
      <c r="F249" s="767">
        <v>0</v>
      </c>
      <c r="G249" s="767">
        <v>0</v>
      </c>
      <c r="H249" s="767">
        <v>0</v>
      </c>
      <c r="I249" s="767">
        <v>0</v>
      </c>
      <c r="J249" s="767">
        <v>0</v>
      </c>
      <c r="K249" s="767">
        <v>0</v>
      </c>
      <c r="L249" s="767">
        <v>0</v>
      </c>
      <c r="M249" s="117">
        <v>10</v>
      </c>
      <c r="N249" s="117">
        <v>1</v>
      </c>
      <c r="O249" s="117">
        <v>6</v>
      </c>
      <c r="P249" s="117">
        <v>2</v>
      </c>
      <c r="Q249" s="117">
        <v>1</v>
      </c>
      <c r="R249" s="767">
        <v>0</v>
      </c>
    </row>
    <row r="250" spans="1:18" s="48" customFormat="1" ht="18" customHeight="1">
      <c r="A250" s="730" t="s">
        <v>131</v>
      </c>
      <c r="B250" s="731">
        <v>9</v>
      </c>
      <c r="C250" s="731">
        <v>2</v>
      </c>
      <c r="D250" s="731">
        <v>2</v>
      </c>
      <c r="E250" s="902">
        <v>0</v>
      </c>
      <c r="F250" s="902">
        <v>0</v>
      </c>
      <c r="G250" s="902">
        <v>0</v>
      </c>
      <c r="H250" s="902">
        <v>0</v>
      </c>
      <c r="I250" s="902">
        <v>0</v>
      </c>
      <c r="J250" s="902">
        <v>0</v>
      </c>
      <c r="K250" s="902">
        <v>0</v>
      </c>
      <c r="L250" s="902">
        <v>0</v>
      </c>
      <c r="M250" s="731">
        <v>7</v>
      </c>
      <c r="N250" s="902">
        <v>0</v>
      </c>
      <c r="O250" s="731">
        <v>3</v>
      </c>
      <c r="P250" s="731">
        <v>3</v>
      </c>
      <c r="Q250" s="731">
        <v>1</v>
      </c>
      <c r="R250" s="902">
        <v>0</v>
      </c>
    </row>
    <row r="251" spans="1:18" s="48" customFormat="1" ht="16.5" customHeight="1">
      <c r="A251" s="47" t="s">
        <v>99</v>
      </c>
      <c r="B251" s="46">
        <v>9</v>
      </c>
      <c r="C251" s="46">
        <v>2</v>
      </c>
      <c r="D251" s="46">
        <v>2</v>
      </c>
      <c r="E251" s="836">
        <v>0</v>
      </c>
      <c r="F251" s="836">
        <v>0</v>
      </c>
      <c r="G251" s="836">
        <v>0</v>
      </c>
      <c r="H251" s="836">
        <v>0</v>
      </c>
      <c r="I251" s="836">
        <v>0</v>
      </c>
      <c r="J251" s="836">
        <v>0</v>
      </c>
      <c r="K251" s="836">
        <v>0</v>
      </c>
      <c r="L251" s="836">
        <v>0</v>
      </c>
      <c r="M251" s="46">
        <v>7</v>
      </c>
      <c r="N251" s="836">
        <v>0</v>
      </c>
      <c r="O251" s="46">
        <v>3</v>
      </c>
      <c r="P251" s="46">
        <v>3</v>
      </c>
      <c r="Q251" s="46">
        <v>1</v>
      </c>
      <c r="R251" s="836">
        <v>0</v>
      </c>
    </row>
    <row r="252" spans="1:18">
      <c r="A252" s="732" t="s">
        <v>130</v>
      </c>
      <c r="B252" s="733">
        <v>4</v>
      </c>
      <c r="C252" s="733">
        <v>1</v>
      </c>
      <c r="D252" s="733">
        <v>1</v>
      </c>
      <c r="E252" s="768">
        <v>0</v>
      </c>
      <c r="F252" s="768">
        <v>0</v>
      </c>
      <c r="G252" s="768">
        <v>0</v>
      </c>
      <c r="H252" s="768">
        <v>0</v>
      </c>
      <c r="I252" s="768">
        <v>0</v>
      </c>
      <c r="J252" s="768">
        <v>0</v>
      </c>
      <c r="K252" s="768">
        <v>0</v>
      </c>
      <c r="L252" s="768">
        <v>0</v>
      </c>
      <c r="M252" s="733">
        <v>3</v>
      </c>
      <c r="N252" s="768">
        <v>0</v>
      </c>
      <c r="O252" s="733">
        <v>1</v>
      </c>
      <c r="P252" s="733">
        <v>1</v>
      </c>
      <c r="Q252" s="733">
        <v>1</v>
      </c>
      <c r="R252" s="768">
        <v>0</v>
      </c>
    </row>
    <row r="253" spans="1:18">
      <c r="A253" s="118" t="s">
        <v>129</v>
      </c>
      <c r="B253" s="117">
        <v>2</v>
      </c>
      <c r="C253" s="767">
        <v>0</v>
      </c>
      <c r="D253" s="767">
        <v>0</v>
      </c>
      <c r="E253" s="767">
        <v>0</v>
      </c>
      <c r="F253" s="767">
        <v>0</v>
      </c>
      <c r="G253" s="767">
        <v>0</v>
      </c>
      <c r="H253" s="767">
        <v>0</v>
      </c>
      <c r="I253" s="767">
        <v>0</v>
      </c>
      <c r="J253" s="767">
        <v>0</v>
      </c>
      <c r="K253" s="767">
        <v>0</v>
      </c>
      <c r="L253" s="767">
        <v>0</v>
      </c>
      <c r="M253" s="117">
        <v>2</v>
      </c>
      <c r="N253" s="767">
        <v>0</v>
      </c>
      <c r="O253" s="117">
        <v>1</v>
      </c>
      <c r="P253" s="767">
        <v>1</v>
      </c>
      <c r="Q253" s="767">
        <v>0</v>
      </c>
      <c r="R253" s="767">
        <v>0</v>
      </c>
    </row>
    <row r="254" spans="1:18">
      <c r="A254" s="732" t="s">
        <v>128</v>
      </c>
      <c r="B254" s="733">
        <v>3</v>
      </c>
      <c r="C254" s="733">
        <v>1</v>
      </c>
      <c r="D254" s="733">
        <v>1</v>
      </c>
      <c r="E254" s="768">
        <v>0</v>
      </c>
      <c r="F254" s="768">
        <v>0</v>
      </c>
      <c r="G254" s="768">
        <v>0</v>
      </c>
      <c r="H254" s="768">
        <v>0</v>
      </c>
      <c r="I254" s="768">
        <v>0</v>
      </c>
      <c r="J254" s="768">
        <v>0</v>
      </c>
      <c r="K254" s="768">
        <v>0</v>
      </c>
      <c r="L254" s="768">
        <v>0</v>
      </c>
      <c r="M254" s="733">
        <v>2</v>
      </c>
      <c r="N254" s="768">
        <v>0</v>
      </c>
      <c r="O254" s="733">
        <v>1</v>
      </c>
      <c r="P254" s="733">
        <v>1</v>
      </c>
      <c r="Q254" s="768">
        <v>0</v>
      </c>
      <c r="R254" s="768">
        <v>0</v>
      </c>
    </row>
    <row r="255" spans="1:18" s="48" customFormat="1" ht="16.5" customHeight="1">
      <c r="A255" s="47" t="s">
        <v>41</v>
      </c>
      <c r="B255" s="46">
        <v>1</v>
      </c>
      <c r="C255" s="836">
        <v>0</v>
      </c>
      <c r="D255" s="836">
        <v>0</v>
      </c>
      <c r="E255" s="836">
        <v>0</v>
      </c>
      <c r="F255" s="836">
        <v>0</v>
      </c>
      <c r="G255" s="836">
        <v>0</v>
      </c>
      <c r="H255" s="836">
        <v>0</v>
      </c>
      <c r="I255" s="836">
        <v>0</v>
      </c>
      <c r="J255" s="836">
        <v>0</v>
      </c>
      <c r="K255" s="836">
        <v>0</v>
      </c>
      <c r="L255" s="836">
        <v>0</v>
      </c>
      <c r="M255" s="46">
        <v>1</v>
      </c>
      <c r="N255" s="836">
        <v>0</v>
      </c>
      <c r="O255" s="46">
        <v>1</v>
      </c>
      <c r="P255" s="836">
        <v>0</v>
      </c>
      <c r="Q255" s="836">
        <v>0</v>
      </c>
      <c r="R255" s="836">
        <v>0</v>
      </c>
    </row>
    <row r="256" spans="1:18">
      <c r="A256" s="732" t="s">
        <v>127</v>
      </c>
      <c r="B256" s="733">
        <v>1</v>
      </c>
      <c r="C256" s="768">
        <v>0</v>
      </c>
      <c r="D256" s="768">
        <v>0</v>
      </c>
      <c r="E256" s="768">
        <v>0</v>
      </c>
      <c r="F256" s="768">
        <v>0</v>
      </c>
      <c r="G256" s="768">
        <v>0</v>
      </c>
      <c r="H256" s="768">
        <v>0</v>
      </c>
      <c r="I256" s="768">
        <v>0</v>
      </c>
      <c r="J256" s="768">
        <v>0</v>
      </c>
      <c r="K256" s="768">
        <v>0</v>
      </c>
      <c r="L256" s="768">
        <v>0</v>
      </c>
      <c r="M256" s="733">
        <v>1</v>
      </c>
      <c r="N256" s="768">
        <v>0</v>
      </c>
      <c r="O256" s="733">
        <v>1</v>
      </c>
      <c r="P256" s="768">
        <v>0</v>
      </c>
      <c r="Q256" s="768">
        <v>0</v>
      </c>
      <c r="R256" s="768">
        <v>0</v>
      </c>
    </row>
    <row r="257" spans="1:18">
      <c r="A257" s="118"/>
      <c r="B257" s="117"/>
      <c r="C257" s="727"/>
      <c r="D257" s="727"/>
      <c r="E257" s="727"/>
      <c r="F257" s="727"/>
      <c r="G257" s="727"/>
      <c r="H257" s="727"/>
      <c r="I257" s="727"/>
      <c r="J257" s="727"/>
      <c r="K257" s="727"/>
      <c r="L257" s="727"/>
      <c r="M257" s="117"/>
      <c r="N257" s="727"/>
      <c r="O257" s="117"/>
      <c r="P257" s="727"/>
      <c r="Q257" s="727"/>
      <c r="R257" s="727"/>
    </row>
    <row r="258" spans="1:18">
      <c r="A258" s="118"/>
      <c r="B258" s="117"/>
      <c r="C258" s="727"/>
      <c r="D258" s="727"/>
      <c r="E258" s="727"/>
      <c r="F258" s="727"/>
      <c r="G258" s="727"/>
      <c r="H258" s="727"/>
      <c r="I258" s="727"/>
      <c r="J258" s="727"/>
      <c r="K258" s="727"/>
      <c r="L258" s="727"/>
      <c r="M258" s="117"/>
      <c r="N258" s="727"/>
      <c r="O258" s="117"/>
      <c r="P258" s="727"/>
      <c r="Q258" s="727"/>
      <c r="R258" s="727"/>
    </row>
    <row r="259" spans="1:18" ht="47.1" customHeight="1">
      <c r="A259" s="1169" t="s">
        <v>1218</v>
      </c>
      <c r="B259" s="1169"/>
      <c r="C259" s="1169"/>
      <c r="D259" s="1169"/>
      <c r="E259" s="1169"/>
      <c r="F259" s="1169"/>
      <c r="G259" s="1169"/>
      <c r="H259" s="1169"/>
      <c r="I259" s="1169"/>
      <c r="J259" s="1169"/>
      <c r="K259" s="1169"/>
      <c r="L259" s="1169"/>
      <c r="M259" s="1169"/>
      <c r="N259" s="1169"/>
      <c r="O259" s="1169"/>
      <c r="P259" s="1169"/>
      <c r="Q259" s="1169"/>
      <c r="R259" s="1169"/>
    </row>
    <row r="261" spans="1:18" ht="29.1" customHeight="1"/>
    <row r="262" spans="1:18" ht="15.95" customHeight="1">
      <c r="A262" s="74"/>
    </row>
    <row r="263" spans="1:18" ht="15.95" customHeight="1">
      <c r="A263" s="74"/>
    </row>
    <row r="264" spans="1:18" ht="15.95" customHeight="1">
      <c r="A264" s="74"/>
    </row>
    <row r="265" spans="1:18" ht="15.95" customHeight="1">
      <c r="A265" s="74"/>
    </row>
    <row r="266" spans="1:18" ht="15.95" customHeight="1">
      <c r="A266" s="74"/>
    </row>
    <row r="267" spans="1:18" ht="15.95" customHeight="1">
      <c r="A267" s="74"/>
    </row>
    <row r="268" spans="1:18" ht="15.95" customHeight="1">
      <c r="A268" s="74"/>
    </row>
    <row r="269" spans="1:18" ht="15.95" customHeight="1">
      <c r="A269" s="74"/>
    </row>
    <row r="270" spans="1:18" ht="15.95" customHeight="1">
      <c r="A270" s="74"/>
    </row>
    <row r="271" spans="1:18" ht="15.95" customHeight="1">
      <c r="A271" s="74"/>
    </row>
    <row r="272" spans="1:18" ht="15.95" customHeight="1">
      <c r="A272" s="74"/>
    </row>
    <row r="273" spans="1:1" ht="15.95" customHeight="1">
      <c r="A273" s="74"/>
    </row>
    <row r="274" spans="1:1" ht="15.95" customHeight="1">
      <c r="A274" s="74"/>
    </row>
    <row r="275" spans="1:1" ht="15.95" customHeight="1">
      <c r="A275" s="74"/>
    </row>
    <row r="276" spans="1:1" ht="24.95" customHeight="1">
      <c r="A276" s="74"/>
    </row>
    <row r="277" spans="1:1" ht="15.95" customHeight="1">
      <c r="A277" s="74"/>
    </row>
    <row r="278" spans="1:1" ht="15.95" customHeight="1">
      <c r="A278" s="74"/>
    </row>
    <row r="279" spans="1:1" ht="15.95" customHeight="1">
      <c r="A279" s="74"/>
    </row>
    <row r="280" spans="1:1" ht="15.95" customHeight="1">
      <c r="A280" s="74"/>
    </row>
    <row r="281" spans="1:1" ht="15.95" customHeight="1">
      <c r="A281" s="74"/>
    </row>
    <row r="282" spans="1:1" ht="15.95" customHeight="1">
      <c r="A282" s="74"/>
    </row>
    <row r="283" spans="1:1" ht="15.95" customHeight="1">
      <c r="A283" s="74"/>
    </row>
    <row r="284" spans="1:1" ht="15.95" customHeight="1">
      <c r="A284" s="74"/>
    </row>
    <row r="285" spans="1:1" ht="15.95" customHeight="1">
      <c r="A285" s="74"/>
    </row>
    <row r="286" spans="1:1" ht="15.95" customHeight="1">
      <c r="A286" s="74"/>
    </row>
    <row r="287" spans="1:1" ht="15.95" customHeight="1">
      <c r="A287" s="74"/>
    </row>
    <row r="288" spans="1:1" ht="15.95" customHeight="1">
      <c r="A288" s="74"/>
    </row>
    <row r="289" spans="1:1" ht="15.95" customHeight="1">
      <c r="A289" s="74"/>
    </row>
    <row r="290" spans="1:1" ht="15.95" customHeight="1">
      <c r="A290" s="74"/>
    </row>
    <row r="291" spans="1:1" ht="15.95" customHeight="1">
      <c r="A291" s="74"/>
    </row>
    <row r="292" spans="1:1" ht="15.95" customHeight="1">
      <c r="A292" s="74"/>
    </row>
    <row r="293" spans="1:1" ht="15.95" customHeight="1">
      <c r="A293" s="74"/>
    </row>
    <row r="294" spans="1:1" ht="15.95" customHeight="1">
      <c r="A294" s="74"/>
    </row>
    <row r="295" spans="1:1" ht="47.1" customHeight="1">
      <c r="A295" s="74"/>
    </row>
  </sheetData>
  <mergeCells count="8">
    <mergeCell ref="A1:R1"/>
    <mergeCell ref="A259:R259"/>
    <mergeCell ref="B3:B4"/>
    <mergeCell ref="C3:C4"/>
    <mergeCell ref="D3:L3"/>
    <mergeCell ref="M3:M4"/>
    <mergeCell ref="N3:R3"/>
    <mergeCell ref="A3:A4"/>
  </mergeCells>
  <hyperlinks>
    <hyperlink ref="S1" location="INDICE!A1" display="INDICE"/>
  </hyperlinks>
  <printOptions horizontalCentered="1"/>
  <pageMargins left="0.74803149606299213" right="0.74803149606299213" top="0.98425196850393704" bottom="0.78740157480314965" header="0" footer="0.51181102362204722"/>
  <pageSetup paperSize="9" scale="70" firstPageNumber="39" orientation="landscape" useFirstPageNumber="1" r:id="rId1"/>
  <headerFooter differentOddEven="1" differentFirst="1" scaleWithDoc="0">
    <oddHeader>&amp;C&amp;G</oddHeader>
    <oddFooter>&amp;C&amp;12&amp;P</oddFooter>
    <evenHeader>&amp;C&amp;G</evenHeader>
    <evenFooter>&amp;C&amp;12&amp;P</evenFooter>
    <firstHeader>&amp;C&amp;G</firstHeader>
    <firstFooter>&amp;C&amp;12&amp;P</first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showGridLines="0" zoomScale="80" zoomScaleNormal="80" zoomScalePageLayoutView="66" workbookViewId="0">
      <selection activeCell="A2" sqref="A2"/>
    </sheetView>
  </sheetViews>
  <sheetFormatPr baseColWidth="10" defaultColWidth="9.140625" defaultRowHeight="12.75"/>
  <cols>
    <col min="1" max="1" width="38" style="78" customWidth="1"/>
    <col min="2" max="2" width="20.7109375" style="65" customWidth="1"/>
    <col min="3" max="3" width="21.7109375" style="65" customWidth="1"/>
    <col min="4" max="4" width="22.28515625" style="65" customWidth="1"/>
    <col min="5" max="5" width="28.5703125" style="65" customWidth="1"/>
    <col min="6" max="6" width="29.7109375" style="65" customWidth="1"/>
    <col min="7" max="7" width="37.5703125" style="65" customWidth="1"/>
    <col min="8" max="16384" width="9.140625" style="57"/>
  </cols>
  <sheetData>
    <row r="1" spans="1:12" s="64" customFormat="1" ht="67.5" customHeight="1">
      <c r="A1" s="1167" t="s">
        <v>1398</v>
      </c>
      <c r="B1" s="1168"/>
      <c r="C1" s="1168"/>
      <c r="D1" s="1168"/>
      <c r="E1" s="1168"/>
      <c r="F1" s="1168"/>
      <c r="G1" s="1168"/>
      <c r="H1" s="473" t="s">
        <v>1037</v>
      </c>
      <c r="I1" s="70"/>
      <c r="J1" s="66"/>
      <c r="K1" s="66"/>
      <c r="L1" s="66"/>
    </row>
    <row r="2" spans="1:12" s="65" customFormat="1" ht="4.5" customHeight="1">
      <c r="A2" s="69"/>
      <c r="B2" s="69"/>
      <c r="C2" s="68"/>
      <c r="D2" s="68"/>
      <c r="E2" s="68"/>
      <c r="F2" s="67"/>
      <c r="G2" s="67"/>
      <c r="H2" s="66"/>
      <c r="I2" s="66"/>
      <c r="J2" s="66"/>
      <c r="K2" s="66"/>
      <c r="L2" s="66"/>
    </row>
    <row r="3" spans="1:12" s="64" customFormat="1" ht="22.5" customHeight="1">
      <c r="A3" s="1172" t="s">
        <v>356</v>
      </c>
      <c r="B3" s="1174" t="s">
        <v>355</v>
      </c>
      <c r="C3" s="1176" t="s">
        <v>1066</v>
      </c>
      <c r="D3" s="1177"/>
      <c r="E3" s="1177"/>
      <c r="F3" s="1177"/>
      <c r="G3" s="1178"/>
      <c r="H3" s="1062"/>
    </row>
    <row r="4" spans="1:12" s="63" customFormat="1" ht="30" customHeight="1">
      <c r="A4" s="1173"/>
      <c r="B4" s="1175"/>
      <c r="C4" s="735" t="s">
        <v>66</v>
      </c>
      <c r="D4" s="735" t="s">
        <v>65</v>
      </c>
      <c r="E4" s="735" t="s">
        <v>354</v>
      </c>
      <c r="F4" s="735" t="s">
        <v>353</v>
      </c>
      <c r="G4" s="735" t="s">
        <v>342</v>
      </c>
      <c r="H4" s="1063"/>
    </row>
    <row r="5" spans="1:12" s="60" customFormat="1" ht="21.75" customHeight="1">
      <c r="A5" s="73" t="s">
        <v>94</v>
      </c>
      <c r="B5" s="83">
        <v>3280</v>
      </c>
      <c r="C5" s="83">
        <v>211</v>
      </c>
      <c r="D5" s="83">
        <v>1387</v>
      </c>
      <c r="E5" s="83">
        <v>319</v>
      </c>
      <c r="F5" s="83">
        <v>1248</v>
      </c>
      <c r="G5" s="83">
        <v>115</v>
      </c>
    </row>
    <row r="6" spans="1:12" s="60" customFormat="1">
      <c r="A6" s="739" t="s">
        <v>348</v>
      </c>
      <c r="B6" s="744">
        <v>1811</v>
      </c>
      <c r="C6" s="744">
        <v>200</v>
      </c>
      <c r="D6" s="744">
        <v>596</v>
      </c>
      <c r="E6" s="744">
        <v>90</v>
      </c>
      <c r="F6" s="744">
        <v>813</v>
      </c>
      <c r="G6" s="744">
        <v>112</v>
      </c>
    </row>
    <row r="7" spans="1:12" s="60" customFormat="1">
      <c r="A7" s="73" t="s">
        <v>346</v>
      </c>
      <c r="B7" s="83">
        <v>1469</v>
      </c>
      <c r="C7" s="83">
        <v>11</v>
      </c>
      <c r="D7" s="83">
        <v>791</v>
      </c>
      <c r="E7" s="83">
        <v>229</v>
      </c>
      <c r="F7" s="83">
        <v>435</v>
      </c>
      <c r="G7" s="83">
        <v>3</v>
      </c>
    </row>
    <row r="8" spans="1:12" s="60" customFormat="1" ht="20.25" customHeight="1">
      <c r="A8" s="739" t="s">
        <v>352</v>
      </c>
      <c r="B8" s="744">
        <v>1702</v>
      </c>
      <c r="C8" s="744">
        <v>96</v>
      </c>
      <c r="D8" s="744">
        <v>649</v>
      </c>
      <c r="E8" s="744">
        <v>176</v>
      </c>
      <c r="F8" s="744">
        <v>743</v>
      </c>
      <c r="G8" s="744">
        <v>38</v>
      </c>
    </row>
    <row r="9" spans="1:12" s="60" customFormat="1" ht="20.25" customHeight="1">
      <c r="A9" s="73" t="s">
        <v>348</v>
      </c>
      <c r="B9" s="83">
        <v>914</v>
      </c>
      <c r="C9" s="83">
        <v>91</v>
      </c>
      <c r="D9" s="83">
        <v>247</v>
      </c>
      <c r="E9" s="83">
        <v>58</v>
      </c>
      <c r="F9" s="83">
        <v>482</v>
      </c>
      <c r="G9" s="83">
        <v>36</v>
      </c>
    </row>
    <row r="10" spans="1:12" s="60" customFormat="1" ht="15.75" customHeight="1">
      <c r="A10" s="739" t="s">
        <v>346</v>
      </c>
      <c r="B10" s="744">
        <v>788</v>
      </c>
      <c r="C10" s="744">
        <v>5</v>
      </c>
      <c r="D10" s="744">
        <v>402</v>
      </c>
      <c r="E10" s="744">
        <v>118</v>
      </c>
      <c r="F10" s="744">
        <v>261</v>
      </c>
      <c r="G10" s="744">
        <v>2</v>
      </c>
    </row>
    <row r="11" spans="1:12" s="60" customFormat="1">
      <c r="A11" s="73" t="s">
        <v>13</v>
      </c>
      <c r="B11" s="83">
        <v>230</v>
      </c>
      <c r="C11" s="83">
        <v>19</v>
      </c>
      <c r="D11" s="83">
        <v>79</v>
      </c>
      <c r="E11" s="83">
        <v>5</v>
      </c>
      <c r="F11" s="83">
        <v>121</v>
      </c>
      <c r="G11" s="83">
        <v>6</v>
      </c>
    </row>
    <row r="12" spans="1:12">
      <c r="A12" s="741" t="s">
        <v>348</v>
      </c>
      <c r="B12" s="745">
        <v>120</v>
      </c>
      <c r="C12" s="745">
        <v>19</v>
      </c>
      <c r="D12" s="745">
        <v>15</v>
      </c>
      <c r="E12" s="745">
        <v>2</v>
      </c>
      <c r="F12" s="745">
        <v>78</v>
      </c>
      <c r="G12" s="745">
        <v>6</v>
      </c>
    </row>
    <row r="13" spans="1:12">
      <c r="A13" s="736" t="s">
        <v>346</v>
      </c>
      <c r="B13" s="101">
        <v>110</v>
      </c>
      <c r="C13" s="766">
        <v>0</v>
      </c>
      <c r="D13" s="101">
        <v>64</v>
      </c>
      <c r="E13" s="101">
        <v>3</v>
      </c>
      <c r="F13" s="101">
        <v>43</v>
      </c>
      <c r="G13" s="766">
        <v>0</v>
      </c>
    </row>
    <row r="14" spans="1:12" s="60" customFormat="1" ht="21.75" customHeight="1">
      <c r="A14" s="739" t="s">
        <v>14</v>
      </c>
      <c r="B14" s="744">
        <v>82</v>
      </c>
      <c r="C14" s="744">
        <v>5</v>
      </c>
      <c r="D14" s="744">
        <v>42</v>
      </c>
      <c r="E14" s="744">
        <v>7</v>
      </c>
      <c r="F14" s="744">
        <v>27</v>
      </c>
      <c r="G14" s="903">
        <v>1</v>
      </c>
    </row>
    <row r="15" spans="1:12" ht="16.5" customHeight="1">
      <c r="A15" s="736" t="s">
        <v>348</v>
      </c>
      <c r="B15" s="101">
        <v>50</v>
      </c>
      <c r="C15" s="101">
        <v>5</v>
      </c>
      <c r="D15" s="101">
        <v>21</v>
      </c>
      <c r="E15" s="101">
        <v>5</v>
      </c>
      <c r="F15" s="101">
        <v>18</v>
      </c>
      <c r="G15" s="766">
        <v>1</v>
      </c>
    </row>
    <row r="16" spans="1:12" ht="16.5" customHeight="1">
      <c r="A16" s="741" t="s">
        <v>346</v>
      </c>
      <c r="B16" s="745">
        <v>32</v>
      </c>
      <c r="C16" s="904">
        <v>0</v>
      </c>
      <c r="D16" s="745">
        <v>21</v>
      </c>
      <c r="E16" s="745">
        <v>2</v>
      </c>
      <c r="F16" s="745">
        <v>9</v>
      </c>
      <c r="G16" s="904">
        <v>0</v>
      </c>
    </row>
    <row r="17" spans="1:7" s="60" customFormat="1" ht="21.75" customHeight="1">
      <c r="A17" s="73" t="s">
        <v>15</v>
      </c>
      <c r="B17" s="905">
        <v>103</v>
      </c>
      <c r="C17" s="83">
        <v>10</v>
      </c>
      <c r="D17" s="83">
        <v>34</v>
      </c>
      <c r="E17" s="83">
        <v>23</v>
      </c>
      <c r="F17" s="83">
        <v>34</v>
      </c>
      <c r="G17" s="83">
        <v>2</v>
      </c>
    </row>
    <row r="18" spans="1:7" ht="15.75" customHeight="1">
      <c r="A18" s="741" t="s">
        <v>348</v>
      </c>
      <c r="B18" s="745">
        <v>39</v>
      </c>
      <c r="C18" s="745">
        <v>9</v>
      </c>
      <c r="D18" s="745">
        <v>7</v>
      </c>
      <c r="E18" s="745">
        <v>7</v>
      </c>
      <c r="F18" s="745">
        <v>14</v>
      </c>
      <c r="G18" s="745">
        <v>2</v>
      </c>
    </row>
    <row r="19" spans="1:7" ht="15.75" customHeight="1">
      <c r="A19" s="736" t="s">
        <v>346</v>
      </c>
      <c r="B19" s="101">
        <v>64</v>
      </c>
      <c r="C19" s="766">
        <v>1</v>
      </c>
      <c r="D19" s="101">
        <v>27</v>
      </c>
      <c r="E19" s="101">
        <v>16</v>
      </c>
      <c r="F19" s="101">
        <v>20</v>
      </c>
      <c r="G19" s="766">
        <v>0</v>
      </c>
    </row>
    <row r="20" spans="1:7" s="60" customFormat="1" ht="21.75" customHeight="1">
      <c r="A20" s="739" t="s">
        <v>16</v>
      </c>
      <c r="B20" s="744">
        <v>80</v>
      </c>
      <c r="C20" s="744">
        <v>3</v>
      </c>
      <c r="D20" s="744">
        <v>35</v>
      </c>
      <c r="E20" s="744">
        <v>18</v>
      </c>
      <c r="F20" s="744">
        <v>23</v>
      </c>
      <c r="G20" s="744">
        <v>1</v>
      </c>
    </row>
    <row r="21" spans="1:7" ht="17.25" customHeight="1">
      <c r="A21" s="736" t="s">
        <v>348</v>
      </c>
      <c r="B21" s="101">
        <v>30</v>
      </c>
      <c r="C21" s="101">
        <v>2</v>
      </c>
      <c r="D21" s="101">
        <v>10</v>
      </c>
      <c r="E21" s="101">
        <v>4</v>
      </c>
      <c r="F21" s="101">
        <v>13</v>
      </c>
      <c r="G21" s="101">
        <v>1</v>
      </c>
    </row>
    <row r="22" spans="1:7" ht="17.25" customHeight="1">
      <c r="A22" s="741" t="s">
        <v>346</v>
      </c>
      <c r="B22" s="745">
        <v>50</v>
      </c>
      <c r="C22" s="745">
        <v>1</v>
      </c>
      <c r="D22" s="745">
        <v>25</v>
      </c>
      <c r="E22" s="745">
        <v>14</v>
      </c>
      <c r="F22" s="745">
        <v>10</v>
      </c>
      <c r="G22" s="904">
        <v>0</v>
      </c>
    </row>
    <row r="23" spans="1:7" s="60" customFormat="1" ht="21.75" customHeight="1">
      <c r="A23" s="73" t="s">
        <v>17</v>
      </c>
      <c r="B23" s="83">
        <v>112</v>
      </c>
      <c r="C23" s="905">
        <v>3</v>
      </c>
      <c r="D23" s="83">
        <v>42</v>
      </c>
      <c r="E23" s="83">
        <v>13</v>
      </c>
      <c r="F23" s="83">
        <v>52</v>
      </c>
      <c r="G23" s="905">
        <v>2</v>
      </c>
    </row>
    <row r="24" spans="1:7">
      <c r="A24" s="741" t="s">
        <v>348</v>
      </c>
      <c r="B24" s="745">
        <v>41</v>
      </c>
      <c r="C24" s="904">
        <v>3</v>
      </c>
      <c r="D24" s="904">
        <v>9</v>
      </c>
      <c r="E24" s="745">
        <v>5</v>
      </c>
      <c r="F24" s="745">
        <v>22</v>
      </c>
      <c r="G24" s="904">
        <v>2</v>
      </c>
    </row>
    <row r="25" spans="1:7">
      <c r="A25" s="736" t="s">
        <v>346</v>
      </c>
      <c r="B25" s="101">
        <v>71</v>
      </c>
      <c r="C25" s="766">
        <v>0</v>
      </c>
      <c r="D25" s="101">
        <v>33</v>
      </c>
      <c r="E25" s="766">
        <v>8</v>
      </c>
      <c r="F25" s="101">
        <v>30</v>
      </c>
      <c r="G25" s="766">
        <v>0</v>
      </c>
    </row>
    <row r="26" spans="1:7" s="60" customFormat="1" ht="21.75" customHeight="1">
      <c r="A26" s="739" t="s">
        <v>18</v>
      </c>
      <c r="B26" s="744">
        <v>162</v>
      </c>
      <c r="C26" s="903">
        <v>5</v>
      </c>
      <c r="D26" s="744">
        <v>54</v>
      </c>
      <c r="E26" s="744">
        <v>38</v>
      </c>
      <c r="F26" s="744">
        <v>62</v>
      </c>
      <c r="G26" s="903">
        <v>3</v>
      </c>
    </row>
    <row r="27" spans="1:7">
      <c r="A27" s="736" t="s">
        <v>348</v>
      </c>
      <c r="B27" s="101">
        <v>73</v>
      </c>
      <c r="C27" s="766">
        <v>5</v>
      </c>
      <c r="D27" s="101">
        <v>19</v>
      </c>
      <c r="E27" s="101">
        <v>14</v>
      </c>
      <c r="F27" s="101">
        <v>32</v>
      </c>
      <c r="G27" s="766">
        <v>3</v>
      </c>
    </row>
    <row r="28" spans="1:7">
      <c r="A28" s="741" t="s">
        <v>346</v>
      </c>
      <c r="B28" s="745">
        <v>89</v>
      </c>
      <c r="C28" s="904">
        <v>0</v>
      </c>
      <c r="D28" s="745">
        <v>35</v>
      </c>
      <c r="E28" s="904">
        <v>24</v>
      </c>
      <c r="F28" s="745">
        <v>30</v>
      </c>
      <c r="G28" s="904">
        <v>0</v>
      </c>
    </row>
    <row r="29" spans="1:7" s="60" customFormat="1" ht="21.75" customHeight="1">
      <c r="A29" s="73" t="s">
        <v>19</v>
      </c>
      <c r="B29" s="83">
        <v>104</v>
      </c>
      <c r="C29" s="83">
        <v>2</v>
      </c>
      <c r="D29" s="83">
        <v>50</v>
      </c>
      <c r="E29" s="83">
        <v>8</v>
      </c>
      <c r="F29" s="83">
        <v>41</v>
      </c>
      <c r="G29" s="83">
        <v>3</v>
      </c>
    </row>
    <row r="30" spans="1:7">
      <c r="A30" s="741" t="s">
        <v>348</v>
      </c>
      <c r="B30" s="745">
        <v>33</v>
      </c>
      <c r="C30" s="745">
        <v>2</v>
      </c>
      <c r="D30" s="745">
        <v>15</v>
      </c>
      <c r="E30" s="904">
        <v>0</v>
      </c>
      <c r="F30" s="745">
        <v>13</v>
      </c>
      <c r="G30" s="745">
        <v>3</v>
      </c>
    </row>
    <row r="31" spans="1:7">
      <c r="A31" s="736" t="s">
        <v>346</v>
      </c>
      <c r="B31" s="101">
        <v>71</v>
      </c>
      <c r="C31" s="766">
        <v>0</v>
      </c>
      <c r="D31" s="101">
        <v>35</v>
      </c>
      <c r="E31" s="101">
        <v>8</v>
      </c>
      <c r="F31" s="101">
        <v>28</v>
      </c>
      <c r="G31" s="766">
        <v>0</v>
      </c>
    </row>
    <row r="32" spans="1:7" s="60" customFormat="1" ht="21.75" customHeight="1">
      <c r="A32" s="739" t="s">
        <v>20</v>
      </c>
      <c r="B32" s="744">
        <v>210</v>
      </c>
      <c r="C32" s="744">
        <v>7</v>
      </c>
      <c r="D32" s="744">
        <v>78</v>
      </c>
      <c r="E32" s="744">
        <v>41</v>
      </c>
      <c r="F32" s="744">
        <v>82</v>
      </c>
      <c r="G32" s="744">
        <v>2</v>
      </c>
    </row>
    <row r="33" spans="1:7">
      <c r="A33" s="736" t="s">
        <v>348</v>
      </c>
      <c r="B33" s="101">
        <v>96</v>
      </c>
      <c r="C33" s="101">
        <v>7</v>
      </c>
      <c r="D33" s="101">
        <v>24</v>
      </c>
      <c r="E33" s="101">
        <v>13</v>
      </c>
      <c r="F33" s="101">
        <v>50</v>
      </c>
      <c r="G33" s="101">
        <v>2</v>
      </c>
    </row>
    <row r="34" spans="1:7">
      <c r="A34" s="741" t="s">
        <v>346</v>
      </c>
      <c r="B34" s="745">
        <v>114</v>
      </c>
      <c r="C34" s="904">
        <v>0</v>
      </c>
      <c r="D34" s="745">
        <v>54</v>
      </c>
      <c r="E34" s="745">
        <v>28</v>
      </c>
      <c r="F34" s="745">
        <v>32</v>
      </c>
      <c r="G34" s="904">
        <v>0</v>
      </c>
    </row>
    <row r="35" spans="1:7" s="60" customFormat="1" ht="21.75" customHeight="1">
      <c r="A35" s="73" t="s">
        <v>21</v>
      </c>
      <c r="B35" s="83">
        <v>446</v>
      </c>
      <c r="C35" s="83">
        <v>34</v>
      </c>
      <c r="D35" s="83">
        <v>155</v>
      </c>
      <c r="E35" s="83">
        <v>2</v>
      </c>
      <c r="F35" s="83">
        <v>240</v>
      </c>
      <c r="G35" s="83">
        <v>15</v>
      </c>
    </row>
    <row r="36" spans="1:7">
      <c r="A36" s="741" t="s">
        <v>348</v>
      </c>
      <c r="B36" s="745">
        <v>340</v>
      </c>
      <c r="C36" s="745">
        <v>31</v>
      </c>
      <c r="D36" s="745">
        <v>95</v>
      </c>
      <c r="E36" s="904">
        <v>0</v>
      </c>
      <c r="F36" s="745">
        <v>201</v>
      </c>
      <c r="G36" s="745">
        <v>13</v>
      </c>
    </row>
    <row r="37" spans="1:7">
      <c r="A37" s="736" t="s">
        <v>346</v>
      </c>
      <c r="B37" s="101">
        <v>106</v>
      </c>
      <c r="C37" s="101">
        <v>3</v>
      </c>
      <c r="D37" s="101">
        <v>60</v>
      </c>
      <c r="E37" s="101">
        <v>2</v>
      </c>
      <c r="F37" s="101">
        <v>39</v>
      </c>
      <c r="G37" s="101">
        <v>2</v>
      </c>
    </row>
    <row r="38" spans="1:7" s="60" customFormat="1" ht="21.75" customHeight="1">
      <c r="A38" s="739" t="s">
        <v>22</v>
      </c>
      <c r="B38" s="744">
        <v>115</v>
      </c>
      <c r="C38" s="744">
        <v>5</v>
      </c>
      <c r="D38" s="744">
        <v>55</v>
      </c>
      <c r="E38" s="744">
        <v>21</v>
      </c>
      <c r="F38" s="744">
        <v>33</v>
      </c>
      <c r="G38" s="744">
        <v>1</v>
      </c>
    </row>
    <row r="39" spans="1:7">
      <c r="A39" s="736" t="s">
        <v>348</v>
      </c>
      <c r="B39" s="101">
        <v>56</v>
      </c>
      <c r="C39" s="101">
        <v>5</v>
      </c>
      <c r="D39" s="101">
        <v>16</v>
      </c>
      <c r="E39" s="101">
        <v>8</v>
      </c>
      <c r="F39" s="101">
        <v>26</v>
      </c>
      <c r="G39" s="101">
        <v>1</v>
      </c>
    </row>
    <row r="40" spans="1:7">
      <c r="A40" s="741" t="s">
        <v>346</v>
      </c>
      <c r="B40" s="745">
        <v>59</v>
      </c>
      <c r="C40" s="904">
        <v>0</v>
      </c>
      <c r="D40" s="745">
        <v>39</v>
      </c>
      <c r="E40" s="745">
        <v>13</v>
      </c>
      <c r="F40" s="745">
        <v>7</v>
      </c>
      <c r="G40" s="904">
        <v>0</v>
      </c>
    </row>
    <row r="41" spans="1:7" s="60" customFormat="1" ht="21.75" customHeight="1">
      <c r="A41" s="73" t="s">
        <v>23</v>
      </c>
      <c r="B41" s="83">
        <v>58</v>
      </c>
      <c r="C41" s="83">
        <v>3</v>
      </c>
      <c r="D41" s="83">
        <v>25</v>
      </c>
      <c r="E41" s="83">
        <v>0</v>
      </c>
      <c r="F41" s="83">
        <v>28</v>
      </c>
      <c r="G41" s="83">
        <v>2</v>
      </c>
    </row>
    <row r="42" spans="1:7">
      <c r="A42" s="741" t="s">
        <v>348</v>
      </c>
      <c r="B42" s="745">
        <v>36</v>
      </c>
      <c r="C42" s="745">
        <v>3</v>
      </c>
      <c r="D42" s="745">
        <v>16</v>
      </c>
      <c r="E42" s="904">
        <v>0</v>
      </c>
      <c r="F42" s="745">
        <v>15</v>
      </c>
      <c r="G42" s="745">
        <v>2</v>
      </c>
    </row>
    <row r="43" spans="1:7">
      <c r="A43" s="736" t="s">
        <v>346</v>
      </c>
      <c r="B43" s="101">
        <v>22</v>
      </c>
      <c r="C43" s="766">
        <v>0</v>
      </c>
      <c r="D43" s="101">
        <v>9</v>
      </c>
      <c r="E43" s="766">
        <v>0</v>
      </c>
      <c r="F43" s="101">
        <v>13</v>
      </c>
      <c r="G43" s="766">
        <v>0</v>
      </c>
    </row>
    <row r="44" spans="1:7" s="60" customFormat="1" ht="21.75" customHeight="1">
      <c r="A44" s="739" t="s">
        <v>351</v>
      </c>
      <c r="B44" s="744">
        <v>1192</v>
      </c>
      <c r="C44" s="744">
        <v>99</v>
      </c>
      <c r="D44" s="744">
        <v>564</v>
      </c>
      <c r="E44" s="744">
        <v>33</v>
      </c>
      <c r="F44" s="744">
        <v>425</v>
      </c>
      <c r="G44" s="744">
        <v>71</v>
      </c>
    </row>
    <row r="45" spans="1:7" s="60" customFormat="1" ht="21.75" customHeight="1">
      <c r="A45" s="73" t="s">
        <v>348</v>
      </c>
      <c r="B45" s="83">
        <v>771</v>
      </c>
      <c r="C45" s="83">
        <v>95</v>
      </c>
      <c r="D45" s="83">
        <v>309</v>
      </c>
      <c r="E45" s="83">
        <v>12</v>
      </c>
      <c r="F45" s="83">
        <v>285</v>
      </c>
      <c r="G45" s="83">
        <v>70</v>
      </c>
    </row>
    <row r="46" spans="1:7" s="60" customFormat="1" ht="21.75" customHeight="1">
      <c r="A46" s="739" t="s">
        <v>346</v>
      </c>
      <c r="B46" s="744">
        <v>421</v>
      </c>
      <c r="C46" s="744">
        <v>4</v>
      </c>
      <c r="D46" s="744">
        <v>255</v>
      </c>
      <c r="E46" s="744">
        <v>21</v>
      </c>
      <c r="F46" s="744">
        <v>140</v>
      </c>
      <c r="G46" s="744">
        <v>1</v>
      </c>
    </row>
    <row r="47" spans="1:7" s="60" customFormat="1" ht="21.75" customHeight="1">
      <c r="A47" s="73" t="s">
        <v>25</v>
      </c>
      <c r="B47" s="83">
        <v>132</v>
      </c>
      <c r="C47" s="83">
        <v>9</v>
      </c>
      <c r="D47" s="83">
        <v>84</v>
      </c>
      <c r="E47" s="83">
        <v>13</v>
      </c>
      <c r="F47" s="83">
        <v>23</v>
      </c>
      <c r="G47" s="83">
        <v>3</v>
      </c>
    </row>
    <row r="48" spans="1:7">
      <c r="A48" s="741" t="s">
        <v>348</v>
      </c>
      <c r="B48" s="745">
        <v>68</v>
      </c>
      <c r="C48" s="745">
        <v>8</v>
      </c>
      <c r="D48" s="745">
        <v>39</v>
      </c>
      <c r="E48" s="745">
        <v>6</v>
      </c>
      <c r="F48" s="745">
        <v>12</v>
      </c>
      <c r="G48" s="745">
        <v>3</v>
      </c>
    </row>
    <row r="49" spans="1:7">
      <c r="A49" s="736" t="s">
        <v>346</v>
      </c>
      <c r="B49" s="101">
        <v>64</v>
      </c>
      <c r="C49" s="101">
        <v>1</v>
      </c>
      <c r="D49" s="101">
        <v>45</v>
      </c>
      <c r="E49" s="101">
        <v>7</v>
      </c>
      <c r="F49" s="101">
        <v>11</v>
      </c>
      <c r="G49" s="766">
        <v>0</v>
      </c>
    </row>
    <row r="50" spans="1:7" s="60" customFormat="1" ht="21.75" customHeight="1">
      <c r="A50" s="739" t="s">
        <v>26</v>
      </c>
      <c r="B50" s="744">
        <v>156</v>
      </c>
      <c r="C50" s="744">
        <v>7</v>
      </c>
      <c r="D50" s="744">
        <v>84</v>
      </c>
      <c r="E50" s="744">
        <v>10</v>
      </c>
      <c r="F50" s="744">
        <v>53</v>
      </c>
      <c r="G50" s="744">
        <v>2</v>
      </c>
    </row>
    <row r="51" spans="1:7">
      <c r="A51" s="736" t="s">
        <v>348</v>
      </c>
      <c r="B51" s="101">
        <v>47</v>
      </c>
      <c r="C51" s="101">
        <v>7</v>
      </c>
      <c r="D51" s="101">
        <v>20</v>
      </c>
      <c r="E51" s="101">
        <v>1</v>
      </c>
      <c r="F51" s="101">
        <v>17</v>
      </c>
      <c r="G51" s="101">
        <v>2</v>
      </c>
    </row>
    <row r="52" spans="1:7">
      <c r="A52" s="741" t="s">
        <v>346</v>
      </c>
      <c r="B52" s="745">
        <v>109</v>
      </c>
      <c r="C52" s="904">
        <v>0</v>
      </c>
      <c r="D52" s="745">
        <v>64</v>
      </c>
      <c r="E52" s="745">
        <v>9</v>
      </c>
      <c r="F52" s="745">
        <v>36</v>
      </c>
      <c r="G52" s="904">
        <v>0</v>
      </c>
    </row>
    <row r="53" spans="1:7" s="60" customFormat="1" ht="21.75" customHeight="1">
      <c r="A53" s="73" t="s">
        <v>27</v>
      </c>
      <c r="B53" s="83">
        <v>411</v>
      </c>
      <c r="C53" s="83">
        <v>51</v>
      </c>
      <c r="D53" s="83">
        <v>151</v>
      </c>
      <c r="E53" s="83">
        <v>4</v>
      </c>
      <c r="F53" s="83">
        <v>149</v>
      </c>
      <c r="G53" s="83">
        <v>56</v>
      </c>
    </row>
    <row r="54" spans="1:7" ht="16.5" customHeight="1">
      <c r="A54" s="741" t="s">
        <v>348</v>
      </c>
      <c r="B54" s="745">
        <v>350</v>
      </c>
      <c r="C54" s="745">
        <v>50</v>
      </c>
      <c r="D54" s="745">
        <v>111</v>
      </c>
      <c r="E54" s="904">
        <v>0</v>
      </c>
      <c r="F54" s="745">
        <v>133</v>
      </c>
      <c r="G54" s="745">
        <v>56</v>
      </c>
    </row>
    <row r="55" spans="1:7">
      <c r="A55" s="736" t="s">
        <v>346</v>
      </c>
      <c r="B55" s="101">
        <v>61</v>
      </c>
      <c r="C55" s="101">
        <v>1</v>
      </c>
      <c r="D55" s="101">
        <v>40</v>
      </c>
      <c r="E55" s="101">
        <v>4</v>
      </c>
      <c r="F55" s="101">
        <v>16</v>
      </c>
      <c r="G55" s="766">
        <v>0</v>
      </c>
    </row>
    <row r="56" spans="1:7" s="60" customFormat="1" ht="21.75" customHeight="1">
      <c r="A56" s="739" t="s">
        <v>28</v>
      </c>
      <c r="B56" s="744">
        <v>133</v>
      </c>
      <c r="C56" s="744">
        <v>3</v>
      </c>
      <c r="D56" s="744">
        <v>77</v>
      </c>
      <c r="E56" s="744">
        <v>4</v>
      </c>
      <c r="F56" s="744">
        <v>43</v>
      </c>
      <c r="G56" s="744">
        <v>6</v>
      </c>
    </row>
    <row r="57" spans="1:7" ht="15" customHeight="1">
      <c r="A57" s="736" t="s">
        <v>348</v>
      </c>
      <c r="B57" s="101">
        <v>93</v>
      </c>
      <c r="C57" s="101">
        <v>3</v>
      </c>
      <c r="D57" s="101">
        <v>52</v>
      </c>
      <c r="E57" s="101">
        <v>3</v>
      </c>
      <c r="F57" s="101">
        <v>30</v>
      </c>
      <c r="G57" s="101">
        <v>5</v>
      </c>
    </row>
    <row r="58" spans="1:7">
      <c r="A58" s="741" t="s">
        <v>346</v>
      </c>
      <c r="B58" s="745">
        <v>40</v>
      </c>
      <c r="C58" s="904">
        <v>0</v>
      </c>
      <c r="D58" s="745">
        <v>25</v>
      </c>
      <c r="E58" s="745">
        <v>1</v>
      </c>
      <c r="F58" s="745">
        <v>13</v>
      </c>
      <c r="G58" s="745">
        <v>1</v>
      </c>
    </row>
    <row r="59" spans="1:7" s="60" customFormat="1" ht="21.75" customHeight="1">
      <c r="A59" s="73" t="s">
        <v>29</v>
      </c>
      <c r="B59" s="83">
        <v>314</v>
      </c>
      <c r="C59" s="83">
        <v>27</v>
      </c>
      <c r="D59" s="83">
        <v>145</v>
      </c>
      <c r="E59" s="83">
        <v>2</v>
      </c>
      <c r="F59" s="83">
        <v>137</v>
      </c>
      <c r="G59" s="83">
        <v>3</v>
      </c>
    </row>
    <row r="60" spans="1:7" ht="16.5" customHeight="1">
      <c r="A60" s="741" t="s">
        <v>348</v>
      </c>
      <c r="B60" s="745">
        <v>191</v>
      </c>
      <c r="C60" s="745">
        <v>25</v>
      </c>
      <c r="D60" s="745">
        <v>80</v>
      </c>
      <c r="E60" s="745">
        <v>2</v>
      </c>
      <c r="F60" s="745">
        <v>81</v>
      </c>
      <c r="G60" s="745">
        <v>3</v>
      </c>
    </row>
    <row r="61" spans="1:7">
      <c r="A61" s="736" t="s">
        <v>346</v>
      </c>
      <c r="B61" s="101">
        <v>123</v>
      </c>
      <c r="C61" s="101">
        <v>2</v>
      </c>
      <c r="D61" s="101">
        <v>65</v>
      </c>
      <c r="E61" s="766">
        <v>0</v>
      </c>
      <c r="F61" s="101">
        <v>56</v>
      </c>
      <c r="G61" s="766">
        <v>0</v>
      </c>
    </row>
    <row r="62" spans="1:7" s="60" customFormat="1" ht="21.75" customHeight="1">
      <c r="A62" s="739" t="s">
        <v>30</v>
      </c>
      <c r="B62" s="744">
        <v>46</v>
      </c>
      <c r="C62" s="744">
        <v>2</v>
      </c>
      <c r="D62" s="744">
        <v>23</v>
      </c>
      <c r="E62" s="744">
        <v>0</v>
      </c>
      <c r="F62" s="744">
        <v>20</v>
      </c>
      <c r="G62" s="744">
        <v>1</v>
      </c>
    </row>
    <row r="63" spans="1:7" ht="15" customHeight="1">
      <c r="A63" s="736" t="s">
        <v>348</v>
      </c>
      <c r="B63" s="101">
        <v>22</v>
      </c>
      <c r="C63" s="101">
        <v>2</v>
      </c>
      <c r="D63" s="101">
        <v>7</v>
      </c>
      <c r="E63" s="766">
        <v>0</v>
      </c>
      <c r="F63" s="101">
        <v>12</v>
      </c>
      <c r="G63" s="101">
        <v>1</v>
      </c>
    </row>
    <row r="64" spans="1:7">
      <c r="A64" s="741" t="s">
        <v>346</v>
      </c>
      <c r="B64" s="745">
        <v>24</v>
      </c>
      <c r="C64" s="904">
        <v>0</v>
      </c>
      <c r="D64" s="745">
        <v>16</v>
      </c>
      <c r="E64" s="904">
        <v>0</v>
      </c>
      <c r="F64" s="745">
        <v>8</v>
      </c>
      <c r="G64" s="904">
        <v>0</v>
      </c>
    </row>
    <row r="65" spans="1:7" s="60" customFormat="1" ht="21.75" customHeight="1">
      <c r="A65" s="73" t="s">
        <v>350</v>
      </c>
      <c r="B65" s="83">
        <v>378</v>
      </c>
      <c r="C65" s="83">
        <v>16</v>
      </c>
      <c r="D65" s="83">
        <v>170</v>
      </c>
      <c r="E65" s="83">
        <v>107</v>
      </c>
      <c r="F65" s="83">
        <v>79</v>
      </c>
      <c r="G65" s="83">
        <v>6</v>
      </c>
    </row>
    <row r="66" spans="1:7" s="60" customFormat="1" ht="21.75" customHeight="1">
      <c r="A66" s="739" t="s">
        <v>348</v>
      </c>
      <c r="B66" s="744">
        <v>124</v>
      </c>
      <c r="C66" s="744">
        <v>14</v>
      </c>
      <c r="D66" s="744">
        <v>39</v>
      </c>
      <c r="E66" s="744">
        <v>20</v>
      </c>
      <c r="F66" s="744">
        <v>45</v>
      </c>
      <c r="G66" s="744">
        <v>6</v>
      </c>
    </row>
    <row r="67" spans="1:7" s="60" customFormat="1" ht="21.75" customHeight="1">
      <c r="A67" s="73" t="s">
        <v>346</v>
      </c>
      <c r="B67" s="83">
        <v>254</v>
      </c>
      <c r="C67" s="83">
        <v>2</v>
      </c>
      <c r="D67" s="83">
        <v>131</v>
      </c>
      <c r="E67" s="83">
        <v>87</v>
      </c>
      <c r="F67" s="83">
        <v>34</v>
      </c>
      <c r="G67" s="83">
        <v>0</v>
      </c>
    </row>
    <row r="68" spans="1:7" s="60" customFormat="1" ht="21.75" customHeight="1">
      <c r="A68" s="739" t="s">
        <v>93</v>
      </c>
      <c r="B68" s="744">
        <v>101</v>
      </c>
      <c r="C68" s="744">
        <v>8</v>
      </c>
      <c r="D68" s="744">
        <v>35</v>
      </c>
      <c r="E68" s="744">
        <v>40</v>
      </c>
      <c r="F68" s="744">
        <v>17</v>
      </c>
      <c r="G68" s="744">
        <v>1</v>
      </c>
    </row>
    <row r="69" spans="1:7" ht="15.75" customHeight="1">
      <c r="A69" s="736" t="s">
        <v>348</v>
      </c>
      <c r="B69" s="101">
        <v>29</v>
      </c>
      <c r="C69" s="101">
        <v>7</v>
      </c>
      <c r="D69" s="101">
        <v>7</v>
      </c>
      <c r="E69" s="101">
        <v>7</v>
      </c>
      <c r="F69" s="101">
        <v>7</v>
      </c>
      <c r="G69" s="101">
        <v>1</v>
      </c>
    </row>
    <row r="70" spans="1:7">
      <c r="A70" s="741" t="s">
        <v>346</v>
      </c>
      <c r="B70" s="745">
        <v>72</v>
      </c>
      <c r="C70" s="745">
        <v>1</v>
      </c>
      <c r="D70" s="745">
        <v>28</v>
      </c>
      <c r="E70" s="745">
        <v>33</v>
      </c>
      <c r="F70" s="745">
        <v>10</v>
      </c>
      <c r="G70" s="904">
        <v>0</v>
      </c>
    </row>
    <row r="71" spans="1:7" s="60" customFormat="1" ht="21.75" customHeight="1">
      <c r="A71" s="73" t="s">
        <v>101</v>
      </c>
      <c r="B71" s="83">
        <v>38</v>
      </c>
      <c r="C71" s="83">
        <v>3</v>
      </c>
      <c r="D71" s="83">
        <v>23</v>
      </c>
      <c r="E71" s="83">
        <v>5</v>
      </c>
      <c r="F71" s="83">
        <v>6</v>
      </c>
      <c r="G71" s="83">
        <v>1</v>
      </c>
    </row>
    <row r="72" spans="1:7" ht="15.75" customHeight="1">
      <c r="A72" s="741" t="s">
        <v>348</v>
      </c>
      <c r="B72" s="745">
        <v>10</v>
      </c>
      <c r="C72" s="745">
        <v>2</v>
      </c>
      <c r="D72" s="745">
        <v>4</v>
      </c>
      <c r="E72" s="904">
        <v>0</v>
      </c>
      <c r="F72" s="745">
        <v>3</v>
      </c>
      <c r="G72" s="745">
        <v>1</v>
      </c>
    </row>
    <row r="73" spans="1:7" ht="14.25" customHeight="1">
      <c r="A73" s="736" t="s">
        <v>346</v>
      </c>
      <c r="B73" s="101">
        <v>28</v>
      </c>
      <c r="C73" s="101">
        <v>1</v>
      </c>
      <c r="D73" s="101">
        <v>19</v>
      </c>
      <c r="E73" s="101">
        <v>5</v>
      </c>
      <c r="F73" s="101">
        <v>3</v>
      </c>
      <c r="G73" s="766">
        <v>0</v>
      </c>
    </row>
    <row r="74" spans="1:7" s="60" customFormat="1" ht="21.75" customHeight="1">
      <c r="A74" s="739" t="s">
        <v>92</v>
      </c>
      <c r="B74" s="744">
        <v>63</v>
      </c>
      <c r="C74" s="744">
        <v>1</v>
      </c>
      <c r="D74" s="744">
        <v>36</v>
      </c>
      <c r="E74" s="744">
        <v>13</v>
      </c>
      <c r="F74" s="744">
        <v>13</v>
      </c>
      <c r="G74" s="744">
        <v>0</v>
      </c>
    </row>
    <row r="75" spans="1:7">
      <c r="A75" s="736" t="s">
        <v>348</v>
      </c>
      <c r="B75" s="101">
        <v>21</v>
      </c>
      <c r="C75" s="101">
        <v>1</v>
      </c>
      <c r="D75" s="101">
        <v>8</v>
      </c>
      <c r="E75" s="101">
        <v>4</v>
      </c>
      <c r="F75" s="101">
        <v>8</v>
      </c>
      <c r="G75" s="766">
        <v>0</v>
      </c>
    </row>
    <row r="76" spans="1:7">
      <c r="A76" s="741" t="s">
        <v>346</v>
      </c>
      <c r="B76" s="745">
        <v>42</v>
      </c>
      <c r="C76" s="904">
        <v>0</v>
      </c>
      <c r="D76" s="745">
        <v>28</v>
      </c>
      <c r="E76" s="745">
        <v>9</v>
      </c>
      <c r="F76" s="745">
        <v>5</v>
      </c>
      <c r="G76" s="745">
        <v>0</v>
      </c>
    </row>
    <row r="77" spans="1:7" s="60" customFormat="1" ht="21.75" customHeight="1">
      <c r="A77" s="73" t="s">
        <v>100</v>
      </c>
      <c r="B77" s="83">
        <v>61</v>
      </c>
      <c r="C77" s="83">
        <v>0</v>
      </c>
      <c r="D77" s="83">
        <v>15</v>
      </c>
      <c r="E77" s="83">
        <v>33</v>
      </c>
      <c r="F77" s="83">
        <v>12</v>
      </c>
      <c r="G77" s="83">
        <v>1</v>
      </c>
    </row>
    <row r="78" spans="1:7">
      <c r="A78" s="741" t="s">
        <v>348</v>
      </c>
      <c r="B78" s="745">
        <v>23</v>
      </c>
      <c r="C78" s="904">
        <v>0</v>
      </c>
      <c r="D78" s="745">
        <v>7</v>
      </c>
      <c r="E78" s="745">
        <v>6</v>
      </c>
      <c r="F78" s="745">
        <v>9</v>
      </c>
      <c r="G78" s="745">
        <v>1</v>
      </c>
    </row>
    <row r="79" spans="1:7">
      <c r="A79" s="736" t="s">
        <v>346</v>
      </c>
      <c r="B79" s="101">
        <v>38</v>
      </c>
      <c r="C79" s="766">
        <v>0</v>
      </c>
      <c r="D79" s="101">
        <v>8</v>
      </c>
      <c r="E79" s="101">
        <v>27</v>
      </c>
      <c r="F79" s="101">
        <v>3</v>
      </c>
      <c r="G79" s="766">
        <v>0</v>
      </c>
    </row>
    <row r="80" spans="1:7" s="60" customFormat="1" ht="21.75" customHeight="1">
      <c r="A80" s="739" t="s">
        <v>91</v>
      </c>
      <c r="B80" s="744">
        <v>61</v>
      </c>
      <c r="C80" s="744">
        <v>1</v>
      </c>
      <c r="D80" s="744">
        <v>29</v>
      </c>
      <c r="E80" s="744">
        <v>9</v>
      </c>
      <c r="F80" s="744">
        <v>20</v>
      </c>
      <c r="G80" s="744">
        <v>2</v>
      </c>
    </row>
    <row r="81" spans="1:7">
      <c r="A81" s="736" t="s">
        <v>348</v>
      </c>
      <c r="B81" s="101">
        <v>28</v>
      </c>
      <c r="C81" s="101">
        <v>1</v>
      </c>
      <c r="D81" s="101">
        <v>10</v>
      </c>
      <c r="E81" s="101">
        <v>3</v>
      </c>
      <c r="F81" s="101">
        <v>12</v>
      </c>
      <c r="G81" s="101">
        <v>2</v>
      </c>
    </row>
    <row r="82" spans="1:7">
      <c r="A82" s="741" t="s">
        <v>346</v>
      </c>
      <c r="B82" s="745">
        <v>33</v>
      </c>
      <c r="C82" s="904">
        <v>0</v>
      </c>
      <c r="D82" s="745">
        <v>19</v>
      </c>
      <c r="E82" s="745">
        <v>6</v>
      </c>
      <c r="F82" s="745">
        <v>8</v>
      </c>
      <c r="G82" s="904">
        <v>0</v>
      </c>
    </row>
    <row r="83" spans="1:7" s="60" customFormat="1" ht="21.75" customHeight="1">
      <c r="A83" s="73" t="s">
        <v>90</v>
      </c>
      <c r="B83" s="83">
        <v>54</v>
      </c>
      <c r="C83" s="83">
        <v>3</v>
      </c>
      <c r="D83" s="83">
        <v>32</v>
      </c>
      <c r="E83" s="83">
        <v>7</v>
      </c>
      <c r="F83" s="83">
        <v>11</v>
      </c>
      <c r="G83" s="83">
        <v>1</v>
      </c>
    </row>
    <row r="84" spans="1:7">
      <c r="A84" s="741" t="s">
        <v>348</v>
      </c>
      <c r="B84" s="745">
        <v>13</v>
      </c>
      <c r="C84" s="745">
        <v>3</v>
      </c>
      <c r="D84" s="745">
        <v>3</v>
      </c>
      <c r="E84" s="904">
        <v>0</v>
      </c>
      <c r="F84" s="745">
        <v>6</v>
      </c>
      <c r="G84" s="745">
        <v>1</v>
      </c>
    </row>
    <row r="85" spans="1:7">
      <c r="A85" s="736" t="s">
        <v>346</v>
      </c>
      <c r="B85" s="101">
        <v>41</v>
      </c>
      <c r="C85" s="766">
        <v>0</v>
      </c>
      <c r="D85" s="101">
        <v>29</v>
      </c>
      <c r="E85" s="101">
        <v>7</v>
      </c>
      <c r="F85" s="101">
        <v>5</v>
      </c>
      <c r="G85" s="766">
        <v>0</v>
      </c>
    </row>
    <row r="86" spans="1:7" s="60" customFormat="1" ht="21.75" customHeight="1">
      <c r="A86" s="739" t="s">
        <v>349</v>
      </c>
      <c r="B86" s="744">
        <v>7</v>
      </c>
      <c r="C86" s="903">
        <v>0</v>
      </c>
      <c r="D86" s="744">
        <v>3</v>
      </c>
      <c r="E86" s="744">
        <v>3</v>
      </c>
      <c r="F86" s="744">
        <v>1</v>
      </c>
      <c r="G86" s="903">
        <v>0</v>
      </c>
    </row>
    <row r="87" spans="1:7" s="60" customFormat="1" ht="21.75" customHeight="1">
      <c r="A87" s="73" t="s">
        <v>348</v>
      </c>
      <c r="B87" s="83">
        <v>2</v>
      </c>
      <c r="C87" s="905">
        <v>0</v>
      </c>
      <c r="D87" s="83">
        <v>1</v>
      </c>
      <c r="E87" s="905">
        <v>0</v>
      </c>
      <c r="F87" s="83">
        <v>1</v>
      </c>
      <c r="G87" s="905">
        <v>0</v>
      </c>
    </row>
    <row r="88" spans="1:7" s="60" customFormat="1" ht="21.75" customHeight="1">
      <c r="A88" s="739" t="s">
        <v>346</v>
      </c>
      <c r="B88" s="744">
        <v>5</v>
      </c>
      <c r="C88" s="903">
        <v>0</v>
      </c>
      <c r="D88" s="744">
        <v>2</v>
      </c>
      <c r="E88" s="744">
        <v>3</v>
      </c>
      <c r="F88" s="903">
        <v>0</v>
      </c>
      <c r="G88" s="903">
        <v>0</v>
      </c>
    </row>
    <row r="89" spans="1:7" s="60" customFormat="1" ht="21.75" customHeight="1">
      <c r="A89" s="73" t="s">
        <v>99</v>
      </c>
      <c r="B89" s="83">
        <v>7</v>
      </c>
      <c r="C89" s="83">
        <v>0</v>
      </c>
      <c r="D89" s="83">
        <v>3</v>
      </c>
      <c r="E89" s="83">
        <v>3</v>
      </c>
      <c r="F89" s="83">
        <v>1</v>
      </c>
      <c r="G89" s="83">
        <v>0</v>
      </c>
    </row>
    <row r="90" spans="1:7">
      <c r="A90" s="741" t="s">
        <v>348</v>
      </c>
      <c r="B90" s="745">
        <v>2</v>
      </c>
      <c r="C90" s="904">
        <v>0</v>
      </c>
      <c r="D90" s="745">
        <v>1</v>
      </c>
      <c r="E90" s="904">
        <v>0</v>
      </c>
      <c r="F90" s="745">
        <v>1</v>
      </c>
      <c r="G90" s="904">
        <v>0</v>
      </c>
    </row>
    <row r="91" spans="1:7">
      <c r="A91" s="736" t="s">
        <v>346</v>
      </c>
      <c r="B91" s="101">
        <v>5</v>
      </c>
      <c r="C91" s="766">
        <v>0</v>
      </c>
      <c r="D91" s="101">
        <v>2</v>
      </c>
      <c r="E91" s="101">
        <v>3</v>
      </c>
      <c r="F91" s="766">
        <v>0</v>
      </c>
      <c r="G91" s="766">
        <v>0</v>
      </c>
    </row>
    <row r="92" spans="1:7" s="60" customFormat="1" ht="21.75" customHeight="1">
      <c r="A92" s="739" t="s">
        <v>347</v>
      </c>
      <c r="B92" s="744">
        <v>1</v>
      </c>
      <c r="C92" s="903">
        <v>0</v>
      </c>
      <c r="D92" s="744">
        <v>1</v>
      </c>
      <c r="E92" s="903">
        <v>0</v>
      </c>
      <c r="F92" s="903">
        <v>0</v>
      </c>
      <c r="G92" s="903">
        <v>0</v>
      </c>
    </row>
    <row r="93" spans="1:7" s="60" customFormat="1" ht="21.75" customHeight="1">
      <c r="A93" s="73" t="s">
        <v>346</v>
      </c>
      <c r="B93" s="83">
        <v>1</v>
      </c>
      <c r="C93" s="905">
        <v>0</v>
      </c>
      <c r="D93" s="83">
        <v>1</v>
      </c>
      <c r="E93" s="905">
        <v>0</v>
      </c>
      <c r="F93" s="905">
        <v>0</v>
      </c>
      <c r="G93" s="905">
        <v>0</v>
      </c>
    </row>
    <row r="94" spans="1:7" s="59" customFormat="1" ht="12">
      <c r="A94" s="118"/>
      <c r="B94" s="737"/>
      <c r="C94" s="738"/>
      <c r="D94" s="737"/>
      <c r="E94" s="738"/>
      <c r="F94" s="738"/>
      <c r="G94" s="738"/>
    </row>
    <row r="95" spans="1:7" s="59" customFormat="1" ht="30" customHeight="1">
      <c r="A95" s="1169" t="s">
        <v>345</v>
      </c>
      <c r="B95" s="1169"/>
      <c r="C95" s="1169"/>
      <c r="D95" s="1169"/>
      <c r="E95" s="1169"/>
      <c r="F95" s="1169"/>
      <c r="G95" s="1169"/>
    </row>
  </sheetData>
  <mergeCells count="5">
    <mergeCell ref="A1:G1"/>
    <mergeCell ref="A3:A4"/>
    <mergeCell ref="A95:G95"/>
    <mergeCell ref="B3:B4"/>
    <mergeCell ref="C3:G3"/>
  </mergeCells>
  <hyperlinks>
    <hyperlink ref="H1" location="INDICE!A1" display="INDICE"/>
  </hyperlinks>
  <printOptions horizontalCentered="1"/>
  <pageMargins left="0.74803149606299213" right="0.74803149606299213" top="0.86614173228346458" bottom="0.98425196850393704" header="0" footer="0.51181102362204722"/>
  <pageSetup paperSize="9" scale="65" firstPageNumber="51" orientation="landscape" useFirstPageNumber="1" r:id="rId1"/>
  <headerFooter differentOddEven="1" differentFirst="1" scaleWithDoc="0">
    <oddHeader>&amp;C&amp;G</oddHeader>
    <oddFooter>&amp;C&amp;12 48</oddFooter>
    <evenHeader>&amp;C&amp;G</evenHeader>
    <evenFooter>&amp;C&amp;12 47</evenFooter>
    <firstHeader>&amp;C&amp;G</firstHeader>
    <firstFooter>&amp;C&amp;12 46</first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121"/>
  <sheetViews>
    <sheetView showGridLines="0" tabSelected="1" zoomScale="90" zoomScaleNormal="90" workbookViewId="0"/>
  </sheetViews>
  <sheetFormatPr baseColWidth="10" defaultRowHeight="15"/>
  <cols>
    <col min="1" max="1" width="245.7109375" style="460" bestFit="1" customWidth="1"/>
    <col min="2" max="16384" width="11.42578125" style="459"/>
  </cols>
  <sheetData>
    <row r="5" spans="1:1" ht="18.75">
      <c r="A5" s="486" t="s">
        <v>1037</v>
      </c>
    </row>
    <row r="6" spans="1:1">
      <c r="A6" s="461" t="s">
        <v>1036</v>
      </c>
    </row>
    <row r="7" spans="1:1">
      <c r="A7" s="464" t="s">
        <v>1271</v>
      </c>
    </row>
    <row r="8" spans="1:1">
      <c r="A8" s="464" t="s">
        <v>1272</v>
      </c>
    </row>
    <row r="9" spans="1:1">
      <c r="A9" s="464" t="s">
        <v>1273</v>
      </c>
    </row>
    <row r="10" spans="1:1">
      <c r="A10" s="464" t="s">
        <v>1274</v>
      </c>
    </row>
    <row r="11" spans="1:1">
      <c r="A11" s="464" t="s">
        <v>1275</v>
      </c>
    </row>
    <row r="12" spans="1:1">
      <c r="A12" s="470" t="s">
        <v>1276</v>
      </c>
    </row>
    <row r="13" spans="1:1">
      <c r="A13" s="464" t="s">
        <v>1277</v>
      </c>
    </row>
    <row r="14" spans="1:1">
      <c r="A14" s="464" t="s">
        <v>1278</v>
      </c>
    </row>
    <row r="15" spans="1:1">
      <c r="A15" s="464" t="s">
        <v>1279</v>
      </c>
    </row>
    <row r="16" spans="1:1">
      <c r="A16" s="464" t="s">
        <v>1280</v>
      </c>
    </row>
    <row r="17" spans="1:1">
      <c r="A17" s="464" t="s">
        <v>1281</v>
      </c>
    </row>
    <row r="18" spans="1:1">
      <c r="A18" s="464" t="s">
        <v>1282</v>
      </c>
    </row>
    <row r="19" spans="1:1">
      <c r="A19" s="464" t="s">
        <v>1283</v>
      </c>
    </row>
    <row r="20" spans="1:1">
      <c r="A20" s="464" t="s">
        <v>1284</v>
      </c>
    </row>
    <row r="21" spans="1:1">
      <c r="A21" s="464" t="s">
        <v>1285</v>
      </c>
    </row>
    <row r="22" spans="1:1">
      <c r="A22" s="464" t="s">
        <v>1286</v>
      </c>
    </row>
    <row r="23" spans="1:1">
      <c r="A23" s="464" t="s">
        <v>1287</v>
      </c>
    </row>
    <row r="25" spans="1:1">
      <c r="A25" s="462" t="s">
        <v>1035</v>
      </c>
    </row>
    <row r="26" spans="1:1">
      <c r="A26" s="470" t="s">
        <v>1288</v>
      </c>
    </row>
    <row r="27" spans="1:1">
      <c r="A27" s="470" t="s">
        <v>1289</v>
      </c>
    </row>
    <row r="28" spans="1:1">
      <c r="A28" s="470" t="s">
        <v>1290</v>
      </c>
    </row>
    <row r="29" spans="1:1">
      <c r="A29" s="470" t="s">
        <v>1291</v>
      </c>
    </row>
    <row r="30" spans="1:1">
      <c r="A30" s="470" t="s">
        <v>1292</v>
      </c>
    </row>
    <row r="31" spans="1:1">
      <c r="A31" s="470" t="s">
        <v>1293</v>
      </c>
    </row>
    <row r="32" spans="1:1">
      <c r="A32" s="470" t="s">
        <v>1294</v>
      </c>
    </row>
    <row r="33" spans="1:1">
      <c r="A33" s="470" t="s">
        <v>1295</v>
      </c>
    </row>
    <row r="34" spans="1:1">
      <c r="A34" s="470" t="s">
        <v>1296</v>
      </c>
    </row>
    <row r="35" spans="1:1">
      <c r="A35" s="470" t="s">
        <v>1297</v>
      </c>
    </row>
    <row r="36" spans="1:1">
      <c r="A36" s="470" t="s">
        <v>1298</v>
      </c>
    </row>
    <row r="37" spans="1:1">
      <c r="A37" s="470" t="s">
        <v>1299</v>
      </c>
    </row>
    <row r="38" spans="1:1">
      <c r="A38" s="470" t="s">
        <v>1300</v>
      </c>
    </row>
    <row r="39" spans="1:1">
      <c r="A39" s="470" t="s">
        <v>1301</v>
      </c>
    </row>
    <row r="40" spans="1:1">
      <c r="A40" s="470" t="s">
        <v>1302</v>
      </c>
    </row>
    <row r="41" spans="1:1">
      <c r="A41" s="470" t="s">
        <v>1303</v>
      </c>
    </row>
    <row r="42" spans="1:1">
      <c r="A42" s="470" t="s">
        <v>1304</v>
      </c>
    </row>
    <row r="43" spans="1:1">
      <c r="A43" s="470" t="s">
        <v>1305</v>
      </c>
    </row>
    <row r="44" spans="1:1">
      <c r="A44" s="470" t="s">
        <v>1306</v>
      </c>
    </row>
    <row r="45" spans="1:1">
      <c r="A45" s="470" t="s">
        <v>1307</v>
      </c>
    </row>
    <row r="46" spans="1:1">
      <c r="A46" s="470" t="s">
        <v>1308</v>
      </c>
    </row>
    <row r="47" spans="1:1">
      <c r="A47" s="470" t="s">
        <v>1309</v>
      </c>
    </row>
    <row r="48" spans="1:1">
      <c r="A48" s="470" t="s">
        <v>1310</v>
      </c>
    </row>
    <row r="49" spans="1:1">
      <c r="A49" s="470" t="s">
        <v>1311</v>
      </c>
    </row>
    <row r="50" spans="1:1">
      <c r="A50" s="470" t="s">
        <v>1312</v>
      </c>
    </row>
    <row r="51" spans="1:1">
      <c r="A51" s="470" t="s">
        <v>1313</v>
      </c>
    </row>
    <row r="52" spans="1:1">
      <c r="A52" s="470" t="s">
        <v>1314</v>
      </c>
    </row>
    <row r="53" spans="1:1">
      <c r="A53" s="470" t="s">
        <v>1315</v>
      </c>
    </row>
    <row r="54" spans="1:1">
      <c r="A54" s="470" t="s">
        <v>1316</v>
      </c>
    </row>
    <row r="55" spans="1:1">
      <c r="A55" s="470" t="s">
        <v>1317</v>
      </c>
    </row>
    <row r="56" spans="1:1">
      <c r="A56" s="470" t="s">
        <v>1318</v>
      </c>
    </row>
    <row r="57" spans="1:1">
      <c r="A57" s="470" t="s">
        <v>1319</v>
      </c>
    </row>
    <row r="58" spans="1:1">
      <c r="A58" s="470" t="s">
        <v>1320</v>
      </c>
    </row>
    <row r="59" spans="1:1">
      <c r="A59" s="470" t="s">
        <v>1321</v>
      </c>
    </row>
    <row r="60" spans="1:1">
      <c r="A60" s="470" t="s">
        <v>1322</v>
      </c>
    </row>
    <row r="61" spans="1:1">
      <c r="A61" s="470" t="s">
        <v>1323</v>
      </c>
    </row>
    <row r="62" spans="1:1">
      <c r="A62" s="470" t="s">
        <v>1324</v>
      </c>
    </row>
    <row r="63" spans="1:1">
      <c r="A63" s="470" t="s">
        <v>1325</v>
      </c>
    </row>
    <row r="64" spans="1:1">
      <c r="A64" s="470" t="s">
        <v>1326</v>
      </c>
    </row>
    <row r="65" spans="1:1">
      <c r="A65" s="470" t="s">
        <v>1327</v>
      </c>
    </row>
    <row r="66" spans="1:1">
      <c r="A66" s="470" t="s">
        <v>1328</v>
      </c>
    </row>
    <row r="67" spans="1:1">
      <c r="A67" s="470" t="s">
        <v>1469</v>
      </c>
    </row>
    <row r="68" spans="1:1">
      <c r="A68" s="470" t="s">
        <v>1470</v>
      </c>
    </row>
    <row r="69" spans="1:1">
      <c r="A69" s="470" t="s">
        <v>1329</v>
      </c>
    </row>
    <row r="70" spans="1:1">
      <c r="A70" s="470" t="s">
        <v>1330</v>
      </c>
    </row>
    <row r="71" spans="1:1">
      <c r="A71" s="470" t="s">
        <v>1331</v>
      </c>
    </row>
    <row r="72" spans="1:1">
      <c r="A72" s="470" t="s">
        <v>1332</v>
      </c>
    </row>
    <row r="73" spans="1:1">
      <c r="A73" s="470" t="s">
        <v>1333</v>
      </c>
    </row>
    <row r="74" spans="1:1">
      <c r="A74" s="470" t="s">
        <v>1334</v>
      </c>
    </row>
    <row r="75" spans="1:1">
      <c r="A75" s="470" t="s">
        <v>1335</v>
      </c>
    </row>
    <row r="76" spans="1:1">
      <c r="A76" s="470" t="s">
        <v>1336</v>
      </c>
    </row>
    <row r="77" spans="1:1">
      <c r="A77" s="470" t="s">
        <v>1337</v>
      </c>
    </row>
    <row r="78" spans="1:1">
      <c r="A78" s="470" t="s">
        <v>1338</v>
      </c>
    </row>
    <row r="79" spans="1:1">
      <c r="A79" s="470" t="s">
        <v>1339</v>
      </c>
    </row>
    <row r="80" spans="1:1">
      <c r="A80" s="470" t="s">
        <v>1340</v>
      </c>
    </row>
    <row r="81" spans="1:1">
      <c r="A81" s="470" t="s">
        <v>1341</v>
      </c>
    </row>
    <row r="82" spans="1:1">
      <c r="A82" s="470" t="s">
        <v>1342</v>
      </c>
    </row>
    <row r="83" spans="1:1">
      <c r="A83" s="470" t="s">
        <v>1343</v>
      </c>
    </row>
    <row r="84" spans="1:1">
      <c r="A84" s="470" t="s">
        <v>1344</v>
      </c>
    </row>
    <row r="85" spans="1:1">
      <c r="A85" s="470" t="s">
        <v>1345</v>
      </c>
    </row>
    <row r="86" spans="1:1">
      <c r="A86" s="1073" t="s">
        <v>1346</v>
      </c>
    </row>
    <row r="87" spans="1:1">
      <c r="A87" s="470" t="s">
        <v>1347</v>
      </c>
    </row>
    <row r="88" spans="1:1">
      <c r="A88" s="470" t="s">
        <v>1348</v>
      </c>
    </row>
    <row r="89" spans="1:1">
      <c r="A89" s="470" t="s">
        <v>1349</v>
      </c>
    </row>
    <row r="90" spans="1:1">
      <c r="A90" s="470" t="s">
        <v>1350</v>
      </c>
    </row>
    <row r="91" spans="1:1">
      <c r="A91" s="470" t="s">
        <v>1351</v>
      </c>
    </row>
    <row r="92" spans="1:1">
      <c r="A92" s="470" t="s">
        <v>1352</v>
      </c>
    </row>
    <row r="93" spans="1:1">
      <c r="A93" s="470" t="s">
        <v>1353</v>
      </c>
    </row>
    <row r="94" spans="1:1">
      <c r="A94" s="470" t="s">
        <v>1354</v>
      </c>
    </row>
    <row r="95" spans="1:1">
      <c r="A95" s="470" t="s">
        <v>1355</v>
      </c>
    </row>
    <row r="96" spans="1:1">
      <c r="A96" s="470" t="s">
        <v>1356</v>
      </c>
    </row>
    <row r="97" spans="1:1">
      <c r="A97" s="470" t="s">
        <v>1357</v>
      </c>
    </row>
    <row r="98" spans="1:1">
      <c r="A98" s="470" t="s">
        <v>1358</v>
      </c>
    </row>
    <row r="99" spans="1:1">
      <c r="A99" s="470" t="s">
        <v>1359</v>
      </c>
    </row>
    <row r="100" spans="1:1">
      <c r="A100" s="470" t="s">
        <v>1360</v>
      </c>
    </row>
    <row r="102" spans="1:1">
      <c r="A102" s="461" t="s">
        <v>1034</v>
      </c>
    </row>
    <row r="103" spans="1:1">
      <c r="A103" s="470" t="s">
        <v>1361</v>
      </c>
    </row>
    <row r="104" spans="1:1">
      <c r="A104" s="470" t="s">
        <v>1362</v>
      </c>
    </row>
    <row r="105" spans="1:1">
      <c r="A105" s="470" t="s">
        <v>1363</v>
      </c>
    </row>
    <row r="106" spans="1:1">
      <c r="A106" s="470" t="s">
        <v>1364</v>
      </c>
    </row>
    <row r="107" spans="1:1">
      <c r="A107" s="470" t="s">
        <v>1365</v>
      </c>
    </row>
    <row r="108" spans="1:1">
      <c r="A108" s="470" t="s">
        <v>1366</v>
      </c>
    </row>
    <row r="109" spans="1:1">
      <c r="A109" s="470" t="s">
        <v>1367</v>
      </c>
    </row>
    <row r="110" spans="1:1">
      <c r="A110" s="470" t="s">
        <v>1368</v>
      </c>
    </row>
    <row r="111" spans="1:1">
      <c r="A111" s="470" t="s">
        <v>1369</v>
      </c>
    </row>
    <row r="112" spans="1:1">
      <c r="A112" s="470" t="s">
        <v>1370</v>
      </c>
    </row>
    <row r="114" spans="1:1">
      <c r="A114" s="461" t="s">
        <v>1040</v>
      </c>
    </row>
    <row r="115" spans="1:1">
      <c r="A115" s="470" t="s">
        <v>1371</v>
      </c>
    </row>
    <row r="116" spans="1:1">
      <c r="A116" s="470" t="s">
        <v>1372</v>
      </c>
    </row>
    <row r="117" spans="1:1">
      <c r="A117" s="470" t="s">
        <v>1373</v>
      </c>
    </row>
    <row r="118" spans="1:1">
      <c r="A118" s="470" t="s">
        <v>1374</v>
      </c>
    </row>
    <row r="119" spans="1:1">
      <c r="A119" s="470" t="s">
        <v>1375</v>
      </c>
    </row>
    <row r="120" spans="1:1">
      <c r="A120" s="470" t="s">
        <v>1376</v>
      </c>
    </row>
    <row r="121" spans="1:1">
      <c r="A121" s="470" t="s">
        <v>1377</v>
      </c>
    </row>
  </sheetData>
  <hyperlinks>
    <hyperlink ref="A7" location="GRAF1!A1" display="Gráfico N. 1: número de establecimientos de salud con internación y sin internación hospitalaria, período 2003 - 2012. "/>
    <hyperlink ref="A8" location="GRAF2!A1" display="Gráfico N. 2: número de establecimientos de salud con internación y sin internación hospitalaria, según regiones geográficas. Años 2003, 2007 y 2012."/>
    <hyperlink ref="A9" location="'TAB1'!A1" display="Tabla N. 1: número de establecimientos de salud con internación y sin internación hospitalaria, según entidad a la que pertenecen. Años 2003 y 2012."/>
    <hyperlink ref="A10" location="GRAF3!A1" display="Gráfico N. 3: número de establecimientos de salud con internación y sin internación hospitalaria, según entidad a la que pertenecen. Años 2003 y 2012."/>
    <hyperlink ref="A11" location="GRAF4!A1" display="Gráfico N. 4: número de establecimientos de salud con internación hospitalaria, según sector al que pertenece y clase de establecimiento. Año 2012."/>
    <hyperlink ref="A12" location="GRAF5!A1" display="Gráfico N. 5: número de establecimientos de salud sin internación hospitalaria, por regiones, según clase de establecimiento y área. Año 2012."/>
    <hyperlink ref="A13" location="GRAF6!A1" display="Gráfico N. 6: número de establecimientos de salud con internación y sin internación hospitalaria, según provincias. Año 2012."/>
    <hyperlink ref="A14" location="GRAF7!A1" display="Gráfico N. 7: consultas de morbilidad, prevención y estomatología, realizadas en los establecimientos de salud, según  región geográficas. Año 2012."/>
    <hyperlink ref="A15" location="'TAB2'!A1" display="Tabla N. 2: número de personal que trabaja  en establecimientos de salud, según sector al que pertenecen, clase de establecimiento y regiones geográficas. Años 2003 y 2012."/>
    <hyperlink ref="A16" location="GRAF8!A1" display="Gráfico N. 8: número de personal que trabaja  en establecimientos de salud, según sector al que pertenecen, clase de establecimiento y regiones geográficas. Años 2003 y 2012."/>
    <hyperlink ref="A17" location="'TAB3'!A1" display="Tabla N. 3: número médicos que trabajan en establecimientos de salud, según especialidades. Años 2003 y 2012."/>
    <hyperlink ref="A18" location="GRAF9!A1" display="Gráfico N. 9: número médicos que trabajan en establecimientos de salud, según especialidades. Años 2003 y 2012."/>
    <hyperlink ref="A19" location="GRAF10!A1" display="Gráfico N. 10: tasa de médicos, según provincias. Años 2003 y 2012."/>
    <hyperlink ref="A20" location="GRAF11!A1" display="Gráfico N. 11: tasa de odontólogos, según provincias. Años  2003 y 2012."/>
    <hyperlink ref="A21" location="GRAF12!A1" display="Gráfico N. 12: tasa de enfermeras, según provincias. Años 2003 y 2012."/>
    <hyperlink ref="A22" location="GRAF13!A1" display="Gráfico N. 13: tasa de obstetrices, según provincias. Año 2003 y 2012."/>
    <hyperlink ref="A23" location="GRAF14!A1" display="Gráfico N. 14: tasa de auxiliares de enfermería, según provincias. Año 2003 y 2012."/>
    <hyperlink ref="A26" location="'C1'!A1" display="Cuadro N. 1: número de médicos especialistas y generales, odontólogos, enfermeras, obstetrices, psicólogos y auxiliares de enfermería, que trabajan en establecimientos de salud y tasas según regiones y provincias año 2012."/>
    <hyperlink ref="A27" location="'C2'!A1" display="Cuadro N. 2: número de establecimientos de salud, con internación y sin internación hospitalaria, según sector y entidad a la que  pertenecen año 2012."/>
    <hyperlink ref="A28" location="'C3'!A1" display="Cuadro N. 3: número de establecimientos de salud, con internación y sin internación hospitalaria, que pertenecen al sector  público, por clase  de establecimiento, según entidad año 2012."/>
    <hyperlink ref="A29" location="'C4'!A1" display="Cuadro N. 4: número de establecimientos de salud, con internación y sin internación hospitalaria, que pertenecen al sector  privado, por clase  de establecimiento, según regiones y provincias año 2012."/>
    <hyperlink ref="A30" location="'C5'!A1" display="Cuadro N. 5: número de establecimientos de salud con internación hospitalaria, por sector y entidad a la que pertenecen, según regiones y provincias año 2012."/>
    <hyperlink ref="A31" location="'C6'!A1" display="Cuadro N. 6: número de establecimientos de salud sin internación hospitalaria, por sector y entidad a la que pertenecen, según regiones y provincias año 2012."/>
    <hyperlink ref="A32" location="'C7'!A1" display="Cuadro N. 7: número de establecimientos de salud, con internación y sin internación  hospitalaria, por clase, según regiones, provincias y cantones año 2012."/>
    <hyperlink ref="A33" location="'C8'!A1" display="Cuadro N. 8: número de establecimientos de salud, sin internación  hospitalaria, por clase, según regiones, provincias y área año 2012."/>
    <hyperlink ref="A34" location="'C9'!A1" display="Cuadro N. 9: personal que trabaja en establecimientos de salud, según regiones, provincias y área año 2012."/>
    <hyperlink ref="A35" location="'C10'!A1" display="Cuadro N. 10: personal que trabaja en establecimientos de salud, por sector y entidad a la que pertenecen año 2012."/>
    <hyperlink ref="A36" location="'C11'!A1" display="Cuadro N. 11: personal que trabaja en establecimientos de salud, por clase de establecimientos año 2012."/>
    <hyperlink ref="A37" location="'C12'!A1" display="Cuadro N. 12: personal médico que trabajan en establecimientos de salud, por tiempo, según sector y entidad a la que pertenecen año 2012."/>
    <hyperlink ref="A38" location="'C13'!A1" display="Cuadro N. 13: odontólogos que trabajan en establecimientos de salud, por tiempo, según sector y entidad a la que pertenecen año 2012."/>
    <hyperlink ref="A39" location="'C14'!A1" display="Cuadro N. 14: otros profesionales que trabajan en establecimientos de salud, por tiempo, según sector y entidad a la que pertenecen año 2012."/>
    <hyperlink ref="A40" location="'C15'!A1" display="Cuadro N. 15: personal médico que trabajan en establecimientos de salud, por tiempo, según regiones y provincias año 2012."/>
    <hyperlink ref="A41" location="'C16'!A1" display="Cuadro N. 16: odontólogos  que trabajan en establecimientos de salud, por tiempo, según regiones y provincias año 2012."/>
    <hyperlink ref="A42" location="'C17'!A1" display="Cuadro N. 17: otros profesionales  que trabajan en establecimientos de salud, por tiempo, según regiones y provincias año 2012."/>
    <hyperlink ref="A43" location="'C18'!A1" display="Cuadro N. 18: médicos generales y por especialidades, que trabajan en establecimientos de salud, según regiones y provincias año 2012."/>
    <hyperlink ref="A44" location="'C19'!A1" display="Cuadro N. 19: odontólogos que trabajan en establecimientos de salud, por especialización, según regiones y provincias año 2012."/>
    <hyperlink ref="A45" location="'C20'!A1" display="Cuadro N. 20: otros profesionales  de la salud que trabajan en establecimientos de salud, por especialización, según regiones y provincias año 2012."/>
    <hyperlink ref="A46" location="'C21'!A1" display="Cuadro N. 21: licenciados y/o tecnólogos que trabajan en establecimientos de salud, según regiones y provincias año 2012."/>
    <hyperlink ref="A47" location="'C22'!A1" display="Cuadro N. 22: auxiliares de: enfermería, personal de servicio técnicos y personal sanitario de apoyo, que trabajan en los establecimientos de salud, según regiones y provincias año 2012."/>
    <hyperlink ref="A48" location="'C23'!A1" display="Cuadro N. 23: personal de estadística, administrativo y de servicio, que trabaja en establecimientos de salud, según regiones y provincias año 2012."/>
    <hyperlink ref="A49" location="'C24'!A1" display="Cuadro N. 24: ambientes físicos y equipos de cirugía, obstetricia y cuidados especiales, que disponen los establecimientos de salud según regiones y provincias año 2012."/>
    <hyperlink ref="A50" location="'C25'!A1" display="Cuadro N. 25: equipos de diagnóstico y tratamiento que disponen los establecimientos de salud, según regiones y provincias año 2012."/>
    <hyperlink ref="A51" location="'C26'!A1" display="Cuadro N. 26: farmacia, botiquín, laboratorios, equipos de esterilización y otros equipos, que disponen los establecimientos de salud, según regiones y provincias año 2012."/>
    <hyperlink ref="A52" location="'C27'!A1" display="Cuadro N. 27: ambiente físicos y equipos que disponen los servicios estomatología de los establecimientos de salud, según regiones y provincias año 2012."/>
    <hyperlink ref="A53" location="'C28'!A1" display="Cuadro N. 28: consultas de morbilidad primeras y subsecuentes, de emergencia, realizadas en los establecimientos de salud, por grupos de edad, según regiones y provincias año 2012."/>
    <hyperlink ref="A54" location="'C29'!A1" display="Cuadro N. 29: consultas de morbilidad, primeras y subsecuentes, de emergencia, realizadas en los establecimientos de salud que no pertenecen al ministerios de salud pública, por grupos de edad, según regiones y provincias año 2012."/>
    <hyperlink ref="A55" location="'C30'!A1" display="Cuadro N. 30:consultas de morbilidad, primeras y subsecuentes, de emergencia, realizadas en los establecimientos del ministerio de salud pública, por grupos de edad, según regiones y provincias año 2012."/>
    <hyperlink ref="A56" location="'C31'!A1" display="Cuadro N. 31: consultas de morbilidad, primeras y subsecuentes, realizadas en los establecimientos de salud, por sector y entidad, según regiones y provincias año 2012."/>
    <hyperlink ref="A57" location="'C32'!A1" display="Cuadro N. 32: consultas de emergencia, realizadas en los establecimientos de salud,  por sector y entidad,  según regiones y provincias año 2012."/>
    <hyperlink ref="A58" location="'C33'!A1" display="Cuadro N. 33: consultas de morbilidad, primeras y subsecuentes, de emergencia, realizadas en los establecimientos de salud, por clase de establecimiento, según grupos de edad año 2012."/>
    <hyperlink ref="A59" location="'C34'!A1" display="Cuadro N. 34: consultas de morbilidad, primeras y subsecuentes, de emergencia, realizadas en los establecimientos de salud, que no pertenecen al ministerio de salud pública, por clase de establecimiento, según grupos de edad año 2012."/>
    <hyperlink ref="A60" location="'C35'!A1" display="Cuadro N. 35: consultas de morbilidad, primeras y subsecuentes, de emergencia, realizadas en los establecimientos del ministerio de salud pública, por clase de establecimiento, según grupos de edad año 2012."/>
    <hyperlink ref="A61" location="'C36'!A1" display="Cuadro N. 36: consultas de morbilidad, primeras y subsecuentes, de emergencia, realizadas en los establecimientos de salud, por sector y entidad, según grupos de edad año 2012."/>
    <hyperlink ref="A62" location="'C37'!A1" display="Cuadro N. 37: consultas de morbilidad, primeras y subsecuentes, de emergencia, realizadas por médico, en los establecimientos de salud, por clase de establecimiento, según grupos de edad año 2012."/>
    <hyperlink ref="A63" location="'C38'!A1" display="Cuadro N. 38: consultas de morbilidad, primeras y subsecuentes, de emergencia, realizadas por médico, en los establecimientos de salud, que no pertenecen al ministerio de salud pública, por clase de establecimiento, según grupos de edad año 2012."/>
    <hyperlink ref="A64" location="'C39'!A1" display="Cuadro N. 39: consultas de morbilidad, primeras y subsecuentes, de emergencia, realizadas por médico, en los establecimientos del ministerio de salud pública, por clase de establecimiento, según grupos de edad año 2012."/>
    <hyperlink ref="A65" location="'C40'!A1" display="Cuadro N. 40: consultas de morbilidad, primeras y subsecuentes, de emergencia, realizadas por médico, en los establecimientos de salud, por grupos de edad, según regiones y provincias año 2012."/>
    <hyperlink ref="A66" location="'C41'!A1" display="Cuadro N. 41: consultas de morbilidad, primeras y subsecuentes, de emergencia, realizadas por médico, obstetriz, psicólogo y, actividades de enfermería, en los establecimientos de salud, según regiones, provincias y áreas año 2012."/>
    <hyperlink ref="A67" location="'C42'!A1" display="Cuadro N. 42: consultas de morbilidad, primeras y subsecuentes, de emergencia, realizadas por médico, obstetriz, psicólogo y, actividades de enfermería, en los establecimientos de salud que no pertenecen al ministerio de salud pública, según regiones, pro"/>
    <hyperlink ref="A68" location="'C43'!A1" display="Cuadro N. 43: consultas de morbilidad, primeras y subsecuentes, de emergencia, realizadas por médico, obstetriz, psicólogo y, actividades de enfermería, en los establecimientos de salud del ministerio de salud pública, según regiones, provincias y áreas a"/>
    <hyperlink ref="A69" location="'C44'!A1" display="Cuadro N. 44: consultas primeras y subsecuentes, de prevención y gineco-obstétricas, realizadas en los establecimientos de salud, por clase de establecimiento, según regiones y provincias año 2012."/>
    <hyperlink ref="A70" location="'C45'!A1" display="Cuadro N. 45: primeras consultas de prevención y gineco-obstétricas, certificados médicos, realizadas en los establecimientos de salud, por grupos programáticos, según regiones y provincias año 2012."/>
    <hyperlink ref="A71" location="'C46'!A1" display="Cuadro N. 46: consultas subsecuentes de prevención y gineco-obstétricas, realizadas en los establecimientos de salud, por grupos programáticos, según regiones y provincias año 2012."/>
    <hyperlink ref="A72" location="'C47'!A1" display="Cuadro N. 47: primeras consultas de prevención y gineco-obstétricas, certificados médicos, realizadas en los establecimientos de salud, por clase de establecimiento, según grupos programáticos año 2012."/>
    <hyperlink ref="A73" location="'C48'!A1" display="Cuadro N. 48: consultas subsecuentes de prevención y gineco-obstétricas, realizadas en los establecimientos de salud, por clase de establecimiento, según grupos programáticos año 2012."/>
    <hyperlink ref="A74" location="'C49'!A1" display="Cuadro N. 49: primeras consultas de prevención y gineco-obstétricas, certificados médicos, realizadas en los establecimientos de salud, por sector y entidad, según grupos programáticos año 2012."/>
    <hyperlink ref="A75" location="'C50'!A1" display="Cuadro N. 50: consultas subsecuentes de prevención y gineco-obstétricas, realizadas en los establecimientos de salud, por sector y entidad, según grupos programáticos año 2012."/>
    <hyperlink ref="A76" location="'C51'!A1" display="Cuadro N. 51: consultas primeras y subsecuentes, de prevención y gineco-obstétricas, realizadas por médico en los establecimientos de salud, por clase de establecimiento, según regiones y provincias año 2012."/>
    <hyperlink ref="A77" location="'C52'!A1" display="Cuadro N. 52: primeras consultas de prevención y gineco-obstétricas,  certificados médicos, realizadas por médico en los establecimientos de salud, por grupos programáticos, según regiones y provincias año 2012."/>
    <hyperlink ref="A78" location="'C53'!A1" display="Cuadro N. 53: consultas subsecuentes de prevención y gineco-obstétricas, realizadas por médicos en los establecimientos de salud, por grupos programáticos, según regiones y provincias año 2012."/>
    <hyperlink ref="A79" location="'C54'!A1" display="Cuadro N. 54: primeras consultas de prevención y gineco-obstétricas, certificados médicos, realizadas por médico en los establecimientos de salud, por clase de establecimiento, según grupos programáticos año 2012."/>
    <hyperlink ref="A80" location="'C55'!A1" display="Cuadro N. 55: consultas subsecuentes de prevención y gineco-obstétricas, realizadas por médico en los establecimientos de salud, por clase de establecimiento, según grupos programáticos año 2012."/>
    <hyperlink ref="A81" location="'C56'!A1" display="Cuadro N. 56: consultas de prevención y gineco-obstétricas, certificados médicos, realizadas por médico, obstetriz, psicólogo y actividades de enfermería, en los establecimientos de salud, según regiones, provincias y área año 2012."/>
    <hyperlink ref="A82" location="'C57'!A1" display="Cuadro N. 57: consultas médicas de morbilidad y prevención, realizadas en los establecimientos del seguro social (iess): propios y anexos, según regiones y provincias año 2012."/>
    <hyperlink ref="A83" location="'C58'!A1" display="Cuadro N. 58: consultas de morbilidad, primeras y subsecuentes, realizadas en los establecimientos de salud del seguro social campesino,  por grupos de edad, según regiones y provincias año 2012."/>
    <hyperlink ref="A84" location="'C59'!A1" display="Cuadro N. 59: consultas de prevención y gineco-obstétricas, realizadas en los establecimientos de salud del seguro social campesino, por grupos de edad, según regiones y provincias año 2012."/>
    <hyperlink ref="A85" location="'C60'!A1" display="Cuadro N. 60: visitas domiciliarias de médico, obstetriz y enfermera, realizadas por  los establecimientos de salud, por sector y entidad a la que pertenecen, según regiones y provincias año 2012."/>
    <hyperlink ref="A87" location="'C62'!A1" display="Cuadro N. 62: consultas de morbilidad y prevención de estomatología, realizadas en los establecimientos de salud, por sector y entidad, según grupos programáticos año 2012."/>
    <hyperlink ref="A88" location="'C63'!A1" display="Cuadro N. 63: consultas de morbilidad de estomatología, realizadas en los establecimientos de salud, por grupos programáticos, según regiones y provincias año 2012."/>
    <hyperlink ref="A89" location="'C64'!A1" display="Cuadro N. 64: primeras consultas de prevención de estomatología, realizadas en los establecimientos de salud, por grupos programáticos, según regiones y provincias año 2012."/>
    <hyperlink ref="A90" location="'C65'!A1" display="Cuadro N. 65: consultas subsecuentes de prevención de estomatología, realizadas en los establecimientos de salud, por grupos programáticos, según regiones y provincias año 2012."/>
    <hyperlink ref="A91" location="'C66'!A1" display="Cuadro N. 66: actividades de estomatología, radiografías dentales y certificados odontológicos, realizadas en los establecimientos de salud, según regiones y provincias año 2012."/>
    <hyperlink ref="A92" location="'C67'!A1" display="Cuadro N. 67: actividades de estomatología, radiografías dentales y certificados odontológicos, realizadas en los establecimientos de salud, según sector y entidad año 2012."/>
    <hyperlink ref="A93" location="'C68'!A1" display="Cuadro N. 68: consultas y actividades de estomatología, radiografías dentales y certificados odontológicos, realizadas por los establecimientos del seguro social: propios y anexos,  según regiones y provincias año 2012."/>
    <hyperlink ref="A94" location="'C69'!A1" display="Cuadro N. 69: consultas y actividades de estomatología, realizadas por los establecimientos del seguro social campesino, según regiones y provincias año 2012."/>
    <hyperlink ref="A95" location="'C70'!A1" display="Cuadro N. 70: determinaciones de laboratorio, exámenes de anatomía patológica y recetas despachadas en las farmacias, de los establecimientos de salud, según regiones y provincias año 2012."/>
    <hyperlink ref="A96" location="'C71'!A1" display="Cuadro N. 71: exámenes de imagenología, realizados en los establecimientos de salud, según regiones y provincias año 2012."/>
    <hyperlink ref="A97" location="'C72'!A1" display="Cuadro N. 72: pruebas de diagnóstico, realizadas en los establecimientos de salud, según regiones y provincias año 2012."/>
    <hyperlink ref="A98" location="'C73'!A1" display="Cuadro N. 73: tratamientos de fisioterapia, diálisis, radioisótopos y otros tratamientos, realizados en los establecimientos de salud, según regiones y provincias año 2012."/>
    <hyperlink ref="A99" location="'C74'!A1" display="Cuadro N. 74: actividades de trabajo social, realizadas por los establecimientos de salud según regiones y provincias año 2012."/>
    <hyperlink ref="A100" location="'C75'!A1" display="Cuadro N. 75: actividades de vigilancia sanitarias, realizadas por los establecimientos de salud, según regiones y provincias año 2012."/>
    <hyperlink ref="A103" location="'ANX2003'!A1" display="Anexo N. 1: número de médicos, odontólogos, enfermeras, obstetrices, auxiliares de enfermería, que trabajan en establecimientos de salud y tasas según regiones y   provincias año 2003."/>
    <hyperlink ref="A104" location="'ANX2004'!A1" display="Anexo N. 2: número de médicos, odontólogos, enfermeras, obstetrices, auxiliares de enfermería, que trabajan en establecimientos de salud y tasas según regiones y  provincias año 2004. "/>
    <hyperlink ref="A105" location="'ANX2005'!A1" display="Anexo N. 3: número de médicos, odontólogos, enfermeras, obstetrices, auxiliares de enfermería, que trabajan en establecimientos de salud y tasas según regiones y provincias  año 2005."/>
    <hyperlink ref="A106" location="'ANX2006'!A1" display="Anexo N. 4: número de médicos, odontólogos, enfermeras, obstetrices, auxiliares de enfermería, que trabajan en establecimientos de salud y tasas según regiones y provincias año 2006."/>
    <hyperlink ref="A107" location="'ANX2007'!A1" display="Anexo N. 5: número de médicos, odontólogos, enfermeras, obstetrices, psicólogos, auxiliares de enfermería, que trabajan en establecimientos de salud y tasas según regiones y provincias año 2007."/>
    <hyperlink ref="A108" location="'ANX2008'!A1" display="Anexo N. 6: número de médicos, odontólogos, enfermeras, obstetrices, psicólogos, auxiliares de enfermería, que trabajan en establecimientos de salud y tasas según regiones y provincias año 2008."/>
    <hyperlink ref="A109" location="'ANX2009'!A1" display="Anexo N. 7: número de médicos, odontólogos, enfermeras, obstetrices, psicólogos, auxiliares de enfermería, que trabajan en establecimientos de salud y tasas según regiones y provincias año 2009."/>
    <hyperlink ref="A110" location="'ANX2010'!A1" display="Anexo N. 8: número de médicos, odontólogos, enfermeras, obstetrices, psicólogos, auxiliares de enfermería, que trabajan en establecimientos de salud y tasas según regiones y provincias año 2010."/>
    <hyperlink ref="A111" location="'ANX2011'!A1" display="Anexo N. 9: número de médicos, odontólogos, enfermeras, obstetrices, psicólogos, auxiliares de enfermería, que trabajan en establecimientos de salud y tasas según regiones y provincias año 2011."/>
    <hyperlink ref="A112" location="'ANX2012'!A1" display="Anexo N. 10: número de médicos, odontólogos, enfermeras, obstetrices, psicólogos, auxiliares de enfermería, que trabajan en establecimientos de salud y tasas según regiones y provincias año 2012."/>
    <hyperlink ref="A115" location="MAPT1!A1" display="Mapa N. 1: número de establecimientos de salud con y sin internación por provincia."/>
    <hyperlink ref="A116" location="MAPT2!A1" display="Mapa N. 2: tasa de médicos por provincia."/>
    <hyperlink ref="A117" location="MAPT2!A1" display="Mapa N. 3: tasa de odontólogos por provincia."/>
    <hyperlink ref="A118" location="MAPT3!A1" display="Mapa N. 4: tasa de obstetrices por provincia."/>
    <hyperlink ref="A119" location="MAPT3!A1" display="Mapa N. 5: tasa de auxiliares de enfermeria por provincia."/>
    <hyperlink ref="A120" location="MAPT4!A1" display="Mapa N. 6: número de establecimientos de salud por sector a nivel provincial."/>
    <hyperlink ref="A121" location="MAPT4!A1" display="Mapa N. 7: número de establecimientos de salud del sector privado a nivel provincial."/>
    <hyperlink ref="A86" location="'C61'!A1" display="Cuadro N. 61: visitas domiciliarias de médico, obstetriz y enfermera, realizadas por  los establecimientos de salud, por clase de establecimiento, según regiones y provincias año 2012."/>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showGridLines="0" zoomScale="90" zoomScaleNormal="90" zoomScalePageLayoutView="62" workbookViewId="0">
      <selection activeCell="A2" sqref="A2"/>
    </sheetView>
  </sheetViews>
  <sheetFormatPr baseColWidth="10" defaultColWidth="9.140625" defaultRowHeight="12.75"/>
  <cols>
    <col min="1" max="1" width="20.7109375" style="51" customWidth="1"/>
    <col min="2" max="2" width="11.140625" style="74" customWidth="1"/>
    <col min="3" max="3" width="11.5703125" style="74" bestFit="1" customWidth="1"/>
    <col min="4" max="4" width="10.5703125" style="74" bestFit="1" customWidth="1"/>
    <col min="5" max="5" width="11.7109375" style="74" bestFit="1" customWidth="1"/>
    <col min="6" max="6" width="10.5703125" style="74" bestFit="1" customWidth="1"/>
    <col min="7" max="7" width="7.42578125" style="74" customWidth="1"/>
    <col min="8" max="8" width="11" style="74" customWidth="1"/>
    <col min="9" max="9" width="10" style="74" customWidth="1"/>
    <col min="10" max="10" width="10.85546875" style="74" bestFit="1" customWidth="1"/>
    <col min="11" max="11" width="11.85546875" style="74" bestFit="1" customWidth="1"/>
    <col min="12" max="12" width="13.140625" style="74" bestFit="1" customWidth="1"/>
    <col min="13" max="13" width="10.28515625" style="74" customWidth="1"/>
    <col min="14" max="14" width="9.7109375" style="74" customWidth="1"/>
    <col min="15" max="15" width="10.5703125" style="74" bestFit="1" customWidth="1"/>
    <col min="16" max="16" width="13" style="74" bestFit="1" customWidth="1"/>
    <col min="17" max="17" width="9" style="74" customWidth="1"/>
    <col min="18" max="16384" width="9.140625" style="42"/>
  </cols>
  <sheetData>
    <row r="1" spans="1:18" ht="39" customHeight="1">
      <c r="A1" s="1167" t="s">
        <v>1399</v>
      </c>
      <c r="B1" s="1168"/>
      <c r="C1" s="1168"/>
      <c r="D1" s="1168"/>
      <c r="E1" s="1168"/>
      <c r="F1" s="1168"/>
      <c r="G1" s="1168"/>
      <c r="H1" s="1168"/>
      <c r="I1" s="1168"/>
      <c r="J1" s="1168"/>
      <c r="K1" s="1168"/>
      <c r="L1" s="1168"/>
      <c r="M1" s="1168"/>
      <c r="N1" s="1168"/>
      <c r="O1" s="1168"/>
      <c r="P1" s="1168"/>
      <c r="Q1" s="1168"/>
      <c r="R1" s="471" t="s">
        <v>1037</v>
      </c>
    </row>
    <row r="2" spans="1:18" s="74" customFormat="1" ht="5.25" customHeight="1">
      <c r="A2" s="51"/>
      <c r="B2" s="75"/>
      <c r="C2" s="75"/>
      <c r="D2" s="75"/>
      <c r="E2" s="75"/>
      <c r="F2" s="75"/>
      <c r="G2" s="75"/>
      <c r="H2" s="75"/>
      <c r="I2" s="75"/>
      <c r="J2" s="75"/>
      <c r="K2" s="75"/>
      <c r="L2" s="75"/>
      <c r="M2" s="75"/>
      <c r="N2" s="75"/>
      <c r="O2" s="75"/>
      <c r="P2" s="75"/>
      <c r="Q2" s="75"/>
    </row>
    <row r="3" spans="1:18" s="48" customFormat="1" ht="66.75" customHeight="1">
      <c r="A3" s="743" t="s">
        <v>370</v>
      </c>
      <c r="B3" s="743" t="s">
        <v>369</v>
      </c>
      <c r="C3" s="743" t="s">
        <v>368</v>
      </c>
      <c r="D3" s="743" t="s">
        <v>367</v>
      </c>
      <c r="E3" s="743" t="s">
        <v>366</v>
      </c>
      <c r="F3" s="743" t="s">
        <v>365</v>
      </c>
      <c r="G3" s="743" t="s">
        <v>364</v>
      </c>
      <c r="H3" s="743" t="s">
        <v>363</v>
      </c>
      <c r="I3" s="743" t="s">
        <v>6</v>
      </c>
      <c r="J3" s="743" t="s">
        <v>5</v>
      </c>
      <c r="K3" s="743" t="s">
        <v>362</v>
      </c>
      <c r="L3" s="975" t="s">
        <v>1122</v>
      </c>
      <c r="M3" s="743" t="s">
        <v>360</v>
      </c>
      <c r="N3" s="975" t="s">
        <v>1123</v>
      </c>
      <c r="O3" s="743" t="s">
        <v>359</v>
      </c>
      <c r="P3" s="743" t="s">
        <v>358</v>
      </c>
      <c r="Q3" s="743" t="s">
        <v>357</v>
      </c>
    </row>
    <row r="4" spans="1:18" s="72" customFormat="1" ht="21.75" customHeight="1">
      <c r="A4" s="73" t="s">
        <v>94</v>
      </c>
      <c r="B4" s="837">
        <v>118636</v>
      </c>
      <c r="C4" s="837">
        <v>19571</v>
      </c>
      <c r="D4" s="837">
        <v>6968</v>
      </c>
      <c r="E4" s="837">
        <v>840</v>
      </c>
      <c r="F4" s="837">
        <v>4220</v>
      </c>
      <c r="G4" s="837">
        <v>2542</v>
      </c>
      <c r="H4" s="837">
        <v>3870</v>
      </c>
      <c r="I4" s="837">
        <v>2239</v>
      </c>
      <c r="J4" s="837">
        <v>14071</v>
      </c>
      <c r="K4" s="837">
        <v>3260</v>
      </c>
      <c r="L4" s="837">
        <v>5962</v>
      </c>
      <c r="M4" s="837">
        <v>17648</v>
      </c>
      <c r="N4" s="837">
        <v>3805</v>
      </c>
      <c r="O4" s="837">
        <v>1240</v>
      </c>
      <c r="P4" s="837">
        <v>13529</v>
      </c>
      <c r="Q4" s="837">
        <v>18871</v>
      </c>
    </row>
    <row r="5" spans="1:18" s="72" customFormat="1" ht="22.5" customHeight="1">
      <c r="A5" s="739" t="s">
        <v>348</v>
      </c>
      <c r="B5" s="838">
        <v>108854</v>
      </c>
      <c r="C5" s="838">
        <v>18692</v>
      </c>
      <c r="D5" s="838">
        <v>5799</v>
      </c>
      <c r="E5" s="838">
        <v>822</v>
      </c>
      <c r="F5" s="838">
        <v>4122</v>
      </c>
      <c r="G5" s="838">
        <v>1442</v>
      </c>
      <c r="H5" s="838">
        <v>2769</v>
      </c>
      <c r="I5" s="838">
        <v>1755</v>
      </c>
      <c r="J5" s="838">
        <v>12814</v>
      </c>
      <c r="K5" s="838">
        <v>3094</v>
      </c>
      <c r="L5" s="838">
        <v>5778</v>
      </c>
      <c r="M5" s="838">
        <v>16086</v>
      </c>
      <c r="N5" s="838">
        <v>3557</v>
      </c>
      <c r="O5" s="838">
        <v>869</v>
      </c>
      <c r="P5" s="838">
        <v>12963</v>
      </c>
      <c r="Q5" s="838">
        <v>18292</v>
      </c>
    </row>
    <row r="6" spans="1:18" s="72" customFormat="1" ht="22.5" customHeight="1">
      <c r="A6" s="73" t="s">
        <v>346</v>
      </c>
      <c r="B6" s="837">
        <v>9782</v>
      </c>
      <c r="C6" s="837">
        <v>879</v>
      </c>
      <c r="D6" s="837">
        <v>1169</v>
      </c>
      <c r="E6" s="837">
        <v>18</v>
      </c>
      <c r="F6" s="837">
        <v>98</v>
      </c>
      <c r="G6" s="837">
        <v>1100</v>
      </c>
      <c r="H6" s="837">
        <v>1101</v>
      </c>
      <c r="I6" s="837">
        <v>484</v>
      </c>
      <c r="J6" s="837">
        <v>1257</v>
      </c>
      <c r="K6" s="837">
        <v>166</v>
      </c>
      <c r="L6" s="837">
        <v>184</v>
      </c>
      <c r="M6" s="837">
        <v>1562</v>
      </c>
      <c r="N6" s="837">
        <v>248</v>
      </c>
      <c r="O6" s="837">
        <v>371</v>
      </c>
      <c r="P6" s="837">
        <v>566</v>
      </c>
      <c r="Q6" s="837">
        <v>579</v>
      </c>
    </row>
    <row r="7" spans="1:18" s="72" customFormat="1" ht="21.75" customHeight="1">
      <c r="A7" s="739" t="s">
        <v>352</v>
      </c>
      <c r="B7" s="838">
        <v>61642</v>
      </c>
      <c r="C7" s="838">
        <v>10652</v>
      </c>
      <c r="D7" s="838">
        <v>3347</v>
      </c>
      <c r="E7" s="838">
        <v>599</v>
      </c>
      <c r="F7" s="838">
        <v>1890</v>
      </c>
      <c r="G7" s="838">
        <v>1001</v>
      </c>
      <c r="H7" s="838">
        <v>1857</v>
      </c>
      <c r="I7" s="838">
        <v>864</v>
      </c>
      <c r="J7" s="838">
        <v>8038</v>
      </c>
      <c r="K7" s="838">
        <v>1706</v>
      </c>
      <c r="L7" s="838">
        <v>3019</v>
      </c>
      <c r="M7" s="838">
        <v>7794</v>
      </c>
      <c r="N7" s="838">
        <v>1836</v>
      </c>
      <c r="O7" s="838">
        <v>604</v>
      </c>
      <c r="P7" s="838">
        <v>6341</v>
      </c>
      <c r="Q7" s="838">
        <v>12094</v>
      </c>
    </row>
    <row r="8" spans="1:18" s="71" customFormat="1" ht="21.75" customHeight="1">
      <c r="A8" s="73" t="s">
        <v>348</v>
      </c>
      <c r="B8" s="837">
        <v>55887</v>
      </c>
      <c r="C8" s="837">
        <v>9871</v>
      </c>
      <c r="D8" s="837">
        <v>2695</v>
      </c>
      <c r="E8" s="837">
        <v>581</v>
      </c>
      <c r="F8" s="837">
        <v>1830</v>
      </c>
      <c r="G8" s="837">
        <v>471</v>
      </c>
      <c r="H8" s="837">
        <v>1299</v>
      </c>
      <c r="I8" s="837">
        <v>599</v>
      </c>
      <c r="J8" s="837">
        <v>7308</v>
      </c>
      <c r="K8" s="837">
        <v>1605</v>
      </c>
      <c r="L8" s="837">
        <v>2893</v>
      </c>
      <c r="M8" s="837">
        <v>6867</v>
      </c>
      <c r="N8" s="837">
        <v>1703</v>
      </c>
      <c r="O8" s="837">
        <v>408</v>
      </c>
      <c r="P8" s="837">
        <v>6025</v>
      </c>
      <c r="Q8" s="837">
        <v>11732</v>
      </c>
    </row>
    <row r="9" spans="1:18" s="71" customFormat="1" ht="21.75" customHeight="1">
      <c r="A9" s="739" t="s">
        <v>346</v>
      </c>
      <c r="B9" s="838">
        <v>5755</v>
      </c>
      <c r="C9" s="838">
        <v>781</v>
      </c>
      <c r="D9" s="838">
        <v>652</v>
      </c>
      <c r="E9" s="838">
        <v>18</v>
      </c>
      <c r="F9" s="838">
        <v>60</v>
      </c>
      <c r="G9" s="838">
        <v>530</v>
      </c>
      <c r="H9" s="838">
        <v>558</v>
      </c>
      <c r="I9" s="838">
        <v>265</v>
      </c>
      <c r="J9" s="838">
        <v>730</v>
      </c>
      <c r="K9" s="838">
        <v>101</v>
      </c>
      <c r="L9" s="838">
        <v>126</v>
      </c>
      <c r="M9" s="838">
        <v>927</v>
      </c>
      <c r="N9" s="838">
        <v>133</v>
      </c>
      <c r="O9" s="838">
        <v>196</v>
      </c>
      <c r="P9" s="838">
        <v>316</v>
      </c>
      <c r="Q9" s="838">
        <v>362</v>
      </c>
    </row>
    <row r="10" spans="1:18" s="72" customFormat="1" ht="21.75" customHeight="1">
      <c r="A10" s="73" t="s">
        <v>13</v>
      </c>
      <c r="B10" s="837">
        <v>6695</v>
      </c>
      <c r="C10" s="837">
        <v>1384</v>
      </c>
      <c r="D10" s="837">
        <v>501</v>
      </c>
      <c r="E10" s="837">
        <v>55</v>
      </c>
      <c r="F10" s="837">
        <v>230</v>
      </c>
      <c r="G10" s="837">
        <v>154</v>
      </c>
      <c r="H10" s="837">
        <v>256</v>
      </c>
      <c r="I10" s="837">
        <v>112</v>
      </c>
      <c r="J10" s="837">
        <v>841</v>
      </c>
      <c r="K10" s="837">
        <v>277</v>
      </c>
      <c r="L10" s="837">
        <v>336</v>
      </c>
      <c r="M10" s="837">
        <v>866</v>
      </c>
      <c r="N10" s="837">
        <v>236</v>
      </c>
      <c r="O10" s="837">
        <v>51</v>
      </c>
      <c r="P10" s="837">
        <v>683</v>
      </c>
      <c r="Q10" s="837">
        <v>713</v>
      </c>
    </row>
    <row r="11" spans="1:18" s="71" customFormat="1">
      <c r="A11" s="741" t="s">
        <v>348</v>
      </c>
      <c r="B11" s="839">
        <v>6178</v>
      </c>
      <c r="C11" s="839">
        <v>1382</v>
      </c>
      <c r="D11" s="839">
        <v>387</v>
      </c>
      <c r="E11" s="839">
        <v>55</v>
      </c>
      <c r="F11" s="839">
        <v>230</v>
      </c>
      <c r="G11" s="839">
        <v>71</v>
      </c>
      <c r="H11" s="839">
        <v>171</v>
      </c>
      <c r="I11" s="839">
        <v>107</v>
      </c>
      <c r="J11" s="839">
        <v>742</v>
      </c>
      <c r="K11" s="839">
        <v>270</v>
      </c>
      <c r="L11" s="839">
        <v>330</v>
      </c>
      <c r="M11" s="839">
        <v>802</v>
      </c>
      <c r="N11" s="839">
        <v>216</v>
      </c>
      <c r="O11" s="839">
        <v>34</v>
      </c>
      <c r="P11" s="839">
        <v>672</v>
      </c>
      <c r="Q11" s="839">
        <v>709</v>
      </c>
    </row>
    <row r="12" spans="1:18" s="71" customFormat="1">
      <c r="A12" s="736" t="s">
        <v>346</v>
      </c>
      <c r="B12" s="840">
        <v>517</v>
      </c>
      <c r="C12" s="840">
        <v>2</v>
      </c>
      <c r="D12" s="840">
        <v>114</v>
      </c>
      <c r="E12" s="840">
        <v>0</v>
      </c>
      <c r="F12" s="840">
        <v>0</v>
      </c>
      <c r="G12" s="840">
        <v>83</v>
      </c>
      <c r="H12" s="840">
        <v>85</v>
      </c>
      <c r="I12" s="840">
        <v>5</v>
      </c>
      <c r="J12" s="840">
        <v>99</v>
      </c>
      <c r="K12" s="840">
        <v>7</v>
      </c>
      <c r="L12" s="840">
        <v>6</v>
      </c>
      <c r="M12" s="840">
        <v>64</v>
      </c>
      <c r="N12" s="840">
        <v>20</v>
      </c>
      <c r="O12" s="840">
        <v>17</v>
      </c>
      <c r="P12" s="840">
        <v>11</v>
      </c>
      <c r="Q12" s="840">
        <v>4</v>
      </c>
    </row>
    <row r="13" spans="1:18" s="72" customFormat="1" ht="21.75" customHeight="1">
      <c r="A13" s="739" t="s">
        <v>14</v>
      </c>
      <c r="B13" s="838">
        <v>1230</v>
      </c>
      <c r="C13" s="838">
        <v>82</v>
      </c>
      <c r="D13" s="838">
        <v>112</v>
      </c>
      <c r="E13" s="838">
        <v>1</v>
      </c>
      <c r="F13" s="838">
        <v>43</v>
      </c>
      <c r="G13" s="838">
        <v>57</v>
      </c>
      <c r="H13" s="838">
        <v>82</v>
      </c>
      <c r="I13" s="838">
        <v>22</v>
      </c>
      <c r="J13" s="838">
        <v>233</v>
      </c>
      <c r="K13" s="838">
        <v>27</v>
      </c>
      <c r="L13" s="838">
        <v>39</v>
      </c>
      <c r="M13" s="838">
        <v>180</v>
      </c>
      <c r="N13" s="838">
        <v>55</v>
      </c>
      <c r="O13" s="838">
        <v>19</v>
      </c>
      <c r="P13" s="838">
        <v>125</v>
      </c>
      <c r="Q13" s="838">
        <v>153</v>
      </c>
    </row>
    <row r="14" spans="1:18" s="71" customFormat="1">
      <c r="A14" s="736" t="s">
        <v>348</v>
      </c>
      <c r="B14" s="840">
        <v>1040</v>
      </c>
      <c r="C14" s="840">
        <v>82</v>
      </c>
      <c r="D14" s="840">
        <v>77</v>
      </c>
      <c r="E14" s="840">
        <v>1</v>
      </c>
      <c r="F14" s="840">
        <v>43</v>
      </c>
      <c r="G14" s="840">
        <v>38</v>
      </c>
      <c r="H14" s="840">
        <v>56</v>
      </c>
      <c r="I14" s="840">
        <v>15</v>
      </c>
      <c r="J14" s="840">
        <v>188</v>
      </c>
      <c r="K14" s="840">
        <v>26</v>
      </c>
      <c r="L14" s="840">
        <v>35</v>
      </c>
      <c r="M14" s="840">
        <v>147</v>
      </c>
      <c r="N14" s="840">
        <v>50</v>
      </c>
      <c r="O14" s="840">
        <v>15</v>
      </c>
      <c r="P14" s="840">
        <v>121</v>
      </c>
      <c r="Q14" s="840">
        <v>146</v>
      </c>
    </row>
    <row r="15" spans="1:18" s="71" customFormat="1">
      <c r="A15" s="741" t="s">
        <v>346</v>
      </c>
      <c r="B15" s="839">
        <v>190</v>
      </c>
      <c r="C15" s="839">
        <v>0</v>
      </c>
      <c r="D15" s="839">
        <v>35</v>
      </c>
      <c r="E15" s="839">
        <v>0</v>
      </c>
      <c r="F15" s="839">
        <v>0</v>
      </c>
      <c r="G15" s="839">
        <v>19</v>
      </c>
      <c r="H15" s="839">
        <v>26</v>
      </c>
      <c r="I15" s="839">
        <v>7</v>
      </c>
      <c r="J15" s="839">
        <v>45</v>
      </c>
      <c r="K15" s="839">
        <v>1</v>
      </c>
      <c r="L15" s="839">
        <v>4</v>
      </c>
      <c r="M15" s="839">
        <v>33</v>
      </c>
      <c r="N15" s="839">
        <v>5</v>
      </c>
      <c r="O15" s="839">
        <v>4</v>
      </c>
      <c r="P15" s="839">
        <v>4</v>
      </c>
      <c r="Q15" s="839">
        <v>7</v>
      </c>
    </row>
    <row r="16" spans="1:18" s="72" customFormat="1" ht="21.75" customHeight="1">
      <c r="A16" s="73" t="s">
        <v>15</v>
      </c>
      <c r="B16" s="837">
        <v>1726</v>
      </c>
      <c r="C16" s="837">
        <v>184</v>
      </c>
      <c r="D16" s="837">
        <v>170</v>
      </c>
      <c r="E16" s="837">
        <v>8</v>
      </c>
      <c r="F16" s="837">
        <v>52</v>
      </c>
      <c r="G16" s="837">
        <v>54</v>
      </c>
      <c r="H16" s="837">
        <v>99</v>
      </c>
      <c r="I16" s="837">
        <v>9</v>
      </c>
      <c r="J16" s="837">
        <v>244</v>
      </c>
      <c r="K16" s="837">
        <v>57</v>
      </c>
      <c r="L16" s="837">
        <v>56</v>
      </c>
      <c r="M16" s="837">
        <v>324</v>
      </c>
      <c r="N16" s="837">
        <v>67</v>
      </c>
      <c r="O16" s="837">
        <v>34</v>
      </c>
      <c r="P16" s="837">
        <v>157</v>
      </c>
      <c r="Q16" s="837">
        <v>211</v>
      </c>
    </row>
    <row r="17" spans="1:17" s="71" customFormat="1">
      <c r="A17" s="741" t="s">
        <v>348</v>
      </c>
      <c r="B17" s="839">
        <v>1475</v>
      </c>
      <c r="C17" s="839">
        <v>184</v>
      </c>
      <c r="D17" s="839">
        <v>114</v>
      </c>
      <c r="E17" s="839">
        <v>8</v>
      </c>
      <c r="F17" s="839">
        <v>52</v>
      </c>
      <c r="G17" s="839">
        <v>30</v>
      </c>
      <c r="H17" s="839">
        <v>53</v>
      </c>
      <c r="I17" s="839">
        <v>7</v>
      </c>
      <c r="J17" s="839">
        <v>197</v>
      </c>
      <c r="K17" s="839">
        <v>57</v>
      </c>
      <c r="L17" s="839">
        <v>56</v>
      </c>
      <c r="M17" s="839">
        <v>268</v>
      </c>
      <c r="N17" s="839">
        <v>63</v>
      </c>
      <c r="O17" s="839">
        <v>23</v>
      </c>
      <c r="P17" s="839">
        <v>152</v>
      </c>
      <c r="Q17" s="839">
        <v>211</v>
      </c>
    </row>
    <row r="18" spans="1:17" s="71" customFormat="1">
      <c r="A18" s="736" t="s">
        <v>346</v>
      </c>
      <c r="B18" s="840">
        <v>251</v>
      </c>
      <c r="C18" s="840">
        <v>0</v>
      </c>
      <c r="D18" s="840">
        <v>56</v>
      </c>
      <c r="E18" s="840">
        <v>0</v>
      </c>
      <c r="F18" s="840">
        <v>0</v>
      </c>
      <c r="G18" s="840">
        <v>24</v>
      </c>
      <c r="H18" s="840">
        <v>46</v>
      </c>
      <c r="I18" s="840">
        <v>2</v>
      </c>
      <c r="J18" s="840">
        <v>47</v>
      </c>
      <c r="K18" s="840">
        <v>0</v>
      </c>
      <c r="L18" s="840">
        <v>0</v>
      </c>
      <c r="M18" s="840">
        <v>56</v>
      </c>
      <c r="N18" s="840">
        <v>4</v>
      </c>
      <c r="O18" s="840">
        <v>11</v>
      </c>
      <c r="P18" s="840">
        <v>5</v>
      </c>
      <c r="Q18" s="840">
        <v>0</v>
      </c>
    </row>
    <row r="19" spans="1:17" s="72" customFormat="1" ht="21.75" customHeight="1">
      <c r="A19" s="739" t="s">
        <v>16</v>
      </c>
      <c r="B19" s="838">
        <v>980</v>
      </c>
      <c r="C19" s="838">
        <v>61</v>
      </c>
      <c r="D19" s="838">
        <v>74</v>
      </c>
      <c r="E19" s="838">
        <v>2</v>
      </c>
      <c r="F19" s="838">
        <v>26</v>
      </c>
      <c r="G19" s="838">
        <v>56</v>
      </c>
      <c r="H19" s="838">
        <v>78</v>
      </c>
      <c r="I19" s="838">
        <v>41</v>
      </c>
      <c r="J19" s="838">
        <v>168</v>
      </c>
      <c r="K19" s="838">
        <v>27</v>
      </c>
      <c r="L19" s="838">
        <v>42</v>
      </c>
      <c r="M19" s="838">
        <v>145</v>
      </c>
      <c r="N19" s="838">
        <v>44</v>
      </c>
      <c r="O19" s="838">
        <v>16</v>
      </c>
      <c r="P19" s="838">
        <v>91</v>
      </c>
      <c r="Q19" s="838">
        <v>109</v>
      </c>
    </row>
    <row r="20" spans="1:17" s="71" customFormat="1">
      <c r="A20" s="736" t="s">
        <v>348</v>
      </c>
      <c r="B20" s="840">
        <v>735</v>
      </c>
      <c r="C20" s="840">
        <v>60</v>
      </c>
      <c r="D20" s="840">
        <v>56</v>
      </c>
      <c r="E20" s="840">
        <v>2</v>
      </c>
      <c r="F20" s="840">
        <v>26</v>
      </c>
      <c r="G20" s="840">
        <v>15</v>
      </c>
      <c r="H20" s="840">
        <v>34</v>
      </c>
      <c r="I20" s="840">
        <v>21</v>
      </c>
      <c r="J20" s="840">
        <v>121</v>
      </c>
      <c r="K20" s="840">
        <v>24</v>
      </c>
      <c r="L20" s="840">
        <v>40</v>
      </c>
      <c r="M20" s="840">
        <v>110</v>
      </c>
      <c r="N20" s="840">
        <v>40</v>
      </c>
      <c r="O20" s="840">
        <v>4</v>
      </c>
      <c r="P20" s="840">
        <v>83</v>
      </c>
      <c r="Q20" s="840">
        <v>99</v>
      </c>
    </row>
    <row r="21" spans="1:17" s="71" customFormat="1">
      <c r="A21" s="741" t="s">
        <v>346</v>
      </c>
      <c r="B21" s="839">
        <v>245</v>
      </c>
      <c r="C21" s="839">
        <v>1</v>
      </c>
      <c r="D21" s="839">
        <v>18</v>
      </c>
      <c r="E21" s="839">
        <v>0</v>
      </c>
      <c r="F21" s="839">
        <v>0</v>
      </c>
      <c r="G21" s="839">
        <v>41</v>
      </c>
      <c r="H21" s="839">
        <v>44</v>
      </c>
      <c r="I21" s="839">
        <v>20</v>
      </c>
      <c r="J21" s="839">
        <v>47</v>
      </c>
      <c r="K21" s="839">
        <v>3</v>
      </c>
      <c r="L21" s="839">
        <v>2</v>
      </c>
      <c r="M21" s="839">
        <v>35</v>
      </c>
      <c r="N21" s="839">
        <v>4</v>
      </c>
      <c r="O21" s="839">
        <v>12</v>
      </c>
      <c r="P21" s="839">
        <v>8</v>
      </c>
      <c r="Q21" s="839">
        <v>10</v>
      </c>
    </row>
    <row r="22" spans="1:17" s="72" customFormat="1" ht="21.75" customHeight="1">
      <c r="A22" s="73" t="s">
        <v>17</v>
      </c>
      <c r="B22" s="837">
        <v>2111</v>
      </c>
      <c r="C22" s="837">
        <v>296</v>
      </c>
      <c r="D22" s="837">
        <v>158</v>
      </c>
      <c r="E22" s="837">
        <v>10</v>
      </c>
      <c r="F22" s="837">
        <v>96</v>
      </c>
      <c r="G22" s="837">
        <v>72</v>
      </c>
      <c r="H22" s="837">
        <v>96</v>
      </c>
      <c r="I22" s="837">
        <v>50</v>
      </c>
      <c r="J22" s="837">
        <v>201</v>
      </c>
      <c r="K22" s="837">
        <v>58</v>
      </c>
      <c r="L22" s="837">
        <v>98</v>
      </c>
      <c r="M22" s="837">
        <v>334</v>
      </c>
      <c r="N22" s="837">
        <v>85</v>
      </c>
      <c r="O22" s="837">
        <v>47</v>
      </c>
      <c r="P22" s="837">
        <v>202</v>
      </c>
      <c r="Q22" s="837">
        <v>308</v>
      </c>
    </row>
    <row r="23" spans="1:17" s="71" customFormat="1">
      <c r="A23" s="741" t="s">
        <v>348</v>
      </c>
      <c r="B23" s="839">
        <v>1738</v>
      </c>
      <c r="C23" s="839">
        <v>283</v>
      </c>
      <c r="D23" s="839">
        <v>117</v>
      </c>
      <c r="E23" s="839">
        <v>10</v>
      </c>
      <c r="F23" s="839">
        <v>96</v>
      </c>
      <c r="G23" s="839">
        <v>30</v>
      </c>
      <c r="H23" s="839">
        <v>53</v>
      </c>
      <c r="I23" s="839">
        <v>29</v>
      </c>
      <c r="J23" s="839">
        <v>149</v>
      </c>
      <c r="K23" s="839">
        <v>48</v>
      </c>
      <c r="L23" s="839">
        <v>91</v>
      </c>
      <c r="M23" s="839">
        <v>256</v>
      </c>
      <c r="N23" s="839">
        <v>73</v>
      </c>
      <c r="O23" s="839">
        <v>24</v>
      </c>
      <c r="P23" s="839">
        <v>194</v>
      </c>
      <c r="Q23" s="839">
        <v>285</v>
      </c>
    </row>
    <row r="24" spans="1:17" s="71" customFormat="1">
      <c r="A24" s="736" t="s">
        <v>346</v>
      </c>
      <c r="B24" s="840">
        <v>373</v>
      </c>
      <c r="C24" s="840">
        <v>13</v>
      </c>
      <c r="D24" s="840">
        <v>41</v>
      </c>
      <c r="E24" s="840">
        <v>0</v>
      </c>
      <c r="F24" s="840">
        <v>0</v>
      </c>
      <c r="G24" s="840">
        <v>42</v>
      </c>
      <c r="H24" s="840">
        <v>43</v>
      </c>
      <c r="I24" s="840">
        <v>21</v>
      </c>
      <c r="J24" s="840">
        <v>52</v>
      </c>
      <c r="K24" s="840">
        <v>10</v>
      </c>
      <c r="L24" s="840">
        <v>7</v>
      </c>
      <c r="M24" s="840">
        <v>78</v>
      </c>
      <c r="N24" s="840">
        <v>12</v>
      </c>
      <c r="O24" s="840">
        <v>23</v>
      </c>
      <c r="P24" s="840">
        <v>8</v>
      </c>
      <c r="Q24" s="840">
        <v>23</v>
      </c>
    </row>
    <row r="25" spans="1:17" s="72" customFormat="1" ht="21.75" customHeight="1">
      <c r="A25" s="739" t="s">
        <v>18</v>
      </c>
      <c r="B25" s="838">
        <v>3022</v>
      </c>
      <c r="C25" s="838">
        <v>432</v>
      </c>
      <c r="D25" s="838">
        <v>195</v>
      </c>
      <c r="E25" s="838">
        <v>1</v>
      </c>
      <c r="F25" s="838">
        <v>141</v>
      </c>
      <c r="G25" s="838">
        <v>126</v>
      </c>
      <c r="H25" s="838">
        <v>130</v>
      </c>
      <c r="I25" s="838">
        <v>41</v>
      </c>
      <c r="J25" s="838">
        <v>431</v>
      </c>
      <c r="K25" s="838">
        <v>109</v>
      </c>
      <c r="L25" s="838">
        <v>144</v>
      </c>
      <c r="M25" s="838">
        <v>472</v>
      </c>
      <c r="N25" s="838">
        <v>135</v>
      </c>
      <c r="O25" s="838">
        <v>34</v>
      </c>
      <c r="P25" s="838">
        <v>250</v>
      </c>
      <c r="Q25" s="838">
        <v>381</v>
      </c>
    </row>
    <row r="26" spans="1:17" s="71" customFormat="1">
      <c r="A26" s="736" t="s">
        <v>348</v>
      </c>
      <c r="B26" s="840">
        <v>2707</v>
      </c>
      <c r="C26" s="840">
        <v>431</v>
      </c>
      <c r="D26" s="840">
        <v>148</v>
      </c>
      <c r="E26" s="840">
        <v>1</v>
      </c>
      <c r="F26" s="840">
        <v>141</v>
      </c>
      <c r="G26" s="840">
        <v>62</v>
      </c>
      <c r="H26" s="840">
        <v>82</v>
      </c>
      <c r="I26" s="840">
        <v>27</v>
      </c>
      <c r="J26" s="840">
        <v>375</v>
      </c>
      <c r="K26" s="840">
        <v>109</v>
      </c>
      <c r="L26" s="840">
        <v>142</v>
      </c>
      <c r="M26" s="840">
        <v>396</v>
      </c>
      <c r="N26" s="840">
        <v>130</v>
      </c>
      <c r="O26" s="840">
        <v>32</v>
      </c>
      <c r="P26" s="840">
        <v>250</v>
      </c>
      <c r="Q26" s="840">
        <v>381</v>
      </c>
    </row>
    <row r="27" spans="1:17" s="71" customFormat="1">
      <c r="A27" s="741" t="s">
        <v>346</v>
      </c>
      <c r="B27" s="839">
        <v>315</v>
      </c>
      <c r="C27" s="839">
        <v>1</v>
      </c>
      <c r="D27" s="839">
        <v>47</v>
      </c>
      <c r="E27" s="839">
        <v>0</v>
      </c>
      <c r="F27" s="839">
        <v>0</v>
      </c>
      <c r="G27" s="839">
        <v>64</v>
      </c>
      <c r="H27" s="839">
        <v>48</v>
      </c>
      <c r="I27" s="839">
        <v>14</v>
      </c>
      <c r="J27" s="839">
        <v>56</v>
      </c>
      <c r="K27" s="839">
        <v>0</v>
      </c>
      <c r="L27" s="839">
        <v>2</v>
      </c>
      <c r="M27" s="839">
        <v>76</v>
      </c>
      <c r="N27" s="839">
        <v>5</v>
      </c>
      <c r="O27" s="839">
        <v>2</v>
      </c>
      <c r="P27" s="839">
        <v>0</v>
      </c>
      <c r="Q27" s="839">
        <v>0</v>
      </c>
    </row>
    <row r="28" spans="1:17" s="72" customFormat="1" ht="21.75" customHeight="1">
      <c r="A28" s="73" t="s">
        <v>19</v>
      </c>
      <c r="B28" s="837">
        <v>2863</v>
      </c>
      <c r="C28" s="837">
        <v>354</v>
      </c>
      <c r="D28" s="837">
        <v>135</v>
      </c>
      <c r="E28" s="837">
        <v>18</v>
      </c>
      <c r="F28" s="837">
        <v>155</v>
      </c>
      <c r="G28" s="837">
        <v>100</v>
      </c>
      <c r="H28" s="837">
        <v>96</v>
      </c>
      <c r="I28" s="837">
        <v>35</v>
      </c>
      <c r="J28" s="837">
        <v>538</v>
      </c>
      <c r="K28" s="837">
        <v>66</v>
      </c>
      <c r="L28" s="837">
        <v>121</v>
      </c>
      <c r="M28" s="837">
        <v>387</v>
      </c>
      <c r="N28" s="837">
        <v>92</v>
      </c>
      <c r="O28" s="837">
        <v>173</v>
      </c>
      <c r="P28" s="837">
        <v>237</v>
      </c>
      <c r="Q28" s="837">
        <v>356</v>
      </c>
    </row>
    <row r="29" spans="1:17" s="71" customFormat="1">
      <c r="A29" s="741" t="s">
        <v>348</v>
      </c>
      <c r="B29" s="839">
        <v>2501</v>
      </c>
      <c r="C29" s="839">
        <v>354</v>
      </c>
      <c r="D29" s="839">
        <v>89</v>
      </c>
      <c r="E29" s="839">
        <v>18</v>
      </c>
      <c r="F29" s="839">
        <v>155</v>
      </c>
      <c r="G29" s="839">
        <v>36</v>
      </c>
      <c r="H29" s="839">
        <v>52</v>
      </c>
      <c r="I29" s="839">
        <v>24</v>
      </c>
      <c r="J29" s="839">
        <v>461</v>
      </c>
      <c r="K29" s="839">
        <v>66</v>
      </c>
      <c r="L29" s="839">
        <v>120</v>
      </c>
      <c r="M29" s="839">
        <v>325</v>
      </c>
      <c r="N29" s="839">
        <v>85</v>
      </c>
      <c r="O29" s="839">
        <v>125</v>
      </c>
      <c r="P29" s="839">
        <v>236</v>
      </c>
      <c r="Q29" s="839">
        <v>355</v>
      </c>
    </row>
    <row r="30" spans="1:17" s="71" customFormat="1">
      <c r="A30" s="736" t="s">
        <v>346</v>
      </c>
      <c r="B30" s="840">
        <v>362</v>
      </c>
      <c r="C30" s="840">
        <v>0</v>
      </c>
      <c r="D30" s="840">
        <v>46</v>
      </c>
      <c r="E30" s="840">
        <v>0</v>
      </c>
      <c r="F30" s="840">
        <v>0</v>
      </c>
      <c r="G30" s="840">
        <v>64</v>
      </c>
      <c r="H30" s="840">
        <v>44</v>
      </c>
      <c r="I30" s="840">
        <v>11</v>
      </c>
      <c r="J30" s="840">
        <v>77</v>
      </c>
      <c r="K30" s="840">
        <v>0</v>
      </c>
      <c r="L30" s="840">
        <v>1</v>
      </c>
      <c r="M30" s="840">
        <v>62</v>
      </c>
      <c r="N30" s="840">
        <v>7</v>
      </c>
      <c r="O30" s="840">
        <v>48</v>
      </c>
      <c r="P30" s="840">
        <v>1</v>
      </c>
      <c r="Q30" s="840">
        <v>1</v>
      </c>
    </row>
    <row r="31" spans="1:17" s="72" customFormat="1" ht="21.75" customHeight="1">
      <c r="A31" s="739" t="s">
        <v>20</v>
      </c>
      <c r="B31" s="838">
        <v>4053</v>
      </c>
      <c r="C31" s="838">
        <v>709</v>
      </c>
      <c r="D31" s="838">
        <v>272</v>
      </c>
      <c r="E31" s="838">
        <v>39</v>
      </c>
      <c r="F31" s="838">
        <v>141</v>
      </c>
      <c r="G31" s="838">
        <v>116</v>
      </c>
      <c r="H31" s="838">
        <v>148</v>
      </c>
      <c r="I31" s="838">
        <v>22</v>
      </c>
      <c r="J31" s="838">
        <v>517</v>
      </c>
      <c r="K31" s="838">
        <v>122</v>
      </c>
      <c r="L31" s="838">
        <v>201</v>
      </c>
      <c r="M31" s="838">
        <v>588</v>
      </c>
      <c r="N31" s="838">
        <v>157</v>
      </c>
      <c r="O31" s="838">
        <v>81</v>
      </c>
      <c r="P31" s="838">
        <v>458</v>
      </c>
      <c r="Q31" s="838">
        <v>482</v>
      </c>
    </row>
    <row r="32" spans="1:17" s="71" customFormat="1">
      <c r="A32" s="736" t="s">
        <v>348</v>
      </c>
      <c r="B32" s="840">
        <v>3609</v>
      </c>
      <c r="C32" s="840">
        <v>704</v>
      </c>
      <c r="D32" s="840">
        <v>188</v>
      </c>
      <c r="E32" s="840">
        <v>39</v>
      </c>
      <c r="F32" s="840">
        <v>138</v>
      </c>
      <c r="G32" s="840">
        <v>70</v>
      </c>
      <c r="H32" s="840">
        <v>92</v>
      </c>
      <c r="I32" s="840">
        <v>17</v>
      </c>
      <c r="J32" s="840">
        <v>438</v>
      </c>
      <c r="K32" s="840">
        <v>120</v>
      </c>
      <c r="L32" s="840">
        <v>197</v>
      </c>
      <c r="M32" s="840">
        <v>482</v>
      </c>
      <c r="N32" s="840">
        <v>151</v>
      </c>
      <c r="O32" s="840">
        <v>53</v>
      </c>
      <c r="P32" s="840">
        <v>449</v>
      </c>
      <c r="Q32" s="840">
        <v>471</v>
      </c>
    </row>
    <row r="33" spans="1:17" s="71" customFormat="1">
      <c r="A33" s="736" t="s">
        <v>346</v>
      </c>
      <c r="B33" s="840">
        <v>444</v>
      </c>
      <c r="C33" s="840">
        <v>5</v>
      </c>
      <c r="D33" s="840">
        <v>84</v>
      </c>
      <c r="E33" s="840">
        <v>0</v>
      </c>
      <c r="F33" s="840">
        <v>3</v>
      </c>
      <c r="G33" s="840">
        <v>46</v>
      </c>
      <c r="H33" s="840">
        <v>56</v>
      </c>
      <c r="I33" s="840">
        <v>5</v>
      </c>
      <c r="J33" s="840">
        <v>79</v>
      </c>
      <c r="K33" s="840">
        <v>2</v>
      </c>
      <c r="L33" s="840">
        <v>4</v>
      </c>
      <c r="M33" s="840">
        <v>106</v>
      </c>
      <c r="N33" s="840">
        <v>6</v>
      </c>
      <c r="O33" s="840">
        <v>28</v>
      </c>
      <c r="P33" s="840">
        <v>9</v>
      </c>
      <c r="Q33" s="840">
        <v>11</v>
      </c>
    </row>
    <row r="34" spans="1:17" s="72" customFormat="1" ht="21.75" customHeight="1">
      <c r="A34" s="739" t="s">
        <v>21</v>
      </c>
      <c r="B34" s="838">
        <v>32976</v>
      </c>
      <c r="C34" s="838">
        <v>5935</v>
      </c>
      <c r="D34" s="838">
        <v>1319</v>
      </c>
      <c r="E34" s="838">
        <v>411</v>
      </c>
      <c r="F34" s="838">
        <v>727</v>
      </c>
      <c r="G34" s="838">
        <v>145</v>
      </c>
      <c r="H34" s="838">
        <v>709</v>
      </c>
      <c r="I34" s="838">
        <v>430</v>
      </c>
      <c r="J34" s="838">
        <v>4121</v>
      </c>
      <c r="K34" s="838">
        <v>817</v>
      </c>
      <c r="L34" s="838">
        <v>1726</v>
      </c>
      <c r="M34" s="838">
        <v>3682</v>
      </c>
      <c r="N34" s="838">
        <v>825</v>
      </c>
      <c r="O34" s="838">
        <v>100</v>
      </c>
      <c r="P34" s="838">
        <v>3574</v>
      </c>
      <c r="Q34" s="838">
        <v>8455</v>
      </c>
    </row>
    <row r="35" spans="1:17" s="71" customFormat="1">
      <c r="A35" s="736" t="s">
        <v>348</v>
      </c>
      <c r="B35" s="840">
        <v>30383</v>
      </c>
      <c r="C35" s="840">
        <v>5205</v>
      </c>
      <c r="D35" s="840">
        <v>1179</v>
      </c>
      <c r="E35" s="840">
        <v>393</v>
      </c>
      <c r="F35" s="840">
        <v>670</v>
      </c>
      <c r="G35" s="840">
        <v>60</v>
      </c>
      <c r="H35" s="840">
        <v>606</v>
      </c>
      <c r="I35" s="840">
        <v>274</v>
      </c>
      <c r="J35" s="840">
        <v>3972</v>
      </c>
      <c r="K35" s="840">
        <v>740</v>
      </c>
      <c r="L35" s="840">
        <v>1632</v>
      </c>
      <c r="M35" s="840">
        <v>3328</v>
      </c>
      <c r="N35" s="840">
        <v>762</v>
      </c>
      <c r="O35" s="840">
        <v>60</v>
      </c>
      <c r="P35" s="840">
        <v>3315</v>
      </c>
      <c r="Q35" s="840">
        <v>8187</v>
      </c>
    </row>
    <row r="36" spans="1:17" s="71" customFormat="1">
      <c r="A36" s="741" t="s">
        <v>346</v>
      </c>
      <c r="B36" s="839">
        <v>2593</v>
      </c>
      <c r="C36" s="839">
        <v>730</v>
      </c>
      <c r="D36" s="839">
        <v>140</v>
      </c>
      <c r="E36" s="839">
        <v>18</v>
      </c>
      <c r="F36" s="839">
        <v>57</v>
      </c>
      <c r="G36" s="839">
        <v>85</v>
      </c>
      <c r="H36" s="839">
        <v>103</v>
      </c>
      <c r="I36" s="839">
        <v>156</v>
      </c>
      <c r="J36" s="839">
        <v>149</v>
      </c>
      <c r="K36" s="839">
        <v>77</v>
      </c>
      <c r="L36" s="839">
        <v>94</v>
      </c>
      <c r="M36" s="839">
        <v>354</v>
      </c>
      <c r="N36" s="839">
        <v>63</v>
      </c>
      <c r="O36" s="839">
        <v>40</v>
      </c>
      <c r="P36" s="839">
        <v>259</v>
      </c>
      <c r="Q36" s="839">
        <v>268</v>
      </c>
    </row>
    <row r="37" spans="1:17" s="72" customFormat="1" ht="21.75" customHeight="1">
      <c r="A37" s="73" t="s">
        <v>22</v>
      </c>
      <c r="B37" s="837">
        <v>3583</v>
      </c>
      <c r="C37" s="837">
        <v>759</v>
      </c>
      <c r="D37" s="837">
        <v>237</v>
      </c>
      <c r="E37" s="837">
        <v>44</v>
      </c>
      <c r="F37" s="837">
        <v>179</v>
      </c>
      <c r="G37" s="837">
        <v>72</v>
      </c>
      <c r="H37" s="837">
        <v>123</v>
      </c>
      <c r="I37" s="837">
        <v>56</v>
      </c>
      <c r="J37" s="837">
        <v>494</v>
      </c>
      <c r="K37" s="837">
        <v>89</v>
      </c>
      <c r="L37" s="837">
        <v>188</v>
      </c>
      <c r="M37" s="837">
        <v>491</v>
      </c>
      <c r="N37" s="837">
        <v>82</v>
      </c>
      <c r="O37" s="837">
        <v>31</v>
      </c>
      <c r="P37" s="837">
        <v>315</v>
      </c>
      <c r="Q37" s="837">
        <v>423</v>
      </c>
    </row>
    <row r="38" spans="1:17" s="71" customFormat="1">
      <c r="A38" s="741" t="s">
        <v>348</v>
      </c>
      <c r="B38" s="839">
        <v>3210</v>
      </c>
      <c r="C38" s="839">
        <v>730</v>
      </c>
      <c r="D38" s="839">
        <v>188</v>
      </c>
      <c r="E38" s="839">
        <v>44</v>
      </c>
      <c r="F38" s="839">
        <v>179</v>
      </c>
      <c r="G38" s="839">
        <v>24</v>
      </c>
      <c r="H38" s="839">
        <v>69</v>
      </c>
      <c r="I38" s="839">
        <v>36</v>
      </c>
      <c r="J38" s="839">
        <v>425</v>
      </c>
      <c r="K38" s="839">
        <v>88</v>
      </c>
      <c r="L38" s="839">
        <v>182</v>
      </c>
      <c r="M38" s="839">
        <v>443</v>
      </c>
      <c r="N38" s="839">
        <v>76</v>
      </c>
      <c r="O38" s="839">
        <v>22</v>
      </c>
      <c r="P38" s="839">
        <v>312</v>
      </c>
      <c r="Q38" s="839">
        <v>392</v>
      </c>
    </row>
    <row r="39" spans="1:17" s="71" customFormat="1">
      <c r="A39" s="736" t="s">
        <v>346</v>
      </c>
      <c r="B39" s="840">
        <v>373</v>
      </c>
      <c r="C39" s="840">
        <v>29</v>
      </c>
      <c r="D39" s="840">
        <v>49</v>
      </c>
      <c r="E39" s="840">
        <v>0</v>
      </c>
      <c r="F39" s="840">
        <v>0</v>
      </c>
      <c r="G39" s="840">
        <v>48</v>
      </c>
      <c r="H39" s="840">
        <v>54</v>
      </c>
      <c r="I39" s="840">
        <v>20</v>
      </c>
      <c r="J39" s="840">
        <v>69</v>
      </c>
      <c r="K39" s="840">
        <v>1</v>
      </c>
      <c r="L39" s="840">
        <v>6</v>
      </c>
      <c r="M39" s="840">
        <v>48</v>
      </c>
      <c r="N39" s="840">
        <v>6</v>
      </c>
      <c r="O39" s="840">
        <v>9</v>
      </c>
      <c r="P39" s="840">
        <v>3</v>
      </c>
      <c r="Q39" s="840">
        <v>31</v>
      </c>
    </row>
    <row r="40" spans="1:17" s="72" customFormat="1" ht="30" customHeight="1">
      <c r="A40" s="739" t="s">
        <v>23</v>
      </c>
      <c r="B40" s="838">
        <v>2403</v>
      </c>
      <c r="C40" s="838">
        <v>456</v>
      </c>
      <c r="D40" s="838">
        <v>174</v>
      </c>
      <c r="E40" s="838">
        <v>10</v>
      </c>
      <c r="F40" s="838">
        <v>100</v>
      </c>
      <c r="G40" s="838">
        <v>49</v>
      </c>
      <c r="H40" s="838">
        <v>40</v>
      </c>
      <c r="I40" s="838">
        <v>46</v>
      </c>
      <c r="J40" s="838">
        <v>250</v>
      </c>
      <c r="K40" s="838">
        <v>57</v>
      </c>
      <c r="L40" s="838">
        <v>68</v>
      </c>
      <c r="M40" s="838">
        <v>325</v>
      </c>
      <c r="N40" s="838">
        <v>58</v>
      </c>
      <c r="O40" s="838">
        <v>18</v>
      </c>
      <c r="P40" s="838">
        <v>249</v>
      </c>
      <c r="Q40" s="838">
        <v>503</v>
      </c>
    </row>
    <row r="41" spans="1:17" s="71" customFormat="1">
      <c r="A41" s="736" t="s">
        <v>348</v>
      </c>
      <c r="B41" s="840">
        <v>2311</v>
      </c>
      <c r="C41" s="840">
        <v>456</v>
      </c>
      <c r="D41" s="840">
        <v>152</v>
      </c>
      <c r="E41" s="840">
        <v>10</v>
      </c>
      <c r="F41" s="840">
        <v>100</v>
      </c>
      <c r="G41" s="840">
        <v>35</v>
      </c>
      <c r="H41" s="840">
        <v>31</v>
      </c>
      <c r="I41" s="840">
        <v>42</v>
      </c>
      <c r="J41" s="840">
        <v>240</v>
      </c>
      <c r="K41" s="840">
        <v>57</v>
      </c>
      <c r="L41" s="840">
        <v>68</v>
      </c>
      <c r="M41" s="840">
        <v>310</v>
      </c>
      <c r="N41" s="840">
        <v>57</v>
      </c>
      <c r="O41" s="840">
        <v>16</v>
      </c>
      <c r="P41" s="840">
        <v>241</v>
      </c>
      <c r="Q41" s="840">
        <v>496</v>
      </c>
    </row>
    <row r="42" spans="1:17" s="71" customFormat="1">
      <c r="A42" s="741" t="s">
        <v>346</v>
      </c>
      <c r="B42" s="839">
        <v>92</v>
      </c>
      <c r="C42" s="839">
        <v>0</v>
      </c>
      <c r="D42" s="839">
        <v>22</v>
      </c>
      <c r="E42" s="839">
        <v>0</v>
      </c>
      <c r="F42" s="839">
        <v>0</v>
      </c>
      <c r="G42" s="839">
        <v>14</v>
      </c>
      <c r="H42" s="839">
        <v>9</v>
      </c>
      <c r="I42" s="839">
        <v>4</v>
      </c>
      <c r="J42" s="839"/>
      <c r="K42" s="839">
        <v>0</v>
      </c>
      <c r="L42" s="839">
        <v>0</v>
      </c>
      <c r="M42" s="839">
        <v>15</v>
      </c>
      <c r="N42" s="839">
        <v>1</v>
      </c>
      <c r="O42" s="839">
        <v>2</v>
      </c>
      <c r="P42" s="839">
        <v>8</v>
      </c>
      <c r="Q42" s="839">
        <v>7</v>
      </c>
    </row>
    <row r="43" spans="1:17" s="72" customFormat="1" ht="21.75" customHeight="1">
      <c r="A43" s="73" t="s">
        <v>351</v>
      </c>
      <c r="B43" s="837">
        <v>50992</v>
      </c>
      <c r="C43" s="837">
        <v>8564</v>
      </c>
      <c r="D43" s="837">
        <v>3186</v>
      </c>
      <c r="E43" s="837">
        <v>205</v>
      </c>
      <c r="F43" s="837">
        <v>2073</v>
      </c>
      <c r="G43" s="837">
        <v>1074</v>
      </c>
      <c r="H43" s="837">
        <v>1584</v>
      </c>
      <c r="I43" s="837">
        <v>1259</v>
      </c>
      <c r="J43" s="837">
        <v>5136</v>
      </c>
      <c r="K43" s="837">
        <v>1366</v>
      </c>
      <c r="L43" s="837">
        <v>2676</v>
      </c>
      <c r="M43" s="837">
        <v>8983</v>
      </c>
      <c r="N43" s="837">
        <v>1708</v>
      </c>
      <c r="O43" s="837">
        <v>525</v>
      </c>
      <c r="P43" s="837">
        <v>6502</v>
      </c>
      <c r="Q43" s="837">
        <v>6151</v>
      </c>
    </row>
    <row r="44" spans="1:17" s="72" customFormat="1" ht="21.75" customHeight="1">
      <c r="A44" s="739" t="s">
        <v>348</v>
      </c>
      <c r="B44" s="838">
        <v>48178</v>
      </c>
      <c r="C44" s="838">
        <v>8476</v>
      </c>
      <c r="D44" s="838">
        <v>2803</v>
      </c>
      <c r="E44" s="838">
        <v>205</v>
      </c>
      <c r="F44" s="838">
        <v>2038</v>
      </c>
      <c r="G44" s="838">
        <v>726</v>
      </c>
      <c r="H44" s="838">
        <v>1264</v>
      </c>
      <c r="I44" s="838">
        <v>1082</v>
      </c>
      <c r="J44" s="838">
        <v>4815</v>
      </c>
      <c r="K44" s="838">
        <v>1312</v>
      </c>
      <c r="L44" s="838">
        <v>2634</v>
      </c>
      <c r="M44" s="838">
        <v>8560</v>
      </c>
      <c r="N44" s="838">
        <v>1618</v>
      </c>
      <c r="O44" s="838">
        <v>397</v>
      </c>
      <c r="P44" s="838">
        <v>6289</v>
      </c>
      <c r="Q44" s="838">
        <v>5959</v>
      </c>
    </row>
    <row r="45" spans="1:17" s="72" customFormat="1" ht="21.75" customHeight="1">
      <c r="A45" s="73" t="s">
        <v>346</v>
      </c>
      <c r="B45" s="837">
        <v>2814</v>
      </c>
      <c r="C45" s="837">
        <v>88</v>
      </c>
      <c r="D45" s="837">
        <v>383</v>
      </c>
      <c r="E45" s="837">
        <v>0</v>
      </c>
      <c r="F45" s="837">
        <v>35</v>
      </c>
      <c r="G45" s="837">
        <v>348</v>
      </c>
      <c r="H45" s="837">
        <v>320</v>
      </c>
      <c r="I45" s="837">
        <v>177</v>
      </c>
      <c r="J45" s="837">
        <v>321</v>
      </c>
      <c r="K45" s="837">
        <v>54</v>
      </c>
      <c r="L45" s="837">
        <v>42</v>
      </c>
      <c r="M45" s="837">
        <v>423</v>
      </c>
      <c r="N45" s="837">
        <v>90</v>
      </c>
      <c r="O45" s="837">
        <v>128</v>
      </c>
      <c r="P45" s="837">
        <v>213</v>
      </c>
      <c r="Q45" s="837">
        <v>192</v>
      </c>
    </row>
    <row r="46" spans="1:17" s="72" customFormat="1" ht="21.75" customHeight="1">
      <c r="A46" s="739" t="s">
        <v>25</v>
      </c>
      <c r="B46" s="838">
        <v>4132</v>
      </c>
      <c r="C46" s="838">
        <v>834</v>
      </c>
      <c r="D46" s="838">
        <v>312</v>
      </c>
      <c r="E46" s="838">
        <v>7</v>
      </c>
      <c r="F46" s="838">
        <v>138</v>
      </c>
      <c r="G46" s="838">
        <v>98</v>
      </c>
      <c r="H46" s="838">
        <v>171</v>
      </c>
      <c r="I46" s="838">
        <v>94</v>
      </c>
      <c r="J46" s="838">
        <v>392</v>
      </c>
      <c r="K46" s="838">
        <v>177</v>
      </c>
      <c r="L46" s="838">
        <v>188</v>
      </c>
      <c r="M46" s="838">
        <v>561</v>
      </c>
      <c r="N46" s="838">
        <v>137</v>
      </c>
      <c r="O46" s="838">
        <v>84</v>
      </c>
      <c r="P46" s="838">
        <v>473</v>
      </c>
      <c r="Q46" s="838">
        <v>466</v>
      </c>
    </row>
    <row r="47" spans="1:17" s="71" customFormat="1">
      <c r="A47" s="736" t="s">
        <v>348</v>
      </c>
      <c r="B47" s="840">
        <v>3828</v>
      </c>
      <c r="C47" s="840">
        <v>834</v>
      </c>
      <c r="D47" s="840">
        <v>266</v>
      </c>
      <c r="E47" s="840">
        <v>7</v>
      </c>
      <c r="F47" s="840">
        <v>138</v>
      </c>
      <c r="G47" s="840">
        <v>57</v>
      </c>
      <c r="H47" s="840">
        <v>115</v>
      </c>
      <c r="I47" s="840">
        <v>77</v>
      </c>
      <c r="J47" s="840">
        <v>347</v>
      </c>
      <c r="K47" s="840">
        <v>166</v>
      </c>
      <c r="L47" s="840">
        <v>186</v>
      </c>
      <c r="M47" s="840">
        <v>525</v>
      </c>
      <c r="N47" s="840">
        <v>130</v>
      </c>
      <c r="O47" s="840">
        <v>67</v>
      </c>
      <c r="P47" s="840">
        <v>451</v>
      </c>
      <c r="Q47" s="840">
        <v>462</v>
      </c>
    </row>
    <row r="48" spans="1:17" s="71" customFormat="1">
      <c r="A48" s="741" t="s">
        <v>346</v>
      </c>
      <c r="B48" s="839">
        <v>304</v>
      </c>
      <c r="C48" s="839">
        <v>0</v>
      </c>
      <c r="D48" s="839">
        <v>46</v>
      </c>
      <c r="E48" s="839">
        <v>0</v>
      </c>
      <c r="F48" s="839">
        <v>0</v>
      </c>
      <c r="G48" s="839">
        <v>41</v>
      </c>
      <c r="H48" s="839">
        <v>56</v>
      </c>
      <c r="I48" s="839">
        <v>17</v>
      </c>
      <c r="J48" s="839">
        <v>45</v>
      </c>
      <c r="K48" s="839">
        <v>11</v>
      </c>
      <c r="L48" s="839">
        <v>2</v>
      </c>
      <c r="M48" s="839">
        <v>36</v>
      </c>
      <c r="N48" s="839">
        <v>7</v>
      </c>
      <c r="O48" s="839">
        <v>17</v>
      </c>
      <c r="P48" s="839">
        <v>22</v>
      </c>
      <c r="Q48" s="839">
        <v>4</v>
      </c>
    </row>
    <row r="49" spans="1:17" s="72" customFormat="1" ht="21.75" customHeight="1">
      <c r="A49" s="73" t="s">
        <v>26</v>
      </c>
      <c r="B49" s="837">
        <v>2985</v>
      </c>
      <c r="C49" s="837">
        <v>267</v>
      </c>
      <c r="D49" s="837">
        <v>221</v>
      </c>
      <c r="E49" s="837">
        <v>6</v>
      </c>
      <c r="F49" s="837">
        <v>92</v>
      </c>
      <c r="G49" s="837">
        <v>139</v>
      </c>
      <c r="H49" s="837">
        <v>138</v>
      </c>
      <c r="I49" s="837">
        <v>139</v>
      </c>
      <c r="J49" s="837">
        <v>333</v>
      </c>
      <c r="K49" s="837">
        <v>64</v>
      </c>
      <c r="L49" s="837">
        <v>125</v>
      </c>
      <c r="M49" s="837">
        <v>459</v>
      </c>
      <c r="N49" s="837">
        <v>151</v>
      </c>
      <c r="O49" s="837">
        <v>76</v>
      </c>
      <c r="P49" s="837">
        <v>352</v>
      </c>
      <c r="Q49" s="837">
        <v>423</v>
      </c>
    </row>
    <row r="50" spans="1:17" s="71" customFormat="1">
      <c r="A50" s="741" t="s">
        <v>348</v>
      </c>
      <c r="B50" s="839">
        <v>2341</v>
      </c>
      <c r="C50" s="839">
        <v>259</v>
      </c>
      <c r="D50" s="839">
        <v>145</v>
      </c>
      <c r="E50" s="839">
        <v>6</v>
      </c>
      <c r="F50" s="839">
        <v>88</v>
      </c>
      <c r="G50" s="839">
        <v>65</v>
      </c>
      <c r="H50" s="839">
        <v>67</v>
      </c>
      <c r="I50" s="839">
        <v>78</v>
      </c>
      <c r="J50" s="839">
        <v>246</v>
      </c>
      <c r="K50" s="839">
        <v>59</v>
      </c>
      <c r="L50" s="839">
        <v>110</v>
      </c>
      <c r="M50" s="839">
        <v>343</v>
      </c>
      <c r="N50" s="839">
        <v>138</v>
      </c>
      <c r="O50" s="839">
        <v>29</v>
      </c>
      <c r="P50" s="839">
        <v>318</v>
      </c>
      <c r="Q50" s="839">
        <v>390</v>
      </c>
    </row>
    <row r="51" spans="1:17" s="71" customFormat="1">
      <c r="A51" s="736" t="s">
        <v>346</v>
      </c>
      <c r="B51" s="840">
        <v>644</v>
      </c>
      <c r="C51" s="840">
        <v>8</v>
      </c>
      <c r="D51" s="840">
        <v>76</v>
      </c>
      <c r="E51" s="840">
        <v>0</v>
      </c>
      <c r="F51" s="840">
        <v>4</v>
      </c>
      <c r="G51" s="840">
        <v>74</v>
      </c>
      <c r="H51" s="840">
        <v>71</v>
      </c>
      <c r="I51" s="840">
        <v>61</v>
      </c>
      <c r="J51" s="840">
        <v>87</v>
      </c>
      <c r="K51" s="840">
        <v>5</v>
      </c>
      <c r="L51" s="840">
        <v>15</v>
      </c>
      <c r="M51" s="840">
        <v>116</v>
      </c>
      <c r="N51" s="840">
        <v>13</v>
      </c>
      <c r="O51" s="840">
        <v>47</v>
      </c>
      <c r="P51" s="840">
        <v>34</v>
      </c>
      <c r="Q51" s="840">
        <v>33</v>
      </c>
    </row>
    <row r="52" spans="1:17" s="72" customFormat="1" ht="21.75" customHeight="1">
      <c r="A52" s="739" t="s">
        <v>27</v>
      </c>
      <c r="B52" s="838">
        <v>29983</v>
      </c>
      <c r="C52" s="838">
        <v>5333</v>
      </c>
      <c r="D52" s="838">
        <v>1592</v>
      </c>
      <c r="E52" s="838">
        <v>188</v>
      </c>
      <c r="F52" s="838">
        <v>1221</v>
      </c>
      <c r="G52" s="838">
        <v>345</v>
      </c>
      <c r="H52" s="838">
        <v>746</v>
      </c>
      <c r="I52" s="838">
        <v>562</v>
      </c>
      <c r="J52" s="838">
        <v>2968</v>
      </c>
      <c r="K52" s="838">
        <v>822</v>
      </c>
      <c r="L52" s="838">
        <v>1685</v>
      </c>
      <c r="M52" s="838">
        <v>5822</v>
      </c>
      <c r="N52" s="838">
        <v>831</v>
      </c>
      <c r="O52" s="838">
        <v>157</v>
      </c>
      <c r="P52" s="838">
        <v>4014</v>
      </c>
      <c r="Q52" s="838">
        <v>3697</v>
      </c>
    </row>
    <row r="53" spans="1:17" s="71" customFormat="1">
      <c r="A53" s="736" t="s">
        <v>348</v>
      </c>
      <c r="B53" s="840">
        <v>29540</v>
      </c>
      <c r="C53" s="840">
        <v>5329</v>
      </c>
      <c r="D53" s="840">
        <v>1523</v>
      </c>
      <c r="E53" s="840">
        <v>188</v>
      </c>
      <c r="F53" s="840">
        <v>1218</v>
      </c>
      <c r="G53" s="840">
        <v>273</v>
      </c>
      <c r="H53" s="840">
        <v>688</v>
      </c>
      <c r="I53" s="840">
        <v>519</v>
      </c>
      <c r="J53" s="840">
        <v>2931</v>
      </c>
      <c r="K53" s="840">
        <v>810</v>
      </c>
      <c r="L53" s="840">
        <v>1682</v>
      </c>
      <c r="M53" s="840">
        <v>5765</v>
      </c>
      <c r="N53" s="840">
        <v>813</v>
      </c>
      <c r="O53" s="840">
        <v>148</v>
      </c>
      <c r="P53" s="840">
        <v>3982</v>
      </c>
      <c r="Q53" s="840">
        <v>3671</v>
      </c>
    </row>
    <row r="54" spans="1:17" s="71" customFormat="1">
      <c r="A54" s="741" t="s">
        <v>346</v>
      </c>
      <c r="B54" s="839">
        <v>443</v>
      </c>
      <c r="C54" s="839">
        <v>4</v>
      </c>
      <c r="D54" s="839">
        <v>69</v>
      </c>
      <c r="E54" s="839">
        <v>0</v>
      </c>
      <c r="F54" s="839">
        <v>3</v>
      </c>
      <c r="G54" s="839">
        <v>72</v>
      </c>
      <c r="H54" s="839">
        <v>58</v>
      </c>
      <c r="I54" s="839">
        <v>43</v>
      </c>
      <c r="J54" s="839">
        <v>37</v>
      </c>
      <c r="K54" s="839">
        <v>12</v>
      </c>
      <c r="L54" s="839">
        <v>3</v>
      </c>
      <c r="M54" s="839">
        <v>57</v>
      </c>
      <c r="N54" s="839">
        <v>18</v>
      </c>
      <c r="O54" s="839">
        <v>9</v>
      </c>
      <c r="P54" s="839">
        <v>32</v>
      </c>
      <c r="Q54" s="839">
        <v>26</v>
      </c>
    </row>
    <row r="55" spans="1:17" s="72" customFormat="1" ht="21.75" customHeight="1">
      <c r="A55" s="73" t="s">
        <v>28</v>
      </c>
      <c r="B55" s="837">
        <v>4148</v>
      </c>
      <c r="C55" s="837">
        <v>699</v>
      </c>
      <c r="D55" s="837">
        <v>350</v>
      </c>
      <c r="E55" s="837">
        <v>2</v>
      </c>
      <c r="F55" s="837">
        <v>95</v>
      </c>
      <c r="G55" s="837">
        <v>175</v>
      </c>
      <c r="H55" s="837">
        <v>193</v>
      </c>
      <c r="I55" s="837">
        <v>157</v>
      </c>
      <c r="J55" s="837">
        <v>343</v>
      </c>
      <c r="K55" s="837">
        <v>81</v>
      </c>
      <c r="L55" s="837">
        <v>239</v>
      </c>
      <c r="M55" s="837">
        <v>632</v>
      </c>
      <c r="N55" s="837">
        <v>211</v>
      </c>
      <c r="O55" s="837">
        <v>57</v>
      </c>
      <c r="P55" s="837">
        <v>480</v>
      </c>
      <c r="Q55" s="837">
        <v>434</v>
      </c>
    </row>
    <row r="56" spans="1:17" s="71" customFormat="1">
      <c r="A56" s="741" t="s">
        <v>348</v>
      </c>
      <c r="B56" s="839">
        <v>3680</v>
      </c>
      <c r="C56" s="839">
        <v>665</v>
      </c>
      <c r="D56" s="839">
        <v>299</v>
      </c>
      <c r="E56" s="839">
        <v>2</v>
      </c>
      <c r="F56" s="839">
        <v>86</v>
      </c>
      <c r="G56" s="839">
        <v>139</v>
      </c>
      <c r="H56" s="839">
        <v>150</v>
      </c>
      <c r="I56" s="839">
        <v>133</v>
      </c>
      <c r="J56" s="839">
        <v>307</v>
      </c>
      <c r="K56" s="839">
        <v>64</v>
      </c>
      <c r="L56" s="839">
        <v>228</v>
      </c>
      <c r="M56" s="839">
        <v>579</v>
      </c>
      <c r="N56" s="839">
        <v>191</v>
      </c>
      <c r="O56" s="839">
        <v>44</v>
      </c>
      <c r="P56" s="839">
        <v>416</v>
      </c>
      <c r="Q56" s="839">
        <v>377</v>
      </c>
    </row>
    <row r="57" spans="1:17" s="71" customFormat="1">
      <c r="A57" s="736" t="s">
        <v>346</v>
      </c>
      <c r="B57" s="840">
        <v>468</v>
      </c>
      <c r="C57" s="840">
        <v>34</v>
      </c>
      <c r="D57" s="840">
        <v>51</v>
      </c>
      <c r="E57" s="840">
        <v>0</v>
      </c>
      <c r="F57" s="840">
        <v>9</v>
      </c>
      <c r="G57" s="840">
        <v>36</v>
      </c>
      <c r="H57" s="840">
        <v>43</v>
      </c>
      <c r="I57" s="840">
        <v>24</v>
      </c>
      <c r="J57" s="840">
        <v>36</v>
      </c>
      <c r="K57" s="840">
        <v>17</v>
      </c>
      <c r="L57" s="840">
        <v>11</v>
      </c>
      <c r="M57" s="840">
        <v>53</v>
      </c>
      <c r="N57" s="840">
        <v>20</v>
      </c>
      <c r="O57" s="840">
        <v>13</v>
      </c>
      <c r="P57" s="840">
        <v>64</v>
      </c>
      <c r="Q57" s="840">
        <v>57</v>
      </c>
    </row>
    <row r="58" spans="1:17" s="72" customFormat="1" ht="21.75" customHeight="1">
      <c r="A58" s="739" t="s">
        <v>29</v>
      </c>
      <c r="B58" s="838">
        <v>8457</v>
      </c>
      <c r="C58" s="838">
        <v>1256</v>
      </c>
      <c r="D58" s="838">
        <v>592</v>
      </c>
      <c r="E58" s="838">
        <v>2</v>
      </c>
      <c r="F58" s="838">
        <v>454</v>
      </c>
      <c r="G58" s="838">
        <v>270</v>
      </c>
      <c r="H58" s="838">
        <v>272</v>
      </c>
      <c r="I58" s="838">
        <v>248</v>
      </c>
      <c r="J58" s="838">
        <v>1009</v>
      </c>
      <c r="K58" s="838">
        <v>194</v>
      </c>
      <c r="L58" s="838">
        <v>400</v>
      </c>
      <c r="M58" s="838">
        <v>1321</v>
      </c>
      <c r="N58" s="838">
        <v>312</v>
      </c>
      <c r="O58" s="838">
        <v>133</v>
      </c>
      <c r="P58" s="838">
        <v>1013</v>
      </c>
      <c r="Q58" s="838">
        <v>981</v>
      </c>
    </row>
    <row r="59" spans="1:17" s="71" customFormat="1">
      <c r="A59" s="736" t="s">
        <v>348</v>
      </c>
      <c r="B59" s="840">
        <v>7861</v>
      </c>
      <c r="C59" s="840">
        <v>1256</v>
      </c>
      <c r="D59" s="840">
        <v>487</v>
      </c>
      <c r="E59" s="840">
        <v>2</v>
      </c>
      <c r="F59" s="840">
        <v>454</v>
      </c>
      <c r="G59" s="840">
        <v>169</v>
      </c>
      <c r="H59" s="840">
        <v>205</v>
      </c>
      <c r="I59" s="840">
        <v>241</v>
      </c>
      <c r="J59" s="840">
        <v>919</v>
      </c>
      <c r="K59" s="840">
        <v>190</v>
      </c>
      <c r="L59" s="840">
        <v>396</v>
      </c>
      <c r="M59" s="840">
        <v>1216</v>
      </c>
      <c r="N59" s="840">
        <v>298</v>
      </c>
      <c r="O59" s="840">
        <v>97</v>
      </c>
      <c r="P59" s="840">
        <v>988</v>
      </c>
      <c r="Q59" s="840">
        <v>943</v>
      </c>
    </row>
    <row r="60" spans="1:17" s="71" customFormat="1">
      <c r="A60" s="741" t="s">
        <v>346</v>
      </c>
      <c r="B60" s="839">
        <v>596</v>
      </c>
      <c r="C60" s="839">
        <v>0</v>
      </c>
      <c r="D60" s="839">
        <v>105</v>
      </c>
      <c r="E60" s="839">
        <v>0</v>
      </c>
      <c r="F60" s="839">
        <v>0</v>
      </c>
      <c r="G60" s="839">
        <v>101</v>
      </c>
      <c r="H60" s="839">
        <v>67</v>
      </c>
      <c r="I60" s="839">
        <v>7</v>
      </c>
      <c r="J60" s="839">
        <v>90</v>
      </c>
      <c r="K60" s="839">
        <v>4</v>
      </c>
      <c r="L60" s="839">
        <v>4</v>
      </c>
      <c r="M60" s="839">
        <v>105</v>
      </c>
      <c r="N60" s="839">
        <v>14</v>
      </c>
      <c r="O60" s="839">
        <v>36</v>
      </c>
      <c r="P60" s="839">
        <v>25</v>
      </c>
      <c r="Q60" s="839">
        <v>38</v>
      </c>
    </row>
    <row r="61" spans="1:17" s="72" customFormat="1" ht="21.75" customHeight="1">
      <c r="A61" s="73" t="s">
        <v>30</v>
      </c>
      <c r="B61" s="837">
        <v>1287</v>
      </c>
      <c r="C61" s="837">
        <v>175</v>
      </c>
      <c r="D61" s="837">
        <v>119</v>
      </c>
      <c r="E61" s="837">
        <v>0</v>
      </c>
      <c r="F61" s="837">
        <v>73</v>
      </c>
      <c r="G61" s="837">
        <v>47</v>
      </c>
      <c r="H61" s="837">
        <v>64</v>
      </c>
      <c r="I61" s="837">
        <v>59</v>
      </c>
      <c r="J61" s="837">
        <v>91</v>
      </c>
      <c r="K61" s="837">
        <v>28</v>
      </c>
      <c r="L61" s="837">
        <v>39</v>
      </c>
      <c r="M61" s="837">
        <v>188</v>
      </c>
      <c r="N61" s="837">
        <v>66</v>
      </c>
      <c r="O61" s="837">
        <v>18</v>
      </c>
      <c r="P61" s="837">
        <v>170</v>
      </c>
      <c r="Q61" s="837">
        <v>150</v>
      </c>
    </row>
    <row r="62" spans="1:17" s="71" customFormat="1">
      <c r="A62" s="741" t="s">
        <v>348</v>
      </c>
      <c r="B62" s="839">
        <v>928</v>
      </c>
      <c r="C62" s="839">
        <v>133</v>
      </c>
      <c r="D62" s="839">
        <v>83</v>
      </c>
      <c r="E62" s="839">
        <v>0</v>
      </c>
      <c r="F62" s="839">
        <v>54</v>
      </c>
      <c r="G62" s="839">
        <v>23</v>
      </c>
      <c r="H62" s="839">
        <v>39</v>
      </c>
      <c r="I62" s="839">
        <v>34</v>
      </c>
      <c r="J62" s="839">
        <v>65</v>
      </c>
      <c r="K62" s="839">
        <v>23</v>
      </c>
      <c r="L62" s="839">
        <v>32</v>
      </c>
      <c r="M62" s="839">
        <v>132</v>
      </c>
      <c r="N62" s="839">
        <v>48</v>
      </c>
      <c r="O62" s="839">
        <v>12</v>
      </c>
      <c r="P62" s="839">
        <v>134</v>
      </c>
      <c r="Q62" s="839">
        <v>116</v>
      </c>
    </row>
    <row r="63" spans="1:17" s="71" customFormat="1">
      <c r="A63" s="736" t="s">
        <v>346</v>
      </c>
      <c r="B63" s="840">
        <v>359</v>
      </c>
      <c r="C63" s="840">
        <v>42</v>
      </c>
      <c r="D63" s="840">
        <v>36</v>
      </c>
      <c r="E63" s="840">
        <v>0</v>
      </c>
      <c r="F63" s="840">
        <v>19</v>
      </c>
      <c r="G63" s="840">
        <v>24</v>
      </c>
      <c r="H63" s="840">
        <v>25</v>
      </c>
      <c r="I63" s="840">
        <v>25</v>
      </c>
      <c r="J63" s="840">
        <v>26</v>
      </c>
      <c r="K63" s="840">
        <v>5</v>
      </c>
      <c r="L63" s="840">
        <v>7</v>
      </c>
      <c r="M63" s="840">
        <v>56</v>
      </c>
      <c r="N63" s="840">
        <v>18</v>
      </c>
      <c r="O63" s="840">
        <v>6</v>
      </c>
      <c r="P63" s="840">
        <v>36</v>
      </c>
      <c r="Q63" s="840">
        <v>34</v>
      </c>
    </row>
    <row r="64" spans="1:17" s="72" customFormat="1">
      <c r="A64" s="739" t="s">
        <v>350</v>
      </c>
      <c r="B64" s="838">
        <v>5761</v>
      </c>
      <c r="C64" s="838">
        <v>333</v>
      </c>
      <c r="D64" s="838">
        <v>429</v>
      </c>
      <c r="E64" s="838">
        <v>36</v>
      </c>
      <c r="F64" s="838">
        <v>246</v>
      </c>
      <c r="G64" s="838">
        <v>434</v>
      </c>
      <c r="H64" s="838">
        <v>409</v>
      </c>
      <c r="I64" s="838">
        <v>113</v>
      </c>
      <c r="J64" s="838">
        <v>865</v>
      </c>
      <c r="K64" s="838">
        <v>185</v>
      </c>
      <c r="L64" s="838">
        <v>257</v>
      </c>
      <c r="M64" s="838">
        <v>853</v>
      </c>
      <c r="N64" s="838">
        <v>242</v>
      </c>
      <c r="O64" s="838">
        <v>107</v>
      </c>
      <c r="P64" s="838">
        <v>664</v>
      </c>
      <c r="Q64" s="838">
        <v>588</v>
      </c>
    </row>
    <row r="65" spans="1:17" s="72" customFormat="1" ht="21.75" customHeight="1">
      <c r="A65" s="73" t="s">
        <v>348</v>
      </c>
      <c r="B65" s="837">
        <v>4567</v>
      </c>
      <c r="C65" s="837">
        <v>323</v>
      </c>
      <c r="D65" s="837">
        <v>295</v>
      </c>
      <c r="E65" s="837">
        <v>36</v>
      </c>
      <c r="F65" s="837">
        <v>243</v>
      </c>
      <c r="G65" s="837">
        <v>218</v>
      </c>
      <c r="H65" s="837">
        <v>192</v>
      </c>
      <c r="I65" s="837">
        <v>71</v>
      </c>
      <c r="J65" s="837">
        <v>662</v>
      </c>
      <c r="K65" s="837">
        <v>174</v>
      </c>
      <c r="L65" s="837">
        <v>241</v>
      </c>
      <c r="M65" s="837">
        <v>645</v>
      </c>
      <c r="N65" s="837">
        <v>217</v>
      </c>
      <c r="O65" s="837">
        <v>60</v>
      </c>
      <c r="P65" s="837">
        <v>627</v>
      </c>
      <c r="Q65" s="837">
        <v>563</v>
      </c>
    </row>
    <row r="66" spans="1:17" s="72" customFormat="1">
      <c r="A66" s="739" t="s">
        <v>346</v>
      </c>
      <c r="B66" s="838">
        <v>1194</v>
      </c>
      <c r="C66" s="838">
        <v>10</v>
      </c>
      <c r="D66" s="838">
        <v>134</v>
      </c>
      <c r="E66" s="838">
        <v>0</v>
      </c>
      <c r="F66" s="838">
        <v>3</v>
      </c>
      <c r="G66" s="838">
        <v>216</v>
      </c>
      <c r="H66" s="838">
        <v>217</v>
      </c>
      <c r="I66" s="838">
        <v>42</v>
      </c>
      <c r="J66" s="838">
        <v>203</v>
      </c>
      <c r="K66" s="838">
        <v>11</v>
      </c>
      <c r="L66" s="838">
        <v>16</v>
      </c>
      <c r="M66" s="838">
        <v>208</v>
      </c>
      <c r="N66" s="838">
        <v>25</v>
      </c>
      <c r="O66" s="838">
        <v>47</v>
      </c>
      <c r="P66" s="838">
        <v>37</v>
      </c>
      <c r="Q66" s="838">
        <v>25</v>
      </c>
    </row>
    <row r="67" spans="1:17" s="72" customFormat="1">
      <c r="A67" s="73" t="s">
        <v>93</v>
      </c>
      <c r="B67" s="837">
        <v>1529</v>
      </c>
      <c r="C67" s="837">
        <v>74</v>
      </c>
      <c r="D67" s="837">
        <v>129</v>
      </c>
      <c r="E67" s="837">
        <v>9</v>
      </c>
      <c r="F67" s="837">
        <v>90</v>
      </c>
      <c r="G67" s="837">
        <v>95</v>
      </c>
      <c r="H67" s="837">
        <v>101</v>
      </c>
      <c r="I67" s="837">
        <v>8</v>
      </c>
      <c r="J67" s="837">
        <v>210</v>
      </c>
      <c r="K67" s="837">
        <v>45</v>
      </c>
      <c r="L67" s="837">
        <v>46</v>
      </c>
      <c r="M67" s="837">
        <v>253</v>
      </c>
      <c r="N67" s="837">
        <v>76</v>
      </c>
      <c r="O67" s="837">
        <v>24</v>
      </c>
      <c r="P67" s="837">
        <v>206</v>
      </c>
      <c r="Q67" s="837">
        <v>163</v>
      </c>
    </row>
    <row r="68" spans="1:17" s="71" customFormat="1">
      <c r="A68" s="741" t="s">
        <v>348</v>
      </c>
      <c r="B68" s="839">
        <v>1257</v>
      </c>
      <c r="C68" s="839">
        <v>73</v>
      </c>
      <c r="D68" s="839">
        <v>85</v>
      </c>
      <c r="E68" s="839">
        <v>9</v>
      </c>
      <c r="F68" s="839">
        <v>90</v>
      </c>
      <c r="G68" s="839">
        <v>50</v>
      </c>
      <c r="H68" s="839">
        <v>49</v>
      </c>
      <c r="I68" s="839">
        <v>7</v>
      </c>
      <c r="J68" s="839">
        <v>173</v>
      </c>
      <c r="K68" s="839">
        <v>42</v>
      </c>
      <c r="L68" s="839">
        <v>44</v>
      </c>
      <c r="M68" s="839">
        <v>192</v>
      </c>
      <c r="N68" s="839">
        <v>74</v>
      </c>
      <c r="O68" s="839">
        <v>15</v>
      </c>
      <c r="P68" s="839">
        <v>193</v>
      </c>
      <c r="Q68" s="839">
        <v>161</v>
      </c>
    </row>
    <row r="69" spans="1:17" s="71" customFormat="1">
      <c r="A69" s="736" t="s">
        <v>346</v>
      </c>
      <c r="B69" s="840">
        <v>272</v>
      </c>
      <c r="C69" s="840">
        <v>1</v>
      </c>
      <c r="D69" s="840">
        <v>44</v>
      </c>
      <c r="E69" s="840">
        <v>0</v>
      </c>
      <c r="F69" s="840">
        <v>0</v>
      </c>
      <c r="G69" s="840">
        <v>45</v>
      </c>
      <c r="H69" s="840">
        <v>52</v>
      </c>
      <c r="I69" s="840">
        <v>1</v>
      </c>
      <c r="J69" s="840">
        <v>37</v>
      </c>
      <c r="K69" s="840">
        <v>3</v>
      </c>
      <c r="L69" s="840">
        <v>2</v>
      </c>
      <c r="M69" s="840">
        <v>61</v>
      </c>
      <c r="N69" s="840">
        <v>2</v>
      </c>
      <c r="O69" s="840">
        <v>9</v>
      </c>
      <c r="P69" s="840">
        <v>13</v>
      </c>
      <c r="Q69" s="840">
        <v>2</v>
      </c>
    </row>
    <row r="70" spans="1:17" s="72" customFormat="1" ht="21.75" customHeight="1">
      <c r="A70" s="739" t="s">
        <v>101</v>
      </c>
      <c r="B70" s="838">
        <v>1033</v>
      </c>
      <c r="C70" s="838">
        <v>64</v>
      </c>
      <c r="D70" s="838">
        <v>70</v>
      </c>
      <c r="E70" s="838">
        <v>9</v>
      </c>
      <c r="F70" s="838">
        <v>48</v>
      </c>
      <c r="G70" s="838">
        <v>81</v>
      </c>
      <c r="H70" s="838">
        <v>65</v>
      </c>
      <c r="I70" s="838">
        <v>26</v>
      </c>
      <c r="J70" s="838">
        <v>154</v>
      </c>
      <c r="K70" s="838">
        <v>27</v>
      </c>
      <c r="L70" s="838">
        <v>53</v>
      </c>
      <c r="M70" s="838">
        <v>132</v>
      </c>
      <c r="N70" s="838">
        <v>57</v>
      </c>
      <c r="O70" s="838">
        <v>2</v>
      </c>
      <c r="P70" s="838">
        <v>119</v>
      </c>
      <c r="Q70" s="838">
        <v>126</v>
      </c>
    </row>
    <row r="71" spans="1:17" s="71" customFormat="1">
      <c r="A71" s="736" t="s">
        <v>348</v>
      </c>
      <c r="B71" s="840">
        <v>864</v>
      </c>
      <c r="C71" s="840">
        <v>64</v>
      </c>
      <c r="D71" s="840">
        <v>56</v>
      </c>
      <c r="E71" s="840">
        <v>9</v>
      </c>
      <c r="F71" s="840">
        <v>48</v>
      </c>
      <c r="G71" s="840">
        <v>39</v>
      </c>
      <c r="H71" s="840">
        <v>31</v>
      </c>
      <c r="I71" s="840">
        <v>18</v>
      </c>
      <c r="J71" s="840">
        <v>129</v>
      </c>
      <c r="K71" s="840">
        <v>26</v>
      </c>
      <c r="L71" s="840">
        <v>52</v>
      </c>
      <c r="M71" s="840">
        <v>111</v>
      </c>
      <c r="N71" s="840">
        <v>48</v>
      </c>
      <c r="O71" s="840">
        <v>2</v>
      </c>
      <c r="P71" s="840">
        <v>108</v>
      </c>
      <c r="Q71" s="840">
        <v>123</v>
      </c>
    </row>
    <row r="72" spans="1:17" s="71" customFormat="1">
      <c r="A72" s="741" t="s">
        <v>346</v>
      </c>
      <c r="B72" s="839">
        <v>169</v>
      </c>
      <c r="C72" s="839">
        <v>0</v>
      </c>
      <c r="D72" s="839">
        <v>14</v>
      </c>
      <c r="E72" s="839">
        <v>0</v>
      </c>
      <c r="F72" s="839">
        <v>0</v>
      </c>
      <c r="G72" s="839">
        <v>42</v>
      </c>
      <c r="H72" s="839">
        <v>34</v>
      </c>
      <c r="I72" s="839">
        <v>8</v>
      </c>
      <c r="J72" s="839">
        <v>25</v>
      </c>
      <c r="K72" s="839">
        <v>1</v>
      </c>
      <c r="L72" s="839">
        <v>1</v>
      </c>
      <c r="M72" s="839">
        <v>21</v>
      </c>
      <c r="N72" s="839">
        <v>9</v>
      </c>
      <c r="O72" s="839">
        <v>0</v>
      </c>
      <c r="P72" s="839">
        <v>11</v>
      </c>
      <c r="Q72" s="839">
        <v>3</v>
      </c>
    </row>
    <row r="73" spans="1:17" s="72" customFormat="1" ht="21.75" customHeight="1">
      <c r="A73" s="73" t="s">
        <v>92</v>
      </c>
      <c r="B73" s="837">
        <v>759</v>
      </c>
      <c r="C73" s="837">
        <v>34</v>
      </c>
      <c r="D73" s="837">
        <v>51</v>
      </c>
      <c r="E73" s="837">
        <v>0</v>
      </c>
      <c r="F73" s="837">
        <v>15</v>
      </c>
      <c r="G73" s="837">
        <v>52</v>
      </c>
      <c r="H73" s="837">
        <v>68</v>
      </c>
      <c r="I73" s="837">
        <v>38</v>
      </c>
      <c r="J73" s="837">
        <v>124</v>
      </c>
      <c r="K73" s="837">
        <v>23</v>
      </c>
      <c r="L73" s="837">
        <v>44</v>
      </c>
      <c r="M73" s="837">
        <v>120</v>
      </c>
      <c r="N73" s="837">
        <v>21</v>
      </c>
      <c r="O73" s="837">
        <v>27</v>
      </c>
      <c r="P73" s="837">
        <v>67</v>
      </c>
      <c r="Q73" s="837">
        <v>75</v>
      </c>
    </row>
    <row r="74" spans="1:17" s="71" customFormat="1">
      <c r="A74" s="741" t="s">
        <v>348</v>
      </c>
      <c r="B74" s="839">
        <v>494</v>
      </c>
      <c r="C74" s="839">
        <v>27</v>
      </c>
      <c r="D74" s="839">
        <v>31</v>
      </c>
      <c r="E74" s="839">
        <v>0</v>
      </c>
      <c r="F74" s="839">
        <v>12</v>
      </c>
      <c r="G74" s="839">
        <v>18</v>
      </c>
      <c r="H74" s="839">
        <v>34</v>
      </c>
      <c r="I74" s="839">
        <v>13</v>
      </c>
      <c r="J74" s="839">
        <v>92</v>
      </c>
      <c r="K74" s="839">
        <v>18</v>
      </c>
      <c r="L74" s="839">
        <v>32</v>
      </c>
      <c r="M74" s="839">
        <v>74</v>
      </c>
      <c r="N74" s="839">
        <v>19</v>
      </c>
      <c r="O74" s="839">
        <v>11</v>
      </c>
      <c r="P74" s="839">
        <v>55</v>
      </c>
      <c r="Q74" s="839">
        <v>58</v>
      </c>
    </row>
    <row r="75" spans="1:17" s="71" customFormat="1">
      <c r="A75" s="736" t="s">
        <v>346</v>
      </c>
      <c r="B75" s="840">
        <v>265</v>
      </c>
      <c r="C75" s="840">
        <v>7</v>
      </c>
      <c r="D75" s="840">
        <v>20</v>
      </c>
      <c r="E75" s="840">
        <v>0</v>
      </c>
      <c r="F75" s="840">
        <v>3</v>
      </c>
      <c r="G75" s="840">
        <v>34</v>
      </c>
      <c r="H75" s="840">
        <v>34</v>
      </c>
      <c r="I75" s="840">
        <v>25</v>
      </c>
      <c r="J75" s="840">
        <v>32</v>
      </c>
      <c r="K75" s="840">
        <v>5</v>
      </c>
      <c r="L75" s="840">
        <v>12</v>
      </c>
      <c r="M75" s="840">
        <v>46</v>
      </c>
      <c r="N75" s="840">
        <v>2</v>
      </c>
      <c r="O75" s="840">
        <v>16</v>
      </c>
      <c r="P75" s="840">
        <v>12</v>
      </c>
      <c r="Q75" s="840">
        <v>17</v>
      </c>
    </row>
    <row r="76" spans="1:17" s="72" customFormat="1" ht="21.75" customHeight="1">
      <c r="A76" s="739" t="s">
        <v>100</v>
      </c>
      <c r="B76" s="838">
        <v>714</v>
      </c>
      <c r="C76" s="838">
        <v>44</v>
      </c>
      <c r="D76" s="838">
        <v>73</v>
      </c>
      <c r="E76" s="838">
        <v>0</v>
      </c>
      <c r="F76" s="838">
        <v>23</v>
      </c>
      <c r="G76" s="838">
        <v>44</v>
      </c>
      <c r="H76" s="838">
        <v>59</v>
      </c>
      <c r="I76" s="838">
        <v>4</v>
      </c>
      <c r="J76" s="838">
        <v>114</v>
      </c>
      <c r="K76" s="838">
        <v>17</v>
      </c>
      <c r="L76" s="838">
        <v>23</v>
      </c>
      <c r="M76" s="838">
        <v>113</v>
      </c>
      <c r="N76" s="838">
        <v>26</v>
      </c>
      <c r="O76" s="838">
        <v>13</v>
      </c>
      <c r="P76" s="838">
        <v>88</v>
      </c>
      <c r="Q76" s="838">
        <v>73</v>
      </c>
    </row>
    <row r="77" spans="1:17" s="71" customFormat="1">
      <c r="A77" s="736" t="s">
        <v>348</v>
      </c>
      <c r="B77" s="840">
        <v>580</v>
      </c>
      <c r="C77" s="840">
        <v>44</v>
      </c>
      <c r="D77" s="840">
        <v>48</v>
      </c>
      <c r="E77" s="840">
        <v>0</v>
      </c>
      <c r="F77" s="840">
        <v>23</v>
      </c>
      <c r="G77" s="840">
        <v>25</v>
      </c>
      <c r="H77" s="840">
        <v>27</v>
      </c>
      <c r="I77" s="840">
        <v>4</v>
      </c>
      <c r="J77" s="840">
        <v>79</v>
      </c>
      <c r="K77" s="840">
        <v>17</v>
      </c>
      <c r="L77" s="840">
        <v>23</v>
      </c>
      <c r="M77" s="840">
        <v>93</v>
      </c>
      <c r="N77" s="840">
        <v>26</v>
      </c>
      <c r="O77" s="840">
        <v>10</v>
      </c>
      <c r="P77" s="840">
        <v>88</v>
      </c>
      <c r="Q77" s="840">
        <v>73</v>
      </c>
    </row>
    <row r="78" spans="1:17" s="71" customFormat="1">
      <c r="A78" s="741" t="s">
        <v>346</v>
      </c>
      <c r="B78" s="839">
        <v>134</v>
      </c>
      <c r="C78" s="839">
        <v>0</v>
      </c>
      <c r="D78" s="839">
        <v>25</v>
      </c>
      <c r="E78" s="839">
        <v>0</v>
      </c>
      <c r="F78" s="839">
        <v>0</v>
      </c>
      <c r="G78" s="839">
        <v>19</v>
      </c>
      <c r="H78" s="839">
        <v>32</v>
      </c>
      <c r="I78" s="839">
        <v>0</v>
      </c>
      <c r="J78" s="839">
        <v>35</v>
      </c>
      <c r="K78" s="839">
        <v>0</v>
      </c>
      <c r="L78" s="839">
        <v>0</v>
      </c>
      <c r="M78" s="839">
        <v>20</v>
      </c>
      <c r="N78" s="839">
        <v>0</v>
      </c>
      <c r="O78" s="839">
        <v>3</v>
      </c>
      <c r="P78" s="839">
        <v>0</v>
      </c>
      <c r="Q78" s="839">
        <v>0</v>
      </c>
    </row>
    <row r="79" spans="1:17" s="72" customFormat="1" ht="21.75" customHeight="1">
      <c r="A79" s="73" t="s">
        <v>91</v>
      </c>
      <c r="B79" s="837">
        <v>899</v>
      </c>
      <c r="C79" s="837">
        <v>71</v>
      </c>
      <c r="D79" s="837">
        <v>63</v>
      </c>
      <c r="E79" s="837">
        <v>11</v>
      </c>
      <c r="F79" s="837">
        <v>42</v>
      </c>
      <c r="G79" s="837">
        <v>64</v>
      </c>
      <c r="H79" s="837">
        <v>52</v>
      </c>
      <c r="I79" s="837">
        <v>20</v>
      </c>
      <c r="J79" s="837">
        <v>122</v>
      </c>
      <c r="K79" s="837">
        <v>39</v>
      </c>
      <c r="L79" s="837">
        <v>41</v>
      </c>
      <c r="M79" s="837">
        <v>142</v>
      </c>
      <c r="N79" s="837">
        <v>26</v>
      </c>
      <c r="O79" s="837">
        <v>24</v>
      </c>
      <c r="P79" s="837">
        <v>113</v>
      </c>
      <c r="Q79" s="837">
        <v>69</v>
      </c>
    </row>
    <row r="80" spans="1:17" s="71" customFormat="1">
      <c r="A80" s="741" t="s">
        <v>348</v>
      </c>
      <c r="B80" s="839">
        <v>760</v>
      </c>
      <c r="C80" s="839">
        <v>70</v>
      </c>
      <c r="D80" s="839">
        <v>49</v>
      </c>
      <c r="E80" s="839">
        <v>11</v>
      </c>
      <c r="F80" s="839">
        <v>42</v>
      </c>
      <c r="G80" s="839">
        <v>35</v>
      </c>
      <c r="H80" s="839">
        <v>27</v>
      </c>
      <c r="I80" s="839">
        <v>15</v>
      </c>
      <c r="J80" s="839">
        <v>94</v>
      </c>
      <c r="K80" s="839">
        <v>37</v>
      </c>
      <c r="L80" s="839">
        <v>41</v>
      </c>
      <c r="M80" s="839">
        <v>115</v>
      </c>
      <c r="N80" s="839">
        <v>26</v>
      </c>
      <c r="O80" s="839">
        <v>18</v>
      </c>
      <c r="P80" s="839">
        <v>112</v>
      </c>
      <c r="Q80" s="839">
        <v>68</v>
      </c>
    </row>
    <row r="81" spans="1:17" s="71" customFormat="1">
      <c r="A81" s="736" t="s">
        <v>346</v>
      </c>
      <c r="B81" s="840">
        <v>139</v>
      </c>
      <c r="C81" s="840">
        <v>1</v>
      </c>
      <c r="D81" s="840">
        <v>14</v>
      </c>
      <c r="E81" s="840">
        <v>0</v>
      </c>
      <c r="F81" s="840">
        <v>0</v>
      </c>
      <c r="G81" s="840">
        <v>29</v>
      </c>
      <c r="H81" s="840">
        <v>25</v>
      </c>
      <c r="I81" s="840">
        <v>5</v>
      </c>
      <c r="J81" s="840">
        <v>28</v>
      </c>
      <c r="K81" s="840">
        <v>2</v>
      </c>
      <c r="L81" s="840">
        <v>0</v>
      </c>
      <c r="M81" s="840">
        <v>27</v>
      </c>
      <c r="N81" s="840">
        <v>0</v>
      </c>
      <c r="O81" s="840">
        <v>6</v>
      </c>
      <c r="P81" s="840">
        <v>1</v>
      </c>
      <c r="Q81" s="840">
        <v>1</v>
      </c>
    </row>
    <row r="82" spans="1:17" s="72" customFormat="1" ht="21.75" customHeight="1">
      <c r="A82" s="739" t="s">
        <v>90</v>
      </c>
      <c r="B82" s="838">
        <v>827</v>
      </c>
      <c r="C82" s="838">
        <v>46</v>
      </c>
      <c r="D82" s="838">
        <v>43</v>
      </c>
      <c r="E82" s="838">
        <v>7</v>
      </c>
      <c r="F82" s="838">
        <v>28</v>
      </c>
      <c r="G82" s="838">
        <v>98</v>
      </c>
      <c r="H82" s="838">
        <v>64</v>
      </c>
      <c r="I82" s="838">
        <v>17</v>
      </c>
      <c r="J82" s="838">
        <v>141</v>
      </c>
      <c r="K82" s="838">
        <v>34</v>
      </c>
      <c r="L82" s="838">
        <v>50</v>
      </c>
      <c r="M82" s="838">
        <v>93</v>
      </c>
      <c r="N82" s="838">
        <v>36</v>
      </c>
      <c r="O82" s="838">
        <v>17</v>
      </c>
      <c r="P82" s="838">
        <v>71</v>
      </c>
      <c r="Q82" s="838">
        <v>82</v>
      </c>
    </row>
    <row r="83" spans="1:17" s="71" customFormat="1">
      <c r="A83" s="736" t="s">
        <v>348</v>
      </c>
      <c r="B83" s="840">
        <v>612</v>
      </c>
      <c r="C83" s="840">
        <v>45</v>
      </c>
      <c r="D83" s="840">
        <v>26</v>
      </c>
      <c r="E83" s="840">
        <v>7</v>
      </c>
      <c r="F83" s="840">
        <v>28</v>
      </c>
      <c r="G83" s="840">
        <v>51</v>
      </c>
      <c r="H83" s="840">
        <v>24</v>
      </c>
      <c r="I83" s="840">
        <v>14</v>
      </c>
      <c r="J83" s="840">
        <v>95</v>
      </c>
      <c r="K83" s="840">
        <v>34</v>
      </c>
      <c r="L83" s="840">
        <v>49</v>
      </c>
      <c r="M83" s="840">
        <v>60</v>
      </c>
      <c r="N83" s="840">
        <v>24</v>
      </c>
      <c r="O83" s="840">
        <v>4</v>
      </c>
      <c r="P83" s="840">
        <v>71</v>
      </c>
      <c r="Q83" s="840">
        <v>80</v>
      </c>
    </row>
    <row r="84" spans="1:17" s="71" customFormat="1">
      <c r="A84" s="741" t="s">
        <v>346</v>
      </c>
      <c r="B84" s="839">
        <v>215</v>
      </c>
      <c r="C84" s="839">
        <v>1</v>
      </c>
      <c r="D84" s="839">
        <v>17</v>
      </c>
      <c r="E84" s="839">
        <v>0</v>
      </c>
      <c r="F84" s="839">
        <v>0</v>
      </c>
      <c r="G84" s="839">
        <v>47</v>
      </c>
      <c r="H84" s="839">
        <v>40</v>
      </c>
      <c r="I84" s="839">
        <v>3</v>
      </c>
      <c r="J84" s="839">
        <v>46</v>
      </c>
      <c r="K84" s="839">
        <v>0</v>
      </c>
      <c r="L84" s="839">
        <v>1</v>
      </c>
      <c r="M84" s="839">
        <v>33</v>
      </c>
      <c r="N84" s="839">
        <v>12</v>
      </c>
      <c r="O84" s="839">
        <v>13</v>
      </c>
      <c r="P84" s="839">
        <v>0</v>
      </c>
      <c r="Q84" s="839">
        <v>2</v>
      </c>
    </row>
    <row r="85" spans="1:17" s="72" customFormat="1" ht="21.75" customHeight="1">
      <c r="A85" s="73" t="s">
        <v>349</v>
      </c>
      <c r="B85" s="837">
        <v>237</v>
      </c>
      <c r="C85" s="837">
        <v>22</v>
      </c>
      <c r="D85" s="837">
        <v>6</v>
      </c>
      <c r="E85" s="837">
        <v>0</v>
      </c>
      <c r="F85" s="837">
        <v>11</v>
      </c>
      <c r="G85" s="837">
        <v>32</v>
      </c>
      <c r="H85" s="837">
        <v>19</v>
      </c>
      <c r="I85" s="837">
        <v>3</v>
      </c>
      <c r="J85" s="837">
        <v>31</v>
      </c>
      <c r="K85" s="837">
        <v>3</v>
      </c>
      <c r="L85" s="837">
        <v>10</v>
      </c>
      <c r="M85" s="837">
        <v>17</v>
      </c>
      <c r="N85" s="837">
        <v>19</v>
      </c>
      <c r="O85" s="837">
        <v>4</v>
      </c>
      <c r="P85" s="837">
        <v>22</v>
      </c>
      <c r="Q85" s="837">
        <v>38</v>
      </c>
    </row>
    <row r="86" spans="1:17" s="72" customFormat="1" ht="21.75" customHeight="1">
      <c r="A86" s="739" t="s">
        <v>348</v>
      </c>
      <c r="B86" s="838">
        <v>222</v>
      </c>
      <c r="C86" s="838">
        <v>22</v>
      </c>
      <c r="D86" s="838">
        <v>6</v>
      </c>
      <c r="E86" s="838">
        <v>0</v>
      </c>
      <c r="F86" s="838">
        <v>11</v>
      </c>
      <c r="G86" s="838">
        <v>27</v>
      </c>
      <c r="H86" s="838">
        <v>14</v>
      </c>
      <c r="I86" s="838">
        <v>3</v>
      </c>
      <c r="J86" s="838">
        <v>29</v>
      </c>
      <c r="K86" s="838">
        <v>3</v>
      </c>
      <c r="L86" s="838">
        <v>10</v>
      </c>
      <c r="M86" s="838">
        <v>14</v>
      </c>
      <c r="N86" s="838">
        <v>19</v>
      </c>
      <c r="O86" s="838">
        <v>4</v>
      </c>
      <c r="P86" s="838">
        <v>22</v>
      </c>
      <c r="Q86" s="838">
        <v>38</v>
      </c>
    </row>
    <row r="87" spans="1:17" s="72" customFormat="1" ht="21.75" customHeight="1">
      <c r="A87" s="73" t="s">
        <v>346</v>
      </c>
      <c r="B87" s="837">
        <v>15</v>
      </c>
      <c r="C87" s="837">
        <v>0</v>
      </c>
      <c r="D87" s="837">
        <v>0</v>
      </c>
      <c r="E87" s="837">
        <v>0</v>
      </c>
      <c r="F87" s="837">
        <v>0</v>
      </c>
      <c r="G87" s="837">
        <v>5</v>
      </c>
      <c r="H87" s="837">
        <v>5</v>
      </c>
      <c r="I87" s="837">
        <v>0</v>
      </c>
      <c r="J87" s="837">
        <v>2</v>
      </c>
      <c r="K87" s="837">
        <v>0</v>
      </c>
      <c r="L87" s="837">
        <v>0</v>
      </c>
      <c r="M87" s="837">
        <v>3</v>
      </c>
      <c r="N87" s="837">
        <v>0</v>
      </c>
      <c r="O87" s="837">
        <v>0</v>
      </c>
      <c r="P87" s="837">
        <v>0</v>
      </c>
      <c r="Q87" s="837">
        <v>0</v>
      </c>
    </row>
    <row r="88" spans="1:17" s="72" customFormat="1" ht="21.75" customHeight="1">
      <c r="A88" s="739" t="s">
        <v>99</v>
      </c>
      <c r="B88" s="838">
        <v>237</v>
      </c>
      <c r="C88" s="838">
        <v>22</v>
      </c>
      <c r="D88" s="838">
        <v>6</v>
      </c>
      <c r="E88" s="838">
        <v>0</v>
      </c>
      <c r="F88" s="838">
        <v>11</v>
      </c>
      <c r="G88" s="838">
        <v>32</v>
      </c>
      <c r="H88" s="838">
        <v>19</v>
      </c>
      <c r="I88" s="838">
        <v>3</v>
      </c>
      <c r="J88" s="838">
        <v>31</v>
      </c>
      <c r="K88" s="838">
        <v>3</v>
      </c>
      <c r="L88" s="838">
        <v>10</v>
      </c>
      <c r="M88" s="838">
        <v>17</v>
      </c>
      <c r="N88" s="838">
        <v>19</v>
      </c>
      <c r="O88" s="838">
        <v>4</v>
      </c>
      <c r="P88" s="838">
        <v>22</v>
      </c>
      <c r="Q88" s="838">
        <v>38</v>
      </c>
    </row>
    <row r="89" spans="1:17" s="71" customFormat="1">
      <c r="A89" s="736" t="s">
        <v>348</v>
      </c>
      <c r="B89" s="840">
        <v>222</v>
      </c>
      <c r="C89" s="840">
        <v>22</v>
      </c>
      <c r="D89" s="840">
        <v>6</v>
      </c>
      <c r="E89" s="840">
        <v>0</v>
      </c>
      <c r="F89" s="840">
        <v>11</v>
      </c>
      <c r="G89" s="840">
        <v>27</v>
      </c>
      <c r="H89" s="840">
        <v>14</v>
      </c>
      <c r="I89" s="840">
        <v>3</v>
      </c>
      <c r="J89" s="840">
        <v>29</v>
      </c>
      <c r="K89" s="840">
        <v>3</v>
      </c>
      <c r="L89" s="840">
        <v>10</v>
      </c>
      <c r="M89" s="840">
        <v>14</v>
      </c>
      <c r="N89" s="840">
        <v>19</v>
      </c>
      <c r="O89" s="840">
        <v>4</v>
      </c>
      <c r="P89" s="840">
        <v>22</v>
      </c>
      <c r="Q89" s="840">
        <v>38</v>
      </c>
    </row>
    <row r="90" spans="1:17" s="71" customFormat="1">
      <c r="A90" s="741" t="s">
        <v>346</v>
      </c>
      <c r="B90" s="839">
        <v>15</v>
      </c>
      <c r="C90" s="839">
        <v>0</v>
      </c>
      <c r="D90" s="839">
        <v>0</v>
      </c>
      <c r="E90" s="839">
        <v>0</v>
      </c>
      <c r="F90" s="839">
        <v>0</v>
      </c>
      <c r="G90" s="839">
        <v>5</v>
      </c>
      <c r="H90" s="839">
        <v>5</v>
      </c>
      <c r="I90" s="839">
        <v>0</v>
      </c>
      <c r="J90" s="839">
        <v>2</v>
      </c>
      <c r="K90" s="839">
        <v>0</v>
      </c>
      <c r="L90" s="839">
        <v>0</v>
      </c>
      <c r="M90" s="839">
        <v>3</v>
      </c>
      <c r="N90" s="839">
        <v>0</v>
      </c>
      <c r="O90" s="839">
        <v>0</v>
      </c>
      <c r="P90" s="839">
        <v>0</v>
      </c>
      <c r="Q90" s="839">
        <v>0</v>
      </c>
    </row>
    <row r="91" spans="1:17" s="72" customFormat="1">
      <c r="A91" s="73" t="s">
        <v>41</v>
      </c>
      <c r="B91" s="837">
        <v>4</v>
      </c>
      <c r="C91" s="837">
        <v>0</v>
      </c>
      <c r="D91" s="837">
        <v>0</v>
      </c>
      <c r="E91" s="837">
        <v>0</v>
      </c>
      <c r="F91" s="837">
        <v>0</v>
      </c>
      <c r="G91" s="837">
        <v>1</v>
      </c>
      <c r="H91" s="837">
        <v>1</v>
      </c>
      <c r="I91" s="837">
        <v>0</v>
      </c>
      <c r="J91" s="837">
        <v>1</v>
      </c>
      <c r="K91" s="837">
        <v>0</v>
      </c>
      <c r="L91" s="837">
        <v>0</v>
      </c>
      <c r="M91" s="837">
        <v>1</v>
      </c>
      <c r="N91" s="837">
        <v>0</v>
      </c>
      <c r="O91" s="837">
        <v>0</v>
      </c>
      <c r="P91" s="837">
        <v>0</v>
      </c>
      <c r="Q91" s="837">
        <v>0</v>
      </c>
    </row>
    <row r="92" spans="1:17" s="71" customFormat="1">
      <c r="A92" s="741" t="s">
        <v>346</v>
      </c>
      <c r="B92" s="839">
        <v>4</v>
      </c>
      <c r="C92" s="839">
        <v>0</v>
      </c>
      <c r="D92" s="839">
        <v>0</v>
      </c>
      <c r="E92" s="839">
        <v>0</v>
      </c>
      <c r="F92" s="839">
        <v>0</v>
      </c>
      <c r="G92" s="839">
        <v>1</v>
      </c>
      <c r="H92" s="839">
        <v>1</v>
      </c>
      <c r="I92" s="839">
        <v>0</v>
      </c>
      <c r="J92" s="839">
        <v>1</v>
      </c>
      <c r="K92" s="839">
        <v>0</v>
      </c>
      <c r="L92" s="839">
        <v>0</v>
      </c>
      <c r="M92" s="839">
        <v>1</v>
      </c>
      <c r="N92" s="839">
        <v>0</v>
      </c>
      <c r="O92" s="839">
        <v>0</v>
      </c>
      <c r="P92" s="839">
        <v>0</v>
      </c>
      <c r="Q92" s="839">
        <v>0</v>
      </c>
    </row>
    <row r="93" spans="1:17" s="71" customFormat="1" ht="85.5" customHeight="1">
      <c r="A93" s="1179" t="s">
        <v>1124</v>
      </c>
      <c r="B93" s="1179"/>
      <c r="C93" s="1179"/>
      <c r="D93" s="1179"/>
      <c r="E93" s="1179"/>
      <c r="F93" s="1179"/>
      <c r="G93" s="1179"/>
      <c r="H93" s="1179"/>
      <c r="I93" s="1179"/>
      <c r="J93" s="1179"/>
      <c r="K93" s="1179"/>
      <c r="L93" s="1179"/>
      <c r="M93" s="1179"/>
      <c r="N93" s="1179"/>
      <c r="O93" s="1179"/>
      <c r="P93" s="1179"/>
      <c r="Q93" s="1179"/>
    </row>
    <row r="95" spans="1:17" ht="29.1" customHeight="1"/>
    <row r="96" spans="1:17" ht="36"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68.099999999999994" customHeight="1"/>
  </sheetData>
  <mergeCells count="2">
    <mergeCell ref="A93:Q93"/>
    <mergeCell ref="A1:Q1"/>
  </mergeCells>
  <hyperlinks>
    <hyperlink ref="R1" location="INDICE!A1" display="INDICE"/>
  </hyperlinks>
  <printOptions horizontalCentered="1"/>
  <pageMargins left="0.70866141732283472" right="0.6692913385826772" top="1.0629921259842521" bottom="0.9055118110236221" header="0" footer="0.51181102362204722"/>
  <pageSetup paperSize="9" scale="67" firstPageNumber="49" orientation="landscape" useFirstPageNumber="1" r:id="rId1"/>
  <headerFooter scaleWithDoc="0">
    <oddHeader>&amp;C&amp;G</oddHeader>
    <oddFooter>&amp;C&amp;12&amp;P</oddFooter>
    <evenFooter>&amp;L      &amp;G&amp;C&amp;12 50&amp;R&amp;G</even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showGridLines="0" zoomScale="90" zoomScaleNormal="90" zoomScalePageLayoutView="70" workbookViewId="0">
      <selection activeCell="A2" sqref="A2"/>
    </sheetView>
  </sheetViews>
  <sheetFormatPr baseColWidth="10" defaultColWidth="9.140625" defaultRowHeight="12.75"/>
  <cols>
    <col min="1" max="1" width="27.85546875" style="58" customWidth="1"/>
    <col min="2" max="2" width="10" style="57" bestFit="1" customWidth="1"/>
    <col min="3" max="3" width="7.28515625" style="57" bestFit="1" customWidth="1"/>
    <col min="4" max="5" width="8.85546875" style="57" customWidth="1"/>
    <col min="6" max="6" width="9.85546875" style="57" bestFit="1" customWidth="1"/>
    <col min="7" max="7" width="9.140625" style="57" bestFit="1" customWidth="1"/>
    <col min="8" max="8" width="9.85546875" style="57" bestFit="1" customWidth="1"/>
    <col min="9" max="9" width="10.28515625" style="57" bestFit="1" customWidth="1"/>
    <col min="10" max="10" width="8.5703125" style="57" bestFit="1" customWidth="1"/>
    <col min="11" max="11" width="9.42578125" style="57" customWidth="1"/>
    <col min="12" max="12" width="7.42578125" style="57" bestFit="1" customWidth="1"/>
    <col min="13" max="13" width="10.28515625" style="57" bestFit="1" customWidth="1"/>
    <col min="14" max="14" width="9.140625" style="57" customWidth="1"/>
    <col min="15" max="15" width="11.28515625" style="57" customWidth="1"/>
    <col min="16" max="16" width="11.28515625" style="57" bestFit="1" customWidth="1"/>
    <col min="17" max="17" width="10.5703125" style="57" customWidth="1"/>
    <col min="18" max="18" width="7.85546875" style="57" customWidth="1"/>
    <col min="19" max="19" width="9.28515625" style="57" bestFit="1" customWidth="1"/>
    <col min="20" max="20" width="7.28515625" style="57" bestFit="1" customWidth="1"/>
    <col min="21" max="21" width="6.5703125" style="57" customWidth="1"/>
    <col min="22" max="22" width="7.5703125" style="57" customWidth="1"/>
    <col min="23" max="16384" width="9.140625" style="57"/>
  </cols>
  <sheetData>
    <row r="1" spans="1:23" ht="45" customHeight="1">
      <c r="A1" s="1167" t="s">
        <v>1400</v>
      </c>
      <c r="B1" s="1181"/>
      <c r="C1" s="1181"/>
      <c r="D1" s="1181"/>
      <c r="E1" s="1181"/>
      <c r="F1" s="1181"/>
      <c r="G1" s="1181"/>
      <c r="H1" s="1181"/>
      <c r="I1" s="1181"/>
      <c r="J1" s="1181"/>
      <c r="K1" s="1181"/>
      <c r="L1" s="1181"/>
      <c r="M1" s="1181"/>
      <c r="N1" s="1181"/>
      <c r="O1" s="1181"/>
      <c r="P1" s="1181"/>
      <c r="Q1" s="1181"/>
      <c r="R1" s="1181"/>
      <c r="S1" s="1181"/>
      <c r="T1" s="1181"/>
      <c r="U1" s="1181"/>
      <c r="V1" s="1181"/>
      <c r="W1" s="468" t="s">
        <v>1037</v>
      </c>
    </row>
    <row r="2" spans="1:23" ht="1.5" customHeight="1">
      <c r="A2" s="62"/>
      <c r="B2" s="62"/>
      <c r="C2" s="62"/>
      <c r="D2" s="62"/>
      <c r="E2" s="62"/>
      <c r="F2" s="62"/>
      <c r="G2" s="62"/>
      <c r="H2" s="62"/>
      <c r="I2" s="62"/>
      <c r="J2" s="62"/>
      <c r="K2" s="62"/>
      <c r="L2" s="62"/>
      <c r="M2" s="62"/>
      <c r="N2" s="62"/>
      <c r="O2" s="62"/>
      <c r="P2" s="62"/>
      <c r="Q2" s="62"/>
      <c r="R2" s="62"/>
      <c r="S2" s="62"/>
      <c r="T2" s="62"/>
      <c r="U2" s="62"/>
      <c r="V2" s="62"/>
    </row>
    <row r="3" spans="1:23" ht="30" customHeight="1">
      <c r="A3" s="1180" t="s">
        <v>393</v>
      </c>
      <c r="B3" s="1180" t="s">
        <v>392</v>
      </c>
      <c r="C3" s="1180" t="s">
        <v>76</v>
      </c>
      <c r="D3" s="1180" t="s">
        <v>114</v>
      </c>
      <c r="E3" s="1180"/>
      <c r="F3" s="1180"/>
      <c r="G3" s="1180"/>
      <c r="H3" s="1180"/>
      <c r="I3" s="1180"/>
      <c r="J3" s="1180"/>
      <c r="K3" s="1180"/>
      <c r="L3" s="1180"/>
      <c r="M3" s="1180"/>
      <c r="N3" s="1180"/>
      <c r="O3" s="1180"/>
      <c r="P3" s="1180"/>
      <c r="Q3" s="1180"/>
      <c r="R3" s="1180"/>
      <c r="S3" s="1180"/>
      <c r="T3" s="1180" t="s">
        <v>76</v>
      </c>
      <c r="U3" s="1180" t="s">
        <v>391</v>
      </c>
      <c r="V3" s="1180"/>
    </row>
    <row r="4" spans="1:23" s="496" customFormat="1" ht="93.75" customHeight="1">
      <c r="A4" s="1180"/>
      <c r="B4" s="1180"/>
      <c r="C4" s="1180"/>
      <c r="D4" s="976" t="s">
        <v>60</v>
      </c>
      <c r="E4" s="976" t="s">
        <v>390</v>
      </c>
      <c r="F4" s="976" t="s">
        <v>58</v>
      </c>
      <c r="G4" s="976" t="s">
        <v>57</v>
      </c>
      <c r="H4" s="976" t="s">
        <v>56</v>
      </c>
      <c r="I4" s="976" t="s">
        <v>389</v>
      </c>
      <c r="J4" s="976" t="s">
        <v>54</v>
      </c>
      <c r="K4" s="976" t="s">
        <v>53</v>
      </c>
      <c r="L4" s="976" t="s">
        <v>52</v>
      </c>
      <c r="M4" s="976" t="s">
        <v>51</v>
      </c>
      <c r="N4" s="976" t="s">
        <v>50</v>
      </c>
      <c r="O4" s="976" t="s">
        <v>388</v>
      </c>
      <c r="P4" s="1067" t="s">
        <v>1210</v>
      </c>
      <c r="Q4" s="976" t="s">
        <v>47</v>
      </c>
      <c r="R4" s="976" t="s">
        <v>387</v>
      </c>
      <c r="S4" s="976" t="s">
        <v>45</v>
      </c>
      <c r="T4" s="1180"/>
      <c r="U4" s="1067" t="s">
        <v>43</v>
      </c>
      <c r="V4" s="1067" t="s">
        <v>42</v>
      </c>
    </row>
    <row r="5" spans="1:23" ht="20.25" customHeight="1">
      <c r="A5" s="50" t="s">
        <v>11</v>
      </c>
      <c r="B5" s="46">
        <v>118636</v>
      </c>
      <c r="C5" s="46">
        <v>80539</v>
      </c>
      <c r="D5" s="46">
        <v>48318</v>
      </c>
      <c r="E5" s="46">
        <v>1419</v>
      </c>
      <c r="F5" s="46">
        <v>3553</v>
      </c>
      <c r="G5" s="46">
        <v>310</v>
      </c>
      <c r="H5" s="46">
        <v>196</v>
      </c>
      <c r="I5" s="46">
        <v>12355</v>
      </c>
      <c r="J5" s="46">
        <v>1000</v>
      </c>
      <c r="K5" s="46">
        <v>1378</v>
      </c>
      <c r="L5" s="46">
        <v>436</v>
      </c>
      <c r="M5" s="46">
        <v>129</v>
      </c>
      <c r="N5" s="46">
        <v>1439</v>
      </c>
      <c r="O5" s="46">
        <v>808</v>
      </c>
      <c r="P5" s="46">
        <v>6204</v>
      </c>
      <c r="Q5" s="46">
        <v>87</v>
      </c>
      <c r="R5" s="46">
        <v>2783</v>
      </c>
      <c r="S5" s="46">
        <v>124</v>
      </c>
      <c r="T5" s="46">
        <v>38097</v>
      </c>
      <c r="U5" s="46">
        <v>4226</v>
      </c>
      <c r="V5" s="46">
        <v>33871</v>
      </c>
    </row>
    <row r="6" spans="1:23" ht="20.25" customHeight="1">
      <c r="A6" s="732" t="s">
        <v>368</v>
      </c>
      <c r="B6" s="733">
        <v>19571</v>
      </c>
      <c r="C6" s="733">
        <v>7009</v>
      </c>
      <c r="D6" s="733">
        <v>2995</v>
      </c>
      <c r="E6" s="733">
        <v>170</v>
      </c>
      <c r="F6" s="733">
        <v>470</v>
      </c>
      <c r="G6" s="733">
        <v>17</v>
      </c>
      <c r="H6" s="733">
        <v>17</v>
      </c>
      <c r="I6" s="733">
        <v>1800</v>
      </c>
      <c r="J6" s="733">
        <v>32</v>
      </c>
      <c r="K6" s="733">
        <v>0</v>
      </c>
      <c r="L6" s="733">
        <v>87</v>
      </c>
      <c r="M6" s="733">
        <v>11</v>
      </c>
      <c r="N6" s="733">
        <v>229</v>
      </c>
      <c r="O6" s="733">
        <v>86</v>
      </c>
      <c r="P6" s="733">
        <v>605</v>
      </c>
      <c r="Q6" s="733">
        <v>2</v>
      </c>
      <c r="R6" s="733">
        <v>471</v>
      </c>
      <c r="S6" s="733">
        <v>17</v>
      </c>
      <c r="T6" s="733">
        <v>12562</v>
      </c>
      <c r="U6" s="733">
        <v>1070</v>
      </c>
      <c r="V6" s="733">
        <v>11492</v>
      </c>
    </row>
    <row r="7" spans="1:23" ht="20.25" customHeight="1">
      <c r="A7" s="118" t="s">
        <v>367</v>
      </c>
      <c r="B7" s="117">
        <v>6968</v>
      </c>
      <c r="C7" s="117">
        <v>5474</v>
      </c>
      <c r="D7" s="117">
        <v>3196</v>
      </c>
      <c r="E7" s="117">
        <v>53</v>
      </c>
      <c r="F7" s="117">
        <v>115</v>
      </c>
      <c r="G7" s="117">
        <v>125</v>
      </c>
      <c r="H7" s="117">
        <v>20</v>
      </c>
      <c r="I7" s="117">
        <v>558</v>
      </c>
      <c r="J7" s="117">
        <v>339</v>
      </c>
      <c r="K7" s="117">
        <v>702</v>
      </c>
      <c r="L7" s="117">
        <v>24</v>
      </c>
      <c r="M7" s="117">
        <v>17</v>
      </c>
      <c r="N7" s="117">
        <v>119</v>
      </c>
      <c r="O7" s="117">
        <v>67</v>
      </c>
      <c r="P7" s="117">
        <v>89</v>
      </c>
      <c r="Q7" s="117">
        <v>5</v>
      </c>
      <c r="R7" s="117">
        <v>35</v>
      </c>
      <c r="S7" s="117">
        <v>10</v>
      </c>
      <c r="T7" s="117">
        <v>1494</v>
      </c>
      <c r="U7" s="117">
        <v>269</v>
      </c>
      <c r="V7" s="117">
        <v>1225</v>
      </c>
    </row>
    <row r="8" spans="1:23" ht="20.25" customHeight="1">
      <c r="A8" s="732" t="s">
        <v>366</v>
      </c>
      <c r="B8" s="733">
        <v>840</v>
      </c>
      <c r="C8" s="733">
        <v>562</v>
      </c>
      <c r="D8" s="733">
        <v>235</v>
      </c>
      <c r="E8" s="733">
        <v>44</v>
      </c>
      <c r="F8" s="733">
        <v>46</v>
      </c>
      <c r="G8" s="733">
        <v>0</v>
      </c>
      <c r="H8" s="733">
        <v>0</v>
      </c>
      <c r="I8" s="733">
        <v>88</v>
      </c>
      <c r="J8" s="733">
        <v>0</v>
      </c>
      <c r="K8" s="733">
        <v>0</v>
      </c>
      <c r="L8" s="733">
        <v>0</v>
      </c>
      <c r="M8" s="733">
        <v>0</v>
      </c>
      <c r="N8" s="733">
        <v>30</v>
      </c>
      <c r="O8" s="733">
        <v>0</v>
      </c>
      <c r="P8" s="733">
        <v>110</v>
      </c>
      <c r="Q8" s="733">
        <v>0</v>
      </c>
      <c r="R8" s="733">
        <v>9</v>
      </c>
      <c r="S8" s="733">
        <v>0</v>
      </c>
      <c r="T8" s="733">
        <v>278</v>
      </c>
      <c r="U8" s="733">
        <v>39</v>
      </c>
      <c r="V8" s="733">
        <v>239</v>
      </c>
    </row>
    <row r="9" spans="1:23" ht="20.25" customHeight="1">
      <c r="A9" s="118" t="s">
        <v>365</v>
      </c>
      <c r="B9" s="117">
        <v>4220</v>
      </c>
      <c r="C9" s="117">
        <v>3074</v>
      </c>
      <c r="D9" s="117">
        <v>1772</v>
      </c>
      <c r="E9" s="117">
        <v>50</v>
      </c>
      <c r="F9" s="117">
        <v>196</v>
      </c>
      <c r="G9" s="117">
        <v>0</v>
      </c>
      <c r="H9" s="117">
        <v>0</v>
      </c>
      <c r="I9" s="117">
        <v>588</v>
      </c>
      <c r="J9" s="117">
        <v>0</v>
      </c>
      <c r="K9" s="117">
        <v>0</v>
      </c>
      <c r="L9" s="117">
        <v>7</v>
      </c>
      <c r="M9" s="117">
        <v>0</v>
      </c>
      <c r="N9" s="117">
        <v>36</v>
      </c>
      <c r="O9" s="117">
        <v>11</v>
      </c>
      <c r="P9" s="117">
        <v>286</v>
      </c>
      <c r="Q9" s="117">
        <v>0</v>
      </c>
      <c r="R9" s="117">
        <v>124</v>
      </c>
      <c r="S9" s="117">
        <v>4</v>
      </c>
      <c r="T9" s="117">
        <v>1146</v>
      </c>
      <c r="U9" s="117">
        <v>60</v>
      </c>
      <c r="V9" s="117">
        <v>1086</v>
      </c>
    </row>
    <row r="10" spans="1:23" ht="20.25" customHeight="1">
      <c r="A10" s="732" t="s">
        <v>364</v>
      </c>
      <c r="B10" s="733">
        <v>2542</v>
      </c>
      <c r="C10" s="733">
        <v>2533</v>
      </c>
      <c r="D10" s="733">
        <v>2512</v>
      </c>
      <c r="E10" s="733">
        <v>0</v>
      </c>
      <c r="F10" s="733">
        <v>14</v>
      </c>
      <c r="G10" s="733">
        <v>0</v>
      </c>
      <c r="H10" s="733">
        <v>0</v>
      </c>
      <c r="I10" s="733">
        <v>5</v>
      </c>
      <c r="J10" s="733">
        <v>0</v>
      </c>
      <c r="K10" s="733">
        <v>0</v>
      </c>
      <c r="L10" s="733">
        <v>0</v>
      </c>
      <c r="M10" s="733">
        <v>0</v>
      </c>
      <c r="N10" s="733">
        <v>0</v>
      </c>
      <c r="O10" s="733">
        <v>0</v>
      </c>
      <c r="P10" s="733">
        <v>0</v>
      </c>
      <c r="Q10" s="733">
        <v>0</v>
      </c>
      <c r="R10" s="733">
        <v>0</v>
      </c>
      <c r="S10" s="733">
        <v>2</v>
      </c>
      <c r="T10" s="733">
        <v>9</v>
      </c>
      <c r="U10" s="733">
        <v>3</v>
      </c>
      <c r="V10" s="733">
        <v>6</v>
      </c>
    </row>
    <row r="11" spans="1:23" ht="20.25" customHeight="1">
      <c r="A11" s="118" t="s">
        <v>386</v>
      </c>
      <c r="B11" s="117">
        <v>227</v>
      </c>
      <c r="C11" s="117">
        <v>153</v>
      </c>
      <c r="D11" s="117">
        <v>54</v>
      </c>
      <c r="E11" s="117">
        <v>8</v>
      </c>
      <c r="F11" s="117">
        <v>42</v>
      </c>
      <c r="G11" s="117">
        <v>2</v>
      </c>
      <c r="H11" s="117">
        <v>0</v>
      </c>
      <c r="I11" s="117">
        <v>25</v>
      </c>
      <c r="J11" s="117">
        <v>5</v>
      </c>
      <c r="K11" s="117">
        <v>0</v>
      </c>
      <c r="L11" s="117">
        <v>2</v>
      </c>
      <c r="M11" s="117">
        <v>0</v>
      </c>
      <c r="N11" s="117">
        <v>3</v>
      </c>
      <c r="O11" s="117">
        <v>10</v>
      </c>
      <c r="P11" s="117">
        <v>2</v>
      </c>
      <c r="Q11" s="117">
        <v>0</v>
      </c>
      <c r="R11" s="117">
        <v>0</v>
      </c>
      <c r="S11" s="117">
        <v>0</v>
      </c>
      <c r="T11" s="117">
        <v>74</v>
      </c>
      <c r="U11" s="117">
        <v>19</v>
      </c>
      <c r="V11" s="117">
        <v>55</v>
      </c>
    </row>
    <row r="12" spans="1:23" ht="20.25" customHeight="1">
      <c r="A12" s="732" t="s">
        <v>385</v>
      </c>
      <c r="B12" s="733">
        <v>2720</v>
      </c>
      <c r="C12" s="733">
        <v>2507</v>
      </c>
      <c r="D12" s="733">
        <v>1827</v>
      </c>
      <c r="E12" s="733">
        <v>39</v>
      </c>
      <c r="F12" s="733">
        <v>75</v>
      </c>
      <c r="G12" s="733">
        <v>88</v>
      </c>
      <c r="H12" s="733">
        <v>14</v>
      </c>
      <c r="I12" s="733">
        <v>181</v>
      </c>
      <c r="J12" s="733">
        <v>118</v>
      </c>
      <c r="K12" s="733">
        <v>0</v>
      </c>
      <c r="L12" s="733">
        <v>10</v>
      </c>
      <c r="M12" s="733">
        <v>14</v>
      </c>
      <c r="N12" s="733">
        <v>103</v>
      </c>
      <c r="O12" s="733">
        <v>29</v>
      </c>
      <c r="P12" s="733">
        <v>6</v>
      </c>
      <c r="Q12" s="733">
        <v>1</v>
      </c>
      <c r="R12" s="733">
        <v>0</v>
      </c>
      <c r="S12" s="733">
        <v>2</v>
      </c>
      <c r="T12" s="733">
        <v>213</v>
      </c>
      <c r="U12" s="733">
        <v>127</v>
      </c>
      <c r="V12" s="733">
        <v>86</v>
      </c>
    </row>
    <row r="13" spans="1:23" ht="20.25" customHeight="1">
      <c r="A13" s="118" t="s">
        <v>384</v>
      </c>
      <c r="B13" s="117">
        <v>923</v>
      </c>
      <c r="C13" s="117">
        <v>922</v>
      </c>
      <c r="D13" s="117">
        <v>907</v>
      </c>
      <c r="E13" s="117">
        <v>0</v>
      </c>
      <c r="F13" s="117">
        <v>12</v>
      </c>
      <c r="G13" s="117">
        <v>0</v>
      </c>
      <c r="H13" s="117">
        <v>0</v>
      </c>
      <c r="I13" s="117">
        <v>0</v>
      </c>
      <c r="J13" s="117">
        <v>2</v>
      </c>
      <c r="K13" s="117">
        <v>0</v>
      </c>
      <c r="L13" s="117">
        <v>0</v>
      </c>
      <c r="M13" s="117">
        <v>1</v>
      </c>
      <c r="N13" s="117">
        <v>0</v>
      </c>
      <c r="O13" s="117">
        <v>0</v>
      </c>
      <c r="P13" s="117">
        <v>0</v>
      </c>
      <c r="Q13" s="117">
        <v>0</v>
      </c>
      <c r="R13" s="117">
        <v>0</v>
      </c>
      <c r="S13" s="117">
        <v>0</v>
      </c>
      <c r="T13" s="117">
        <v>1</v>
      </c>
      <c r="U13" s="117">
        <v>1</v>
      </c>
      <c r="V13" s="117">
        <v>0</v>
      </c>
    </row>
    <row r="14" spans="1:23" ht="24">
      <c r="A14" s="732" t="s">
        <v>383</v>
      </c>
      <c r="B14" s="733">
        <v>1077</v>
      </c>
      <c r="C14" s="733">
        <v>709</v>
      </c>
      <c r="D14" s="733">
        <v>471</v>
      </c>
      <c r="E14" s="733">
        <v>19</v>
      </c>
      <c r="F14" s="733">
        <v>20</v>
      </c>
      <c r="G14" s="733">
        <v>3</v>
      </c>
      <c r="H14" s="733">
        <v>2</v>
      </c>
      <c r="I14" s="733">
        <v>75</v>
      </c>
      <c r="J14" s="733">
        <v>4</v>
      </c>
      <c r="K14" s="733">
        <v>0</v>
      </c>
      <c r="L14" s="733">
        <v>6</v>
      </c>
      <c r="M14" s="733">
        <v>0</v>
      </c>
      <c r="N14" s="733">
        <v>22</v>
      </c>
      <c r="O14" s="733">
        <v>19</v>
      </c>
      <c r="P14" s="733">
        <v>13</v>
      </c>
      <c r="Q14" s="733">
        <v>1</v>
      </c>
      <c r="R14" s="733">
        <v>53</v>
      </c>
      <c r="S14" s="733">
        <v>1</v>
      </c>
      <c r="T14" s="733">
        <v>368</v>
      </c>
      <c r="U14" s="733">
        <v>99</v>
      </c>
      <c r="V14" s="733">
        <v>269</v>
      </c>
    </row>
    <row r="15" spans="1:23" ht="20.25" customHeight="1">
      <c r="A15" s="118" t="s">
        <v>382</v>
      </c>
      <c r="B15" s="117">
        <v>2239</v>
      </c>
      <c r="C15" s="117">
        <v>1793</v>
      </c>
      <c r="D15" s="117">
        <v>1422</v>
      </c>
      <c r="E15" s="117">
        <v>2</v>
      </c>
      <c r="F15" s="117">
        <v>24</v>
      </c>
      <c r="G15" s="117">
        <v>1</v>
      </c>
      <c r="H15" s="117">
        <v>0</v>
      </c>
      <c r="I15" s="117">
        <v>156</v>
      </c>
      <c r="J15" s="117">
        <v>3</v>
      </c>
      <c r="K15" s="117">
        <v>0</v>
      </c>
      <c r="L15" s="117">
        <v>3</v>
      </c>
      <c r="M15" s="117">
        <v>1</v>
      </c>
      <c r="N15" s="117">
        <v>9</v>
      </c>
      <c r="O15" s="117">
        <v>5</v>
      </c>
      <c r="P15" s="117">
        <v>61</v>
      </c>
      <c r="Q15" s="117">
        <v>0</v>
      </c>
      <c r="R15" s="117">
        <v>105</v>
      </c>
      <c r="S15" s="117">
        <v>1</v>
      </c>
      <c r="T15" s="117">
        <v>446</v>
      </c>
      <c r="U15" s="117">
        <v>91</v>
      </c>
      <c r="V15" s="117">
        <v>355</v>
      </c>
    </row>
    <row r="16" spans="1:23" ht="20.25" customHeight="1">
      <c r="A16" s="732" t="s">
        <v>5</v>
      </c>
      <c r="B16" s="733">
        <v>14071</v>
      </c>
      <c r="C16" s="733">
        <v>11971</v>
      </c>
      <c r="D16" s="733">
        <v>7262</v>
      </c>
      <c r="E16" s="733">
        <v>294</v>
      </c>
      <c r="F16" s="733">
        <v>392</v>
      </c>
      <c r="G16" s="733">
        <v>14</v>
      </c>
      <c r="H16" s="733">
        <v>2</v>
      </c>
      <c r="I16" s="733">
        <v>2444</v>
      </c>
      <c r="J16" s="733">
        <v>155</v>
      </c>
      <c r="K16" s="733">
        <v>0</v>
      </c>
      <c r="L16" s="733">
        <v>19</v>
      </c>
      <c r="M16" s="733">
        <v>6</v>
      </c>
      <c r="N16" s="733">
        <v>165</v>
      </c>
      <c r="O16" s="733">
        <v>72</v>
      </c>
      <c r="P16" s="733">
        <v>774</v>
      </c>
      <c r="Q16" s="733">
        <v>3</v>
      </c>
      <c r="R16" s="733">
        <v>357</v>
      </c>
      <c r="S16" s="733">
        <v>12</v>
      </c>
      <c r="T16" s="733">
        <v>2100</v>
      </c>
      <c r="U16" s="733">
        <v>204</v>
      </c>
      <c r="V16" s="733">
        <v>1896</v>
      </c>
    </row>
    <row r="17" spans="1:22" ht="20.25" customHeight="1">
      <c r="A17" s="118" t="s">
        <v>381</v>
      </c>
      <c r="B17" s="117">
        <v>716</v>
      </c>
      <c r="C17" s="117">
        <v>639</v>
      </c>
      <c r="D17" s="117">
        <v>314</v>
      </c>
      <c r="E17" s="117">
        <v>14</v>
      </c>
      <c r="F17" s="117">
        <v>12</v>
      </c>
      <c r="G17" s="117">
        <v>3</v>
      </c>
      <c r="H17" s="117">
        <v>8</v>
      </c>
      <c r="I17" s="117">
        <v>92</v>
      </c>
      <c r="J17" s="117">
        <v>33</v>
      </c>
      <c r="K17" s="117">
        <v>0</v>
      </c>
      <c r="L17" s="117">
        <v>6</v>
      </c>
      <c r="M17" s="117">
        <v>3</v>
      </c>
      <c r="N17" s="117">
        <v>10</v>
      </c>
      <c r="O17" s="117">
        <v>10</v>
      </c>
      <c r="P17" s="117">
        <v>95</v>
      </c>
      <c r="Q17" s="117">
        <v>0</v>
      </c>
      <c r="R17" s="117">
        <v>39</v>
      </c>
      <c r="S17" s="117">
        <v>0</v>
      </c>
      <c r="T17" s="117">
        <v>77</v>
      </c>
      <c r="U17" s="117">
        <v>49</v>
      </c>
      <c r="V17" s="117">
        <v>28</v>
      </c>
    </row>
    <row r="18" spans="1:22" ht="20.25" customHeight="1">
      <c r="A18" s="732" t="s">
        <v>380</v>
      </c>
      <c r="B18" s="733">
        <v>5962</v>
      </c>
      <c r="C18" s="733">
        <v>4485</v>
      </c>
      <c r="D18" s="733">
        <v>1880</v>
      </c>
      <c r="E18" s="733">
        <v>149</v>
      </c>
      <c r="F18" s="733">
        <v>348</v>
      </c>
      <c r="G18" s="733">
        <v>6</v>
      </c>
      <c r="H18" s="733">
        <v>39</v>
      </c>
      <c r="I18" s="733">
        <v>1200</v>
      </c>
      <c r="J18" s="733">
        <v>49</v>
      </c>
      <c r="K18" s="733">
        <v>0</v>
      </c>
      <c r="L18" s="733">
        <v>40</v>
      </c>
      <c r="M18" s="733">
        <v>10</v>
      </c>
      <c r="N18" s="733">
        <v>75</v>
      </c>
      <c r="O18" s="733">
        <v>65</v>
      </c>
      <c r="P18" s="733">
        <v>342</v>
      </c>
      <c r="Q18" s="733">
        <v>26</v>
      </c>
      <c r="R18" s="733">
        <v>249</v>
      </c>
      <c r="S18" s="733">
        <v>7</v>
      </c>
      <c r="T18" s="733">
        <v>1477</v>
      </c>
      <c r="U18" s="733">
        <v>302</v>
      </c>
      <c r="V18" s="733">
        <v>1175</v>
      </c>
    </row>
    <row r="19" spans="1:22" ht="20.25" customHeight="1">
      <c r="A19" s="118" t="s">
        <v>379</v>
      </c>
      <c r="B19" s="117">
        <v>1467</v>
      </c>
      <c r="C19" s="117">
        <v>1007</v>
      </c>
      <c r="D19" s="117">
        <v>617</v>
      </c>
      <c r="E19" s="117">
        <v>35</v>
      </c>
      <c r="F19" s="117">
        <v>42</v>
      </c>
      <c r="G19" s="117">
        <v>16</v>
      </c>
      <c r="H19" s="117">
        <v>17</v>
      </c>
      <c r="I19" s="117">
        <v>120</v>
      </c>
      <c r="J19" s="117">
        <v>18</v>
      </c>
      <c r="K19" s="117">
        <v>0</v>
      </c>
      <c r="L19" s="117">
        <v>14</v>
      </c>
      <c r="M19" s="117">
        <v>5</v>
      </c>
      <c r="N19" s="117">
        <v>30</v>
      </c>
      <c r="O19" s="117">
        <v>13</v>
      </c>
      <c r="P19" s="117">
        <v>38</v>
      </c>
      <c r="Q19" s="117">
        <v>0</v>
      </c>
      <c r="R19" s="117">
        <v>41</v>
      </c>
      <c r="S19" s="117">
        <v>1</v>
      </c>
      <c r="T19" s="117">
        <v>460</v>
      </c>
      <c r="U19" s="117">
        <v>135</v>
      </c>
      <c r="V19" s="117">
        <v>325</v>
      </c>
    </row>
    <row r="20" spans="1:22" ht="20.25" customHeight="1">
      <c r="A20" s="732" t="s">
        <v>360</v>
      </c>
      <c r="B20" s="733">
        <v>17648</v>
      </c>
      <c r="C20" s="733">
        <v>13372</v>
      </c>
      <c r="D20" s="733">
        <v>7307</v>
      </c>
      <c r="E20" s="733">
        <v>149</v>
      </c>
      <c r="F20" s="733">
        <v>531</v>
      </c>
      <c r="G20" s="733">
        <v>19</v>
      </c>
      <c r="H20" s="733">
        <v>23</v>
      </c>
      <c r="I20" s="733">
        <v>1564</v>
      </c>
      <c r="J20" s="733">
        <v>135</v>
      </c>
      <c r="K20" s="733">
        <v>676</v>
      </c>
      <c r="L20" s="733">
        <v>101</v>
      </c>
      <c r="M20" s="733">
        <v>17</v>
      </c>
      <c r="N20" s="733">
        <v>146</v>
      </c>
      <c r="O20" s="733">
        <v>152</v>
      </c>
      <c r="P20" s="733">
        <v>2130</v>
      </c>
      <c r="Q20" s="733">
        <v>3</v>
      </c>
      <c r="R20" s="733">
        <v>401</v>
      </c>
      <c r="S20" s="733">
        <v>18</v>
      </c>
      <c r="T20" s="733">
        <v>4276</v>
      </c>
      <c r="U20" s="733">
        <v>515</v>
      </c>
      <c r="V20" s="733">
        <v>3761</v>
      </c>
    </row>
    <row r="21" spans="1:22" ht="20.25" customHeight="1">
      <c r="A21" s="118" t="s">
        <v>378</v>
      </c>
      <c r="B21" s="117">
        <v>3805</v>
      </c>
      <c r="C21" s="117">
        <v>3064</v>
      </c>
      <c r="D21" s="117">
        <v>2023</v>
      </c>
      <c r="E21" s="117">
        <v>49</v>
      </c>
      <c r="F21" s="117">
        <v>173</v>
      </c>
      <c r="G21" s="117">
        <v>7</v>
      </c>
      <c r="H21" s="117">
        <v>2</v>
      </c>
      <c r="I21" s="117">
        <v>500</v>
      </c>
      <c r="J21" s="117">
        <v>39</v>
      </c>
      <c r="K21" s="117">
        <v>0</v>
      </c>
      <c r="L21" s="117">
        <v>17</v>
      </c>
      <c r="M21" s="117">
        <v>5</v>
      </c>
      <c r="N21" s="117">
        <v>73</v>
      </c>
      <c r="O21" s="117">
        <v>10</v>
      </c>
      <c r="P21" s="117">
        <v>119</v>
      </c>
      <c r="Q21" s="117">
        <v>5</v>
      </c>
      <c r="R21" s="117">
        <v>34</v>
      </c>
      <c r="S21" s="117">
        <v>8</v>
      </c>
      <c r="T21" s="117">
        <v>741</v>
      </c>
      <c r="U21" s="117">
        <v>171</v>
      </c>
      <c r="V21" s="117">
        <v>570</v>
      </c>
    </row>
    <row r="22" spans="1:22" ht="20.25" customHeight="1">
      <c r="A22" s="732" t="s">
        <v>377</v>
      </c>
      <c r="B22" s="733">
        <v>2485</v>
      </c>
      <c r="C22" s="733">
        <v>2204</v>
      </c>
      <c r="D22" s="733">
        <v>1712</v>
      </c>
      <c r="E22" s="733">
        <v>23</v>
      </c>
      <c r="F22" s="733">
        <v>61</v>
      </c>
      <c r="G22" s="733">
        <v>0</v>
      </c>
      <c r="H22" s="733">
        <v>2</v>
      </c>
      <c r="I22" s="733">
        <v>216</v>
      </c>
      <c r="J22" s="733">
        <v>0</v>
      </c>
      <c r="K22" s="733">
        <v>0</v>
      </c>
      <c r="L22" s="733">
        <v>5</v>
      </c>
      <c r="M22" s="733">
        <v>3</v>
      </c>
      <c r="N22" s="733">
        <v>34</v>
      </c>
      <c r="O22" s="733">
        <v>36</v>
      </c>
      <c r="P22" s="733">
        <v>59</v>
      </c>
      <c r="Q22" s="733">
        <v>0</v>
      </c>
      <c r="R22" s="733">
        <v>48</v>
      </c>
      <c r="S22" s="733">
        <v>5</v>
      </c>
      <c r="T22" s="733">
        <v>281</v>
      </c>
      <c r="U22" s="733">
        <v>59</v>
      </c>
      <c r="V22" s="733">
        <v>222</v>
      </c>
    </row>
    <row r="23" spans="1:22" ht="20.25" customHeight="1">
      <c r="A23" s="118" t="s">
        <v>376</v>
      </c>
      <c r="B23" s="117">
        <v>11044</v>
      </c>
      <c r="C23" s="117">
        <v>7656</v>
      </c>
      <c r="D23" s="117">
        <v>4178</v>
      </c>
      <c r="E23" s="117">
        <v>112</v>
      </c>
      <c r="F23" s="117">
        <v>486</v>
      </c>
      <c r="G23" s="117">
        <v>2</v>
      </c>
      <c r="H23" s="117">
        <v>32</v>
      </c>
      <c r="I23" s="117">
        <v>1324</v>
      </c>
      <c r="J23" s="117">
        <v>16</v>
      </c>
      <c r="K23" s="117">
        <v>0</v>
      </c>
      <c r="L23" s="117">
        <v>38</v>
      </c>
      <c r="M23" s="117">
        <v>17</v>
      </c>
      <c r="N23" s="117">
        <v>201</v>
      </c>
      <c r="O23" s="117">
        <v>108</v>
      </c>
      <c r="P23" s="117">
        <v>616</v>
      </c>
      <c r="Q23" s="117">
        <v>28</v>
      </c>
      <c r="R23" s="117">
        <v>492</v>
      </c>
      <c r="S23" s="117">
        <v>6</v>
      </c>
      <c r="T23" s="117">
        <v>3388</v>
      </c>
      <c r="U23" s="117">
        <v>529</v>
      </c>
      <c r="V23" s="117">
        <v>2859</v>
      </c>
    </row>
    <row r="24" spans="1:22" ht="20.25" customHeight="1">
      <c r="A24" s="732" t="s">
        <v>375</v>
      </c>
      <c r="B24" s="733">
        <v>1240</v>
      </c>
      <c r="C24" s="733">
        <v>1238</v>
      </c>
      <c r="D24" s="733">
        <v>1223</v>
      </c>
      <c r="E24" s="733">
        <v>0</v>
      </c>
      <c r="F24" s="733">
        <v>15</v>
      </c>
      <c r="G24" s="733">
        <v>0</v>
      </c>
      <c r="H24" s="733">
        <v>0</v>
      </c>
      <c r="I24" s="733">
        <v>0</v>
      </c>
      <c r="J24" s="733">
        <v>0</v>
      </c>
      <c r="K24" s="733">
        <v>0</v>
      </c>
      <c r="L24" s="733">
        <v>0</v>
      </c>
      <c r="M24" s="733">
        <v>0</v>
      </c>
      <c r="N24" s="733">
        <v>0</v>
      </c>
      <c r="O24" s="733">
        <v>0</v>
      </c>
      <c r="P24" s="733">
        <v>0</v>
      </c>
      <c r="Q24" s="733">
        <v>0</v>
      </c>
      <c r="R24" s="733">
        <v>0</v>
      </c>
      <c r="S24" s="733">
        <v>0</v>
      </c>
      <c r="T24" s="733">
        <v>2</v>
      </c>
      <c r="U24" s="733">
        <v>2</v>
      </c>
      <c r="V24" s="733">
        <v>0</v>
      </c>
    </row>
    <row r="25" spans="1:22" ht="20.25" customHeight="1">
      <c r="A25" s="118" t="s">
        <v>374</v>
      </c>
      <c r="B25" s="117">
        <v>18871</v>
      </c>
      <c r="C25" s="117">
        <v>10167</v>
      </c>
      <c r="D25" s="117">
        <v>6411</v>
      </c>
      <c r="E25" s="117">
        <v>209</v>
      </c>
      <c r="F25" s="117">
        <v>479</v>
      </c>
      <c r="G25" s="117">
        <v>7</v>
      </c>
      <c r="H25" s="117">
        <v>18</v>
      </c>
      <c r="I25" s="117">
        <v>1419</v>
      </c>
      <c r="J25" s="117">
        <v>52</v>
      </c>
      <c r="K25" s="117">
        <v>0</v>
      </c>
      <c r="L25" s="117">
        <v>57</v>
      </c>
      <c r="M25" s="117">
        <v>19</v>
      </c>
      <c r="N25" s="117">
        <v>154</v>
      </c>
      <c r="O25" s="117">
        <v>115</v>
      </c>
      <c r="P25" s="117">
        <v>859</v>
      </c>
      <c r="Q25" s="117">
        <v>13</v>
      </c>
      <c r="R25" s="117">
        <v>325</v>
      </c>
      <c r="S25" s="117">
        <v>30</v>
      </c>
      <c r="T25" s="117">
        <v>8704</v>
      </c>
      <c r="U25" s="117">
        <v>482</v>
      </c>
      <c r="V25" s="117">
        <v>8222</v>
      </c>
    </row>
    <row r="26" spans="1:22" ht="6" customHeight="1">
      <c r="A26" s="118"/>
      <c r="B26" s="747"/>
      <c r="C26" s="747"/>
      <c r="D26" s="747"/>
      <c r="E26" s="747"/>
      <c r="F26" s="747"/>
      <c r="G26" s="747"/>
      <c r="H26" s="747"/>
      <c r="I26" s="747"/>
      <c r="J26" s="747"/>
      <c r="K26" s="747"/>
      <c r="L26" s="747"/>
      <c r="M26" s="747"/>
      <c r="N26" s="747"/>
      <c r="O26" s="747"/>
      <c r="P26" s="747"/>
      <c r="Q26" s="747"/>
      <c r="R26" s="747"/>
      <c r="S26" s="747"/>
      <c r="T26" s="747"/>
      <c r="U26" s="747"/>
      <c r="V26" s="747"/>
    </row>
    <row r="27" spans="1:22">
      <c r="A27" s="748" t="s">
        <v>1221</v>
      </c>
      <c r="B27" s="65"/>
      <c r="C27" s="65"/>
      <c r="D27" s="65"/>
      <c r="E27" s="65"/>
      <c r="F27" s="65"/>
      <c r="G27" s="65"/>
      <c r="H27" s="65"/>
      <c r="I27" s="65"/>
      <c r="J27" s="65"/>
      <c r="K27" s="65"/>
      <c r="L27" s="65"/>
      <c r="M27" s="65"/>
      <c r="N27" s="65"/>
      <c r="O27" s="65"/>
      <c r="P27" s="65"/>
      <c r="Q27" s="65"/>
      <c r="R27" s="65"/>
      <c r="S27" s="65"/>
      <c r="T27" s="65"/>
      <c r="U27" s="65"/>
      <c r="V27" s="65"/>
    </row>
    <row r="28" spans="1:22">
      <c r="A28" s="749" t="s">
        <v>1222</v>
      </c>
      <c r="B28" s="65"/>
      <c r="C28" s="65"/>
      <c r="D28" s="65"/>
      <c r="E28" s="65"/>
      <c r="F28" s="65"/>
      <c r="G28" s="65"/>
      <c r="H28" s="65"/>
      <c r="I28" s="65"/>
      <c r="J28" s="65"/>
      <c r="K28" s="65"/>
      <c r="L28" s="65"/>
      <c r="M28" s="65"/>
      <c r="N28" s="65"/>
      <c r="O28" s="65"/>
      <c r="P28" s="65"/>
      <c r="Q28" s="65"/>
      <c r="R28" s="65"/>
      <c r="S28" s="65"/>
      <c r="T28" s="65"/>
      <c r="U28" s="65"/>
      <c r="V28" s="65"/>
    </row>
    <row r="29" spans="1:22">
      <c r="A29" s="749" t="s">
        <v>373</v>
      </c>
      <c r="B29" s="65"/>
      <c r="C29" s="65"/>
      <c r="D29" s="65"/>
      <c r="E29" s="65"/>
      <c r="F29" s="65"/>
      <c r="G29" s="65"/>
      <c r="H29" s="65"/>
      <c r="I29" s="65"/>
      <c r="J29" s="65"/>
      <c r="K29" s="65"/>
      <c r="L29" s="65"/>
      <c r="M29" s="65"/>
      <c r="N29" s="65"/>
      <c r="O29" s="65"/>
      <c r="P29" s="65"/>
      <c r="Q29" s="65"/>
      <c r="R29" s="65"/>
      <c r="S29" s="65"/>
      <c r="T29" s="65"/>
      <c r="U29" s="65"/>
      <c r="V29" s="65"/>
    </row>
    <row r="30" spans="1:22">
      <c r="A30" s="749" t="s">
        <v>372</v>
      </c>
      <c r="B30" s="65"/>
      <c r="C30" s="65"/>
      <c r="D30" s="65"/>
      <c r="E30" s="65"/>
      <c r="F30" s="65"/>
      <c r="G30" s="65"/>
      <c r="H30" s="65"/>
      <c r="I30" s="65"/>
      <c r="J30" s="65"/>
      <c r="K30" s="65"/>
      <c r="L30" s="65"/>
      <c r="M30" s="65"/>
      <c r="N30" s="65"/>
      <c r="O30" s="65"/>
      <c r="P30" s="65"/>
      <c r="Q30" s="65"/>
      <c r="R30" s="65"/>
      <c r="S30" s="65"/>
      <c r="T30" s="65"/>
      <c r="U30" s="65"/>
      <c r="V30" s="65"/>
    </row>
    <row r="31" spans="1:22">
      <c r="A31" s="749" t="s">
        <v>1220</v>
      </c>
      <c r="B31" s="65"/>
      <c r="C31" s="65"/>
      <c r="D31" s="65"/>
      <c r="E31" s="65"/>
      <c r="F31" s="65"/>
      <c r="G31" s="65"/>
      <c r="H31" s="65"/>
      <c r="I31" s="65"/>
      <c r="J31" s="65"/>
      <c r="K31" s="65"/>
      <c r="L31" s="65"/>
      <c r="M31" s="65"/>
      <c r="N31" s="65"/>
      <c r="O31" s="65"/>
      <c r="P31" s="65"/>
      <c r="Q31" s="65"/>
      <c r="R31" s="65"/>
      <c r="S31" s="65"/>
      <c r="T31" s="65"/>
      <c r="U31" s="65"/>
      <c r="V31" s="65"/>
    </row>
    <row r="32" spans="1:22">
      <c r="A32" s="749" t="s">
        <v>1223</v>
      </c>
      <c r="B32" s="65"/>
      <c r="C32" s="65"/>
      <c r="D32" s="65"/>
      <c r="E32" s="65"/>
      <c r="F32" s="65"/>
      <c r="G32" s="65"/>
      <c r="H32" s="65"/>
      <c r="I32" s="65"/>
      <c r="J32" s="65"/>
      <c r="K32" s="65"/>
      <c r="L32" s="65"/>
      <c r="M32" s="65"/>
      <c r="N32" s="65"/>
      <c r="O32" s="65"/>
      <c r="P32" s="65"/>
      <c r="Q32" s="65"/>
      <c r="R32" s="65"/>
      <c r="S32" s="65"/>
      <c r="T32" s="65"/>
      <c r="U32" s="65"/>
      <c r="V32" s="65"/>
    </row>
    <row r="33" spans="1:22">
      <c r="A33" s="749" t="s">
        <v>1224</v>
      </c>
      <c r="B33" s="65"/>
      <c r="C33" s="65"/>
      <c r="D33" s="65"/>
      <c r="E33" s="65"/>
      <c r="F33" s="65"/>
      <c r="G33" s="65"/>
      <c r="H33" s="65"/>
      <c r="I33" s="65"/>
      <c r="J33" s="65"/>
      <c r="K33" s="65"/>
      <c r="L33" s="65"/>
      <c r="M33" s="65"/>
      <c r="N33" s="65"/>
      <c r="O33" s="65"/>
      <c r="P33" s="65"/>
      <c r="Q33" s="65"/>
      <c r="R33" s="65"/>
      <c r="S33" s="65"/>
      <c r="T33" s="65"/>
      <c r="U33" s="65"/>
      <c r="V33" s="65"/>
    </row>
    <row r="34" spans="1:22">
      <c r="A34" s="749" t="s">
        <v>1225</v>
      </c>
      <c r="B34" s="65"/>
      <c r="C34" s="65"/>
      <c r="D34" s="65"/>
      <c r="E34" s="65"/>
      <c r="F34" s="65"/>
      <c r="G34" s="65"/>
      <c r="H34" s="65"/>
      <c r="I34" s="65"/>
      <c r="J34" s="65"/>
      <c r="K34" s="65"/>
      <c r="L34" s="65"/>
      <c r="M34" s="65"/>
      <c r="N34" s="65"/>
      <c r="O34" s="65"/>
      <c r="P34" s="65"/>
      <c r="Q34" s="65"/>
      <c r="R34" s="65"/>
      <c r="S34" s="65"/>
      <c r="T34" s="65"/>
      <c r="U34" s="65"/>
      <c r="V34" s="65"/>
    </row>
    <row r="35" spans="1:22">
      <c r="A35" s="749" t="s">
        <v>371</v>
      </c>
      <c r="B35" s="65"/>
      <c r="C35" s="65"/>
      <c r="D35" s="65"/>
      <c r="E35" s="65"/>
      <c r="F35" s="65"/>
      <c r="G35" s="65"/>
      <c r="H35" s="65"/>
      <c r="I35" s="65"/>
      <c r="J35" s="65"/>
      <c r="K35" s="65"/>
      <c r="L35" s="65"/>
      <c r="M35" s="65"/>
      <c r="N35" s="65"/>
      <c r="O35" s="65"/>
      <c r="P35" s="65"/>
      <c r="Q35" s="65"/>
      <c r="R35" s="65"/>
      <c r="S35" s="65"/>
      <c r="T35" s="65"/>
      <c r="U35" s="65"/>
      <c r="V35" s="65"/>
    </row>
    <row r="36" spans="1:22">
      <c r="A36" s="76"/>
    </row>
    <row r="37" spans="1:22">
      <c r="A37" s="76"/>
    </row>
  </sheetData>
  <mergeCells count="7">
    <mergeCell ref="U3:V3"/>
    <mergeCell ref="A1:V1"/>
    <mergeCell ref="A3:A4"/>
    <mergeCell ref="B3:B4"/>
    <mergeCell ref="C3:C4"/>
    <mergeCell ref="D3:S3"/>
    <mergeCell ref="T3:T4"/>
  </mergeCells>
  <hyperlinks>
    <hyperlink ref="W1" location="INDICE!A1" display="INDICE"/>
  </hyperlinks>
  <printOptions horizontalCentered="1"/>
  <pageMargins left="0.62992125984251968" right="0.70866141732283472" top="0.98425196850393704" bottom="0.74803149606299213" header="0" footer="0.51181102362204722"/>
  <pageSetup paperSize="9" scale="60" firstPageNumber="56" orientation="landscape" useFirstPageNumber="1" r:id="rId1"/>
  <headerFooter scaleWithDoc="0" alignWithMargins="0">
    <oddHeader>&amp;C&amp;G</oddHeader>
    <oddFooter>&amp;C&amp;12 52</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showGridLines="0" zoomScale="90" zoomScaleNormal="90" zoomScalePageLayoutView="70" workbookViewId="0">
      <selection activeCell="A2" sqref="A2"/>
    </sheetView>
  </sheetViews>
  <sheetFormatPr baseColWidth="10" defaultColWidth="9.140625" defaultRowHeight="12.75"/>
  <cols>
    <col min="1" max="1" width="32.28515625" style="51" bestFit="1" customWidth="1"/>
    <col min="2" max="2" width="11.140625" style="51" customWidth="1"/>
    <col min="3" max="3" width="11.5703125" style="51" bestFit="1" customWidth="1"/>
    <col min="4" max="4" width="7.28515625" style="51" bestFit="1" customWidth="1"/>
    <col min="5" max="5" width="7.5703125" style="51" bestFit="1" customWidth="1"/>
    <col min="6" max="7" width="11.140625" style="51" bestFit="1" customWidth="1"/>
    <col min="8" max="8" width="12" style="51" bestFit="1" customWidth="1"/>
    <col min="9" max="9" width="7.5703125" style="51" bestFit="1" customWidth="1"/>
    <col min="10" max="11" width="11" style="51" bestFit="1" customWidth="1"/>
    <col min="12" max="12" width="11.7109375" style="51" bestFit="1" customWidth="1"/>
    <col min="13" max="13" width="7.5703125" style="51" bestFit="1" customWidth="1"/>
    <col min="14" max="14" width="9" style="51" bestFit="1" customWidth="1"/>
    <col min="15" max="15" width="11.5703125" style="51" bestFit="1" customWidth="1"/>
    <col min="16" max="16" width="9.140625" style="51" bestFit="1" customWidth="1"/>
    <col min="17" max="17" width="10.5703125" style="51" bestFit="1" customWidth="1"/>
    <col min="18" max="18" width="8.5703125" style="51" bestFit="1" customWidth="1"/>
    <col min="19" max="16384" width="9.140625" style="43"/>
  </cols>
  <sheetData>
    <row r="1" spans="1:19" ht="55.5" customHeight="1">
      <c r="A1" s="1167" t="s">
        <v>1401</v>
      </c>
      <c r="B1" s="1168"/>
      <c r="C1" s="1168"/>
      <c r="D1" s="1168"/>
      <c r="E1" s="1168"/>
      <c r="F1" s="1168"/>
      <c r="G1" s="1168"/>
      <c r="H1" s="1168"/>
      <c r="I1" s="1168"/>
      <c r="J1" s="1168"/>
      <c r="K1" s="1168"/>
      <c r="L1" s="1168"/>
      <c r="M1" s="1168"/>
      <c r="N1" s="1168"/>
      <c r="O1" s="1168"/>
      <c r="P1" s="1168"/>
      <c r="Q1" s="1168"/>
      <c r="R1" s="1168"/>
      <c r="S1" s="471" t="s">
        <v>1037</v>
      </c>
    </row>
    <row r="2" spans="1:19">
      <c r="A2" s="82"/>
      <c r="B2" s="81"/>
      <c r="C2" s="81"/>
      <c r="D2" s="81"/>
      <c r="E2" s="81"/>
      <c r="F2" s="81"/>
      <c r="G2" s="81"/>
      <c r="H2" s="81"/>
      <c r="I2" s="81"/>
      <c r="J2" s="81"/>
      <c r="K2" s="81"/>
      <c r="L2" s="81"/>
      <c r="M2" s="81"/>
      <c r="N2" s="81"/>
      <c r="O2" s="81"/>
      <c r="P2" s="81"/>
      <c r="Q2" s="81"/>
      <c r="R2" s="81"/>
    </row>
    <row r="3" spans="1:19" s="49" customFormat="1" ht="15.95" customHeight="1">
      <c r="A3" s="1183" t="s">
        <v>399</v>
      </c>
      <c r="B3" s="1180" t="s">
        <v>398</v>
      </c>
      <c r="C3" s="1180" t="s">
        <v>76</v>
      </c>
      <c r="D3" s="1180" t="s">
        <v>1065</v>
      </c>
      <c r="E3" s="1171"/>
      <c r="F3" s="1171"/>
      <c r="G3" s="1171"/>
      <c r="H3" s="1171"/>
      <c r="I3" s="1171"/>
      <c r="J3" s="1171"/>
      <c r="K3" s="1171"/>
      <c r="L3" s="1171"/>
      <c r="M3" s="1180" t="s">
        <v>76</v>
      </c>
      <c r="N3" s="1180" t="s">
        <v>1066</v>
      </c>
      <c r="O3" s="1171"/>
      <c r="P3" s="1171"/>
      <c r="Q3" s="1171"/>
      <c r="R3" s="1171"/>
    </row>
    <row r="4" spans="1:19" s="49" customFormat="1" ht="51">
      <c r="A4" s="1083"/>
      <c r="B4" s="1171"/>
      <c r="C4" s="1171"/>
      <c r="D4" s="743" t="s">
        <v>75</v>
      </c>
      <c r="E4" s="743" t="s">
        <v>74</v>
      </c>
      <c r="F4" s="743" t="s">
        <v>73</v>
      </c>
      <c r="G4" s="743" t="s">
        <v>72</v>
      </c>
      <c r="H4" s="743" t="s">
        <v>71</v>
      </c>
      <c r="I4" s="743" t="s">
        <v>70</v>
      </c>
      <c r="J4" s="743" t="s">
        <v>69</v>
      </c>
      <c r="K4" s="743" t="s">
        <v>68</v>
      </c>
      <c r="L4" s="743" t="s">
        <v>67</v>
      </c>
      <c r="M4" s="1171"/>
      <c r="N4" s="743" t="s">
        <v>66</v>
      </c>
      <c r="O4" s="743" t="s">
        <v>65</v>
      </c>
      <c r="P4" s="743" t="s">
        <v>64</v>
      </c>
      <c r="Q4" s="743" t="s">
        <v>63</v>
      </c>
      <c r="R4" s="743" t="s">
        <v>342</v>
      </c>
    </row>
    <row r="5" spans="1:19" s="58" customFormat="1" ht="19.5" customHeight="1">
      <c r="A5" s="750" t="s">
        <v>11</v>
      </c>
      <c r="B5" s="83">
        <v>118636</v>
      </c>
      <c r="C5" s="83">
        <v>89303</v>
      </c>
      <c r="D5" s="83">
        <v>11335</v>
      </c>
      <c r="E5" s="83">
        <v>31386</v>
      </c>
      <c r="F5" s="83">
        <v>7477</v>
      </c>
      <c r="G5" s="83">
        <v>4760</v>
      </c>
      <c r="H5" s="83">
        <v>9931</v>
      </c>
      <c r="I5" s="83">
        <v>23556</v>
      </c>
      <c r="J5" s="83">
        <v>685</v>
      </c>
      <c r="K5" s="83">
        <v>92</v>
      </c>
      <c r="L5" s="83">
        <v>81</v>
      </c>
      <c r="M5" s="83">
        <v>29333</v>
      </c>
      <c r="N5" s="83">
        <v>10285</v>
      </c>
      <c r="O5" s="83">
        <v>10909</v>
      </c>
      <c r="P5" s="83">
        <v>978</v>
      </c>
      <c r="Q5" s="83">
        <v>5580</v>
      </c>
      <c r="R5" s="83">
        <v>1581</v>
      </c>
    </row>
    <row r="6" spans="1:19" s="58" customFormat="1">
      <c r="A6" s="751" t="s">
        <v>368</v>
      </c>
      <c r="B6" s="745">
        <v>19571</v>
      </c>
      <c r="C6" s="745">
        <v>17666</v>
      </c>
      <c r="D6" s="745">
        <v>823</v>
      </c>
      <c r="E6" s="745">
        <v>3612</v>
      </c>
      <c r="F6" s="745">
        <v>1006</v>
      </c>
      <c r="G6" s="745">
        <v>596</v>
      </c>
      <c r="H6" s="745">
        <v>1784</v>
      </c>
      <c r="I6" s="745">
        <v>9577</v>
      </c>
      <c r="J6" s="745">
        <v>232</v>
      </c>
      <c r="K6" s="745">
        <v>5</v>
      </c>
      <c r="L6" s="745">
        <v>31</v>
      </c>
      <c r="M6" s="745">
        <v>1905</v>
      </c>
      <c r="N6" s="745">
        <v>1146</v>
      </c>
      <c r="O6" s="745">
        <v>104</v>
      </c>
      <c r="P6" s="745">
        <v>0</v>
      </c>
      <c r="Q6" s="745">
        <v>358</v>
      </c>
      <c r="R6" s="745">
        <v>297</v>
      </c>
    </row>
    <row r="7" spans="1:19" s="58" customFormat="1">
      <c r="A7" s="80" t="s">
        <v>367</v>
      </c>
      <c r="B7" s="101">
        <v>6968</v>
      </c>
      <c r="C7" s="101">
        <v>2630</v>
      </c>
      <c r="D7" s="101">
        <v>474</v>
      </c>
      <c r="E7" s="101">
        <v>536</v>
      </c>
      <c r="F7" s="101">
        <v>83</v>
      </c>
      <c r="G7" s="101">
        <v>72</v>
      </c>
      <c r="H7" s="101">
        <v>355</v>
      </c>
      <c r="I7" s="101">
        <v>1075</v>
      </c>
      <c r="J7" s="101">
        <v>31</v>
      </c>
      <c r="K7" s="101">
        <v>1</v>
      </c>
      <c r="L7" s="101">
        <v>3</v>
      </c>
      <c r="M7" s="101">
        <v>4338</v>
      </c>
      <c r="N7" s="101">
        <v>1149</v>
      </c>
      <c r="O7" s="101">
        <v>1336</v>
      </c>
      <c r="P7" s="101">
        <v>103</v>
      </c>
      <c r="Q7" s="101">
        <v>1602</v>
      </c>
      <c r="R7" s="101">
        <v>148</v>
      </c>
    </row>
    <row r="8" spans="1:19" s="58" customFormat="1">
      <c r="A8" s="751" t="s">
        <v>366</v>
      </c>
      <c r="B8" s="745">
        <v>840</v>
      </c>
      <c r="C8" s="745">
        <v>840</v>
      </c>
      <c r="D8" s="745">
        <v>26</v>
      </c>
      <c r="E8" s="745">
        <v>356</v>
      </c>
      <c r="F8" s="745">
        <v>106</v>
      </c>
      <c r="G8" s="745">
        <v>27</v>
      </c>
      <c r="H8" s="745">
        <v>182</v>
      </c>
      <c r="I8" s="745">
        <v>142</v>
      </c>
      <c r="J8" s="745">
        <v>1</v>
      </c>
      <c r="K8" s="745">
        <v>0</v>
      </c>
      <c r="L8" s="745">
        <v>0</v>
      </c>
      <c r="M8" s="745">
        <v>0</v>
      </c>
      <c r="N8" s="745">
        <v>0</v>
      </c>
      <c r="O8" s="745">
        <v>0</v>
      </c>
      <c r="P8" s="745">
        <v>0</v>
      </c>
      <c r="Q8" s="745">
        <v>0</v>
      </c>
      <c r="R8" s="745">
        <v>0</v>
      </c>
    </row>
    <row r="9" spans="1:19" s="58" customFormat="1">
      <c r="A9" s="80" t="s">
        <v>365</v>
      </c>
      <c r="B9" s="101">
        <v>4220</v>
      </c>
      <c r="C9" s="101">
        <v>4220</v>
      </c>
      <c r="D9" s="101">
        <v>651</v>
      </c>
      <c r="E9" s="101">
        <v>1726</v>
      </c>
      <c r="F9" s="101">
        <v>411</v>
      </c>
      <c r="G9" s="101">
        <v>161</v>
      </c>
      <c r="H9" s="101">
        <v>275</v>
      </c>
      <c r="I9" s="101">
        <v>968</v>
      </c>
      <c r="J9" s="101">
        <v>22</v>
      </c>
      <c r="K9" s="101">
        <v>4</v>
      </c>
      <c r="L9" s="101">
        <v>2</v>
      </c>
      <c r="M9" s="101">
        <v>0</v>
      </c>
      <c r="N9" s="101">
        <v>0</v>
      </c>
      <c r="O9" s="101">
        <v>0</v>
      </c>
      <c r="P9" s="101">
        <v>0</v>
      </c>
      <c r="Q9" s="101">
        <v>0</v>
      </c>
      <c r="R9" s="101">
        <v>0</v>
      </c>
    </row>
    <row r="10" spans="1:19" s="58" customFormat="1">
      <c r="A10" s="751" t="s">
        <v>364</v>
      </c>
      <c r="B10" s="745">
        <v>2542</v>
      </c>
      <c r="C10" s="745">
        <v>486</v>
      </c>
      <c r="D10" s="745">
        <v>421</v>
      </c>
      <c r="E10" s="745">
        <v>58</v>
      </c>
      <c r="F10" s="745">
        <v>4</v>
      </c>
      <c r="G10" s="745">
        <v>3</v>
      </c>
      <c r="H10" s="745">
        <v>0</v>
      </c>
      <c r="I10" s="745">
        <v>0</v>
      </c>
      <c r="J10" s="745">
        <v>0</v>
      </c>
      <c r="K10" s="745">
        <v>0</v>
      </c>
      <c r="L10" s="745">
        <v>0</v>
      </c>
      <c r="M10" s="745">
        <v>2056</v>
      </c>
      <c r="N10" s="745">
        <v>343</v>
      </c>
      <c r="O10" s="745">
        <v>1478</v>
      </c>
      <c r="P10" s="745">
        <v>233</v>
      </c>
      <c r="Q10" s="745">
        <v>2</v>
      </c>
      <c r="R10" s="745">
        <v>0</v>
      </c>
    </row>
    <row r="11" spans="1:19" s="58" customFormat="1">
      <c r="A11" s="80" t="s">
        <v>386</v>
      </c>
      <c r="B11" s="101">
        <v>227</v>
      </c>
      <c r="C11" s="101">
        <v>171</v>
      </c>
      <c r="D11" s="101">
        <v>7</v>
      </c>
      <c r="E11" s="101">
        <v>69</v>
      </c>
      <c r="F11" s="101">
        <v>21</v>
      </c>
      <c r="G11" s="101">
        <v>1</v>
      </c>
      <c r="H11" s="101">
        <v>27</v>
      </c>
      <c r="I11" s="101">
        <v>43</v>
      </c>
      <c r="J11" s="101">
        <v>3</v>
      </c>
      <c r="K11" s="101">
        <v>0</v>
      </c>
      <c r="L11" s="101">
        <v>0</v>
      </c>
      <c r="M11" s="101">
        <v>56</v>
      </c>
      <c r="N11" s="101">
        <v>20</v>
      </c>
      <c r="O11" s="101">
        <v>7</v>
      </c>
      <c r="P11" s="101">
        <v>3</v>
      </c>
      <c r="Q11" s="101">
        <v>24</v>
      </c>
      <c r="R11" s="101">
        <v>2</v>
      </c>
    </row>
    <row r="12" spans="1:19" s="58" customFormat="1">
      <c r="A12" s="751" t="s">
        <v>385</v>
      </c>
      <c r="B12" s="745">
        <v>2720</v>
      </c>
      <c r="C12" s="745">
        <v>486</v>
      </c>
      <c r="D12" s="745">
        <v>193</v>
      </c>
      <c r="E12" s="745">
        <v>155</v>
      </c>
      <c r="F12" s="745">
        <v>26</v>
      </c>
      <c r="G12" s="745">
        <v>9</v>
      </c>
      <c r="H12" s="745">
        <v>17</v>
      </c>
      <c r="I12" s="745">
        <v>80</v>
      </c>
      <c r="J12" s="745">
        <v>5</v>
      </c>
      <c r="K12" s="745">
        <v>1</v>
      </c>
      <c r="L12" s="745">
        <v>0</v>
      </c>
      <c r="M12" s="745">
        <v>2234</v>
      </c>
      <c r="N12" s="745">
        <v>516</v>
      </c>
      <c r="O12" s="745">
        <v>1070</v>
      </c>
      <c r="P12" s="745">
        <v>123</v>
      </c>
      <c r="Q12" s="745">
        <v>443</v>
      </c>
      <c r="R12" s="745">
        <v>82</v>
      </c>
    </row>
    <row r="13" spans="1:19" s="58" customFormat="1">
      <c r="A13" s="80" t="s">
        <v>384</v>
      </c>
      <c r="B13" s="101">
        <v>923</v>
      </c>
      <c r="C13" s="101">
        <v>94</v>
      </c>
      <c r="D13" s="101">
        <v>84</v>
      </c>
      <c r="E13" s="101">
        <v>9</v>
      </c>
      <c r="F13" s="101">
        <v>1</v>
      </c>
      <c r="G13" s="101">
        <v>0</v>
      </c>
      <c r="H13" s="101">
        <v>0</v>
      </c>
      <c r="I13" s="101">
        <v>0</v>
      </c>
      <c r="J13" s="101">
        <v>0</v>
      </c>
      <c r="K13" s="101">
        <v>0</v>
      </c>
      <c r="L13" s="101">
        <v>0</v>
      </c>
      <c r="M13" s="101">
        <v>829</v>
      </c>
      <c r="N13" s="101">
        <v>79</v>
      </c>
      <c r="O13" s="101">
        <v>648</v>
      </c>
      <c r="P13" s="101">
        <v>88</v>
      </c>
      <c r="Q13" s="101">
        <v>10</v>
      </c>
      <c r="R13" s="101">
        <v>4</v>
      </c>
    </row>
    <row r="14" spans="1:19" s="58" customFormat="1" ht="15" customHeight="1">
      <c r="A14" s="751" t="s">
        <v>383</v>
      </c>
      <c r="B14" s="745">
        <v>1077</v>
      </c>
      <c r="C14" s="745">
        <v>836</v>
      </c>
      <c r="D14" s="745">
        <v>140</v>
      </c>
      <c r="E14" s="745">
        <v>236</v>
      </c>
      <c r="F14" s="745">
        <v>69</v>
      </c>
      <c r="G14" s="745">
        <v>70</v>
      </c>
      <c r="H14" s="745">
        <v>85</v>
      </c>
      <c r="I14" s="745">
        <v>224</v>
      </c>
      <c r="J14" s="745">
        <v>10</v>
      </c>
      <c r="K14" s="745">
        <v>1</v>
      </c>
      <c r="L14" s="745">
        <v>1</v>
      </c>
      <c r="M14" s="745">
        <v>241</v>
      </c>
      <c r="N14" s="745">
        <v>153</v>
      </c>
      <c r="O14" s="745">
        <v>19</v>
      </c>
      <c r="P14" s="745">
        <v>0</v>
      </c>
      <c r="Q14" s="745">
        <v>44</v>
      </c>
      <c r="R14" s="745">
        <v>25</v>
      </c>
    </row>
    <row r="15" spans="1:19" s="58" customFormat="1">
      <c r="A15" s="80" t="s">
        <v>382</v>
      </c>
      <c r="B15" s="101">
        <v>2239</v>
      </c>
      <c r="C15" s="101">
        <v>988</v>
      </c>
      <c r="D15" s="101">
        <v>187</v>
      </c>
      <c r="E15" s="101">
        <v>338</v>
      </c>
      <c r="F15" s="101">
        <v>98</v>
      </c>
      <c r="G15" s="101">
        <v>105</v>
      </c>
      <c r="H15" s="101">
        <v>0</v>
      </c>
      <c r="I15" s="101">
        <v>238</v>
      </c>
      <c r="J15" s="101">
        <v>22</v>
      </c>
      <c r="K15" s="101">
        <v>0</v>
      </c>
      <c r="L15" s="101">
        <v>0</v>
      </c>
      <c r="M15" s="101">
        <v>1251</v>
      </c>
      <c r="N15" s="101">
        <v>353</v>
      </c>
      <c r="O15" s="101">
        <v>816</v>
      </c>
      <c r="P15" s="101">
        <v>0</v>
      </c>
      <c r="Q15" s="101">
        <v>39</v>
      </c>
      <c r="R15" s="101">
        <v>43</v>
      </c>
    </row>
    <row r="16" spans="1:19" s="58" customFormat="1">
      <c r="A16" s="751" t="s">
        <v>5</v>
      </c>
      <c r="B16" s="745">
        <v>14071</v>
      </c>
      <c r="C16" s="745">
        <v>10777</v>
      </c>
      <c r="D16" s="745">
        <v>1330</v>
      </c>
      <c r="E16" s="745">
        <v>4161</v>
      </c>
      <c r="F16" s="745">
        <v>1261</v>
      </c>
      <c r="G16" s="745">
        <v>483</v>
      </c>
      <c r="H16" s="745">
        <v>2167</v>
      </c>
      <c r="I16" s="745">
        <v>1329</v>
      </c>
      <c r="J16" s="745">
        <v>41</v>
      </c>
      <c r="K16" s="745">
        <v>4</v>
      </c>
      <c r="L16" s="745">
        <v>1</v>
      </c>
      <c r="M16" s="745">
        <v>3294</v>
      </c>
      <c r="N16" s="745">
        <v>1012</v>
      </c>
      <c r="O16" s="745">
        <v>1753</v>
      </c>
      <c r="P16" s="745">
        <v>207</v>
      </c>
      <c r="Q16" s="745">
        <v>290</v>
      </c>
      <c r="R16" s="745">
        <v>32</v>
      </c>
    </row>
    <row r="17" spans="1:18" s="58" customFormat="1">
      <c r="A17" s="80" t="s">
        <v>381</v>
      </c>
      <c r="B17" s="101">
        <v>716</v>
      </c>
      <c r="C17" s="101">
        <v>491</v>
      </c>
      <c r="D17" s="101">
        <v>69</v>
      </c>
      <c r="E17" s="101">
        <v>173</v>
      </c>
      <c r="F17" s="101">
        <v>86</v>
      </c>
      <c r="G17" s="101">
        <v>77</v>
      </c>
      <c r="H17" s="101">
        <v>65</v>
      </c>
      <c r="I17" s="101">
        <v>19</v>
      </c>
      <c r="J17" s="101">
        <v>0</v>
      </c>
      <c r="K17" s="101">
        <v>2</v>
      </c>
      <c r="L17" s="101">
        <v>0</v>
      </c>
      <c r="M17" s="101">
        <v>225</v>
      </c>
      <c r="N17" s="101">
        <v>101</v>
      </c>
      <c r="O17" s="101">
        <v>14</v>
      </c>
      <c r="P17" s="101">
        <v>1</v>
      </c>
      <c r="Q17" s="101">
        <v>88</v>
      </c>
      <c r="R17" s="101">
        <v>21</v>
      </c>
    </row>
    <row r="18" spans="1:18" s="58" customFormat="1">
      <c r="A18" s="751" t="s">
        <v>361</v>
      </c>
      <c r="B18" s="745">
        <v>5962</v>
      </c>
      <c r="C18" s="745">
        <v>4680</v>
      </c>
      <c r="D18" s="745">
        <v>512</v>
      </c>
      <c r="E18" s="745">
        <v>1709</v>
      </c>
      <c r="F18" s="745">
        <v>382</v>
      </c>
      <c r="G18" s="745">
        <v>315</v>
      </c>
      <c r="H18" s="745">
        <v>785</v>
      </c>
      <c r="I18" s="745">
        <v>941</v>
      </c>
      <c r="J18" s="745">
        <v>33</v>
      </c>
      <c r="K18" s="745">
        <v>2</v>
      </c>
      <c r="L18" s="745">
        <v>1</v>
      </c>
      <c r="M18" s="745">
        <v>1282</v>
      </c>
      <c r="N18" s="745">
        <v>647</v>
      </c>
      <c r="O18" s="745">
        <v>182</v>
      </c>
      <c r="P18" s="745">
        <v>1</v>
      </c>
      <c r="Q18" s="745">
        <v>287</v>
      </c>
      <c r="R18" s="745">
        <v>165</v>
      </c>
    </row>
    <row r="19" spans="1:18" s="58" customFormat="1">
      <c r="A19" s="80" t="s">
        <v>397</v>
      </c>
      <c r="B19" s="101">
        <v>1467</v>
      </c>
      <c r="C19" s="101">
        <v>929</v>
      </c>
      <c r="D19" s="101">
        <v>159</v>
      </c>
      <c r="E19" s="101">
        <v>243</v>
      </c>
      <c r="F19" s="101">
        <v>65</v>
      </c>
      <c r="G19" s="101">
        <v>90</v>
      </c>
      <c r="H19" s="101">
        <v>115</v>
      </c>
      <c r="I19" s="101">
        <v>241</v>
      </c>
      <c r="J19" s="101">
        <v>7</v>
      </c>
      <c r="K19" s="101">
        <v>5</v>
      </c>
      <c r="L19" s="101">
        <v>4</v>
      </c>
      <c r="M19" s="101">
        <v>538</v>
      </c>
      <c r="N19" s="101">
        <v>204</v>
      </c>
      <c r="O19" s="101">
        <v>100</v>
      </c>
      <c r="P19" s="101">
        <v>3</v>
      </c>
      <c r="Q19" s="101">
        <v>174</v>
      </c>
      <c r="R19" s="101">
        <v>57</v>
      </c>
    </row>
    <row r="20" spans="1:18" s="58" customFormat="1">
      <c r="A20" s="751" t="s">
        <v>360</v>
      </c>
      <c r="B20" s="745">
        <v>17648</v>
      </c>
      <c r="C20" s="745">
        <v>14178</v>
      </c>
      <c r="D20" s="745">
        <v>1781</v>
      </c>
      <c r="E20" s="745">
        <v>5046</v>
      </c>
      <c r="F20" s="745">
        <v>1725</v>
      </c>
      <c r="G20" s="745">
        <v>1003</v>
      </c>
      <c r="H20" s="745">
        <v>1261</v>
      </c>
      <c r="I20" s="745">
        <v>3212</v>
      </c>
      <c r="J20" s="745">
        <v>104</v>
      </c>
      <c r="K20" s="745">
        <v>33</v>
      </c>
      <c r="L20" s="745">
        <v>13</v>
      </c>
      <c r="M20" s="745">
        <v>3470</v>
      </c>
      <c r="N20" s="745">
        <v>792</v>
      </c>
      <c r="O20" s="745">
        <v>996</v>
      </c>
      <c r="P20" s="745">
        <v>186</v>
      </c>
      <c r="Q20" s="745">
        <v>1299</v>
      </c>
      <c r="R20" s="745">
        <v>197</v>
      </c>
    </row>
    <row r="21" spans="1:18" s="58" customFormat="1">
      <c r="A21" s="80" t="s">
        <v>396</v>
      </c>
      <c r="B21" s="101">
        <v>3805</v>
      </c>
      <c r="C21" s="101">
        <v>2516</v>
      </c>
      <c r="D21" s="101">
        <v>592</v>
      </c>
      <c r="E21" s="101">
        <v>896</v>
      </c>
      <c r="F21" s="101">
        <v>144</v>
      </c>
      <c r="G21" s="101">
        <v>124</v>
      </c>
      <c r="H21" s="101">
        <v>230</v>
      </c>
      <c r="I21" s="101">
        <v>515</v>
      </c>
      <c r="J21" s="101">
        <v>13</v>
      </c>
      <c r="K21" s="101">
        <v>1</v>
      </c>
      <c r="L21" s="101">
        <v>1</v>
      </c>
      <c r="M21" s="101">
        <v>1289</v>
      </c>
      <c r="N21" s="101">
        <v>587</v>
      </c>
      <c r="O21" s="101">
        <v>457</v>
      </c>
      <c r="P21" s="101">
        <v>0</v>
      </c>
      <c r="Q21" s="101">
        <v>191</v>
      </c>
      <c r="R21" s="101">
        <v>54</v>
      </c>
    </row>
    <row r="22" spans="1:18" s="58" customFormat="1">
      <c r="A22" s="751" t="s">
        <v>377</v>
      </c>
      <c r="B22" s="745">
        <v>2485</v>
      </c>
      <c r="C22" s="745">
        <v>1423</v>
      </c>
      <c r="D22" s="745">
        <v>366</v>
      </c>
      <c r="E22" s="745">
        <v>472</v>
      </c>
      <c r="F22" s="745">
        <v>186</v>
      </c>
      <c r="G22" s="745">
        <v>88</v>
      </c>
      <c r="H22" s="745">
        <v>119</v>
      </c>
      <c r="I22" s="745">
        <v>187</v>
      </c>
      <c r="J22" s="745">
        <v>4</v>
      </c>
      <c r="K22" s="745">
        <v>1</v>
      </c>
      <c r="L22" s="745">
        <v>0</v>
      </c>
      <c r="M22" s="745">
        <v>1062</v>
      </c>
      <c r="N22" s="745">
        <v>527</v>
      </c>
      <c r="O22" s="745">
        <v>463</v>
      </c>
      <c r="P22" s="745">
        <v>0</v>
      </c>
      <c r="Q22" s="745">
        <v>47</v>
      </c>
      <c r="R22" s="745">
        <v>25</v>
      </c>
    </row>
    <row r="23" spans="1:18" s="58" customFormat="1">
      <c r="A23" s="80" t="s">
        <v>376</v>
      </c>
      <c r="B23" s="101">
        <v>11044</v>
      </c>
      <c r="C23" s="101">
        <v>8705</v>
      </c>
      <c r="D23" s="101">
        <v>1323</v>
      </c>
      <c r="E23" s="101">
        <v>2551</v>
      </c>
      <c r="F23" s="101">
        <v>680</v>
      </c>
      <c r="G23" s="101">
        <v>763</v>
      </c>
      <c r="H23" s="101">
        <v>1110</v>
      </c>
      <c r="I23" s="101">
        <v>2201</v>
      </c>
      <c r="J23" s="101">
        <v>57</v>
      </c>
      <c r="K23" s="101">
        <v>10</v>
      </c>
      <c r="L23" s="101">
        <v>10</v>
      </c>
      <c r="M23" s="101">
        <v>2339</v>
      </c>
      <c r="N23" s="101">
        <v>1427</v>
      </c>
      <c r="O23" s="101">
        <v>327</v>
      </c>
      <c r="P23" s="101">
        <v>0</v>
      </c>
      <c r="Q23" s="101">
        <v>323</v>
      </c>
      <c r="R23" s="101">
        <v>262</v>
      </c>
    </row>
    <row r="24" spans="1:18" s="58" customFormat="1">
      <c r="A24" s="751" t="s">
        <v>395</v>
      </c>
      <c r="B24" s="745">
        <v>1240</v>
      </c>
      <c r="C24" s="745">
        <v>326</v>
      </c>
      <c r="D24" s="745">
        <v>302</v>
      </c>
      <c r="E24" s="745">
        <v>15</v>
      </c>
      <c r="F24" s="745">
        <v>9</v>
      </c>
      <c r="G24" s="745">
        <v>0</v>
      </c>
      <c r="H24" s="745">
        <v>0</v>
      </c>
      <c r="I24" s="745">
        <v>0</v>
      </c>
      <c r="J24" s="745">
        <v>0</v>
      </c>
      <c r="K24" s="745">
        <v>0</v>
      </c>
      <c r="L24" s="745">
        <v>0</v>
      </c>
      <c r="M24" s="745">
        <v>914</v>
      </c>
      <c r="N24" s="745">
        <v>356</v>
      </c>
      <c r="O24" s="745">
        <v>517</v>
      </c>
      <c r="P24" s="745">
        <v>30</v>
      </c>
      <c r="Q24" s="745">
        <v>9</v>
      </c>
      <c r="R24" s="745">
        <v>2</v>
      </c>
    </row>
    <row r="25" spans="1:18" s="58" customFormat="1">
      <c r="A25" s="80" t="s">
        <v>394</v>
      </c>
      <c r="B25" s="101">
        <v>18871</v>
      </c>
      <c r="C25" s="101">
        <v>16861</v>
      </c>
      <c r="D25" s="101">
        <v>1895</v>
      </c>
      <c r="E25" s="101">
        <v>9025</v>
      </c>
      <c r="F25" s="101">
        <v>1114</v>
      </c>
      <c r="G25" s="101">
        <v>773</v>
      </c>
      <c r="H25" s="101">
        <v>1354</v>
      </c>
      <c r="I25" s="101">
        <v>2564</v>
      </c>
      <c r="J25" s="101">
        <v>100</v>
      </c>
      <c r="K25" s="101">
        <v>22</v>
      </c>
      <c r="L25" s="101">
        <v>14</v>
      </c>
      <c r="M25" s="101">
        <v>2010</v>
      </c>
      <c r="N25" s="101">
        <v>873</v>
      </c>
      <c r="O25" s="101">
        <v>622</v>
      </c>
      <c r="P25" s="101">
        <v>0</v>
      </c>
      <c r="Q25" s="101">
        <v>350</v>
      </c>
      <c r="R25" s="101">
        <v>165</v>
      </c>
    </row>
    <row r="26" spans="1:18" s="58" customFormat="1" ht="20.25" customHeight="1">
      <c r="A26" s="80"/>
      <c r="B26" s="79"/>
      <c r="C26" s="79"/>
      <c r="D26" s="79"/>
      <c r="E26" s="79"/>
      <c r="F26" s="79"/>
      <c r="G26" s="79"/>
      <c r="H26" s="79"/>
      <c r="I26" s="79"/>
      <c r="J26" s="79"/>
      <c r="K26" s="79"/>
      <c r="L26" s="79"/>
      <c r="M26" s="79"/>
      <c r="N26" s="79"/>
      <c r="O26" s="79"/>
      <c r="P26" s="79"/>
      <c r="Q26" s="79"/>
      <c r="R26" s="79"/>
    </row>
    <row r="27" spans="1:18" s="77" customFormat="1" ht="101.25" customHeight="1">
      <c r="A27" s="1179" t="s">
        <v>1226</v>
      </c>
      <c r="B27" s="1182"/>
      <c r="C27" s="1182"/>
      <c r="D27" s="1182"/>
      <c r="E27" s="1182"/>
      <c r="F27" s="1182"/>
      <c r="G27" s="1182"/>
      <c r="H27" s="1182"/>
      <c r="I27" s="1182"/>
      <c r="J27" s="1182"/>
      <c r="K27" s="1182"/>
      <c r="L27" s="1182"/>
      <c r="M27" s="1182"/>
      <c r="N27" s="1182"/>
      <c r="O27" s="1182"/>
      <c r="P27" s="1182"/>
      <c r="Q27" s="1182"/>
      <c r="R27" s="1182"/>
    </row>
  </sheetData>
  <mergeCells count="8">
    <mergeCell ref="A1:R1"/>
    <mergeCell ref="A27:R27"/>
    <mergeCell ref="A3:A4"/>
    <mergeCell ref="B3:B4"/>
    <mergeCell ref="C3:C4"/>
    <mergeCell ref="D3:L3"/>
    <mergeCell ref="M3:M4"/>
    <mergeCell ref="N3:R3"/>
  </mergeCells>
  <hyperlinks>
    <hyperlink ref="S1" location="INDICE!A1" display="INDICE"/>
  </hyperlinks>
  <printOptions horizontalCentered="1"/>
  <pageMargins left="0.74803149606299213" right="0.74803149606299213" top="1.1417322834645669" bottom="0.6692913385826772" header="0" footer="0.51181102362204722"/>
  <pageSetup scale="60" firstPageNumber="57" orientation="landscape" useFirstPageNumber="1" r:id="rId1"/>
  <headerFooter scaleWithDoc="0" alignWithMargins="0">
    <oddHeader>&amp;C&amp;G</oddHeader>
    <oddFooter>&amp;C&amp;12 53</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zoomScale="90" zoomScaleNormal="90" workbookViewId="0">
      <selection activeCell="A2" sqref="A2:A3"/>
    </sheetView>
  </sheetViews>
  <sheetFormatPr baseColWidth="10" defaultColWidth="9.140625" defaultRowHeight="12.75"/>
  <cols>
    <col min="1" max="1" width="40" style="51" bestFit="1" customWidth="1"/>
    <col min="2" max="2" width="7.7109375" style="51" bestFit="1" customWidth="1"/>
    <col min="3" max="3" width="7.5703125" style="51" bestFit="1" customWidth="1"/>
    <col min="4" max="4" width="8.140625" style="51" customWidth="1"/>
    <col min="5" max="5" width="8" style="51" customWidth="1"/>
    <col min="6" max="6" width="7.85546875" style="51" customWidth="1"/>
    <col min="7" max="7" width="22.85546875" style="51" customWidth="1"/>
    <col min="8" max="8" width="6.5703125" style="51" bestFit="1" customWidth="1"/>
    <col min="9" max="9" width="8.140625" style="51" customWidth="1"/>
    <col min="10" max="10" width="8.42578125" style="51" customWidth="1"/>
    <col min="11" max="11" width="7.85546875" style="51" customWidth="1"/>
    <col min="12" max="12" width="23.140625" style="51" customWidth="1"/>
    <col min="13" max="13" width="9.42578125" style="43" customWidth="1"/>
    <col min="14" max="16384" width="9.140625" style="43"/>
  </cols>
  <sheetData>
    <row r="1" spans="1:13" ht="36" customHeight="1">
      <c r="A1" s="1167" t="s">
        <v>1402</v>
      </c>
      <c r="B1" s="1168"/>
      <c r="C1" s="1168"/>
      <c r="D1" s="1168"/>
      <c r="E1" s="1168"/>
      <c r="F1" s="1168"/>
      <c r="G1" s="1168"/>
      <c r="H1" s="1168"/>
      <c r="I1" s="1168"/>
      <c r="J1" s="1168"/>
      <c r="K1" s="1168"/>
      <c r="L1" s="1168"/>
      <c r="M1" s="468" t="s">
        <v>1037</v>
      </c>
    </row>
    <row r="2" spans="1:13" s="51" customFormat="1" ht="21.75" customHeight="1">
      <c r="A2" s="1180" t="s">
        <v>408</v>
      </c>
      <c r="B2" s="1180" t="s">
        <v>407</v>
      </c>
      <c r="C2" s="1180" t="s">
        <v>1143</v>
      </c>
      <c r="D2" s="1180"/>
      <c r="E2" s="1180"/>
      <c r="F2" s="1180"/>
      <c r="G2" s="1180"/>
      <c r="H2" s="1180" t="s">
        <v>413</v>
      </c>
      <c r="I2" s="1180"/>
      <c r="J2" s="1180"/>
      <c r="K2" s="1180"/>
      <c r="L2" s="1180"/>
    </row>
    <row r="3" spans="1:13" s="49" customFormat="1" ht="47.25" customHeight="1">
      <c r="A3" s="1180"/>
      <c r="B3" s="1180"/>
      <c r="C3" s="1060" t="s">
        <v>76</v>
      </c>
      <c r="D3" s="1067" t="s">
        <v>1227</v>
      </c>
      <c r="E3" s="1067" t="s">
        <v>1228</v>
      </c>
      <c r="F3" s="1067" t="s">
        <v>1229</v>
      </c>
      <c r="G3" s="743" t="s">
        <v>406</v>
      </c>
      <c r="H3" s="743" t="s">
        <v>76</v>
      </c>
      <c r="I3" s="1067" t="s">
        <v>1227</v>
      </c>
      <c r="J3" s="1067" t="s">
        <v>1228</v>
      </c>
      <c r="K3" s="1067" t="s">
        <v>1229</v>
      </c>
      <c r="L3" s="743" t="s">
        <v>406</v>
      </c>
    </row>
    <row r="4" spans="1:13" s="49" customFormat="1" ht="16.5" customHeight="1">
      <c r="A4" s="73" t="s">
        <v>11</v>
      </c>
      <c r="B4" s="83">
        <v>34141</v>
      </c>
      <c r="C4" s="83">
        <v>26539</v>
      </c>
      <c r="D4" s="83">
        <v>12859</v>
      </c>
      <c r="E4" s="83">
        <v>1015</v>
      </c>
      <c r="F4" s="83">
        <v>2818</v>
      </c>
      <c r="G4" s="83">
        <v>9847</v>
      </c>
      <c r="H4" s="83">
        <v>7602</v>
      </c>
      <c r="I4" s="83">
        <v>7154</v>
      </c>
      <c r="J4" s="83">
        <v>90</v>
      </c>
      <c r="K4" s="83">
        <v>34</v>
      </c>
      <c r="L4" s="83">
        <v>324</v>
      </c>
    </row>
    <row r="5" spans="1:13" s="49" customFormat="1" ht="17.25" customHeight="1">
      <c r="A5" s="739" t="s">
        <v>61</v>
      </c>
      <c r="B5" s="744">
        <v>18652</v>
      </c>
      <c r="C5" s="744">
        <v>12483</v>
      </c>
      <c r="D5" s="744">
        <v>10099</v>
      </c>
      <c r="E5" s="744">
        <v>373</v>
      </c>
      <c r="F5" s="744">
        <v>1573</v>
      </c>
      <c r="G5" s="744">
        <v>438</v>
      </c>
      <c r="H5" s="744">
        <v>6169</v>
      </c>
      <c r="I5" s="744">
        <v>6071</v>
      </c>
      <c r="J5" s="744">
        <v>14</v>
      </c>
      <c r="K5" s="744">
        <v>7</v>
      </c>
      <c r="L5" s="744">
        <v>77</v>
      </c>
    </row>
    <row r="6" spans="1:13">
      <c r="A6" s="80" t="s">
        <v>60</v>
      </c>
      <c r="B6" s="101">
        <v>10710</v>
      </c>
      <c r="C6" s="101">
        <v>6191</v>
      </c>
      <c r="D6" s="101">
        <v>5828</v>
      </c>
      <c r="E6" s="101">
        <v>106</v>
      </c>
      <c r="F6" s="101">
        <v>213</v>
      </c>
      <c r="G6" s="101">
        <v>44</v>
      </c>
      <c r="H6" s="101">
        <v>4519</v>
      </c>
      <c r="I6" s="101">
        <v>4433</v>
      </c>
      <c r="J6" s="101">
        <v>8</v>
      </c>
      <c r="K6" s="101">
        <v>3</v>
      </c>
      <c r="L6" s="101">
        <v>75</v>
      </c>
    </row>
    <row r="7" spans="1:13" ht="27.75" customHeight="1">
      <c r="A7" s="751" t="s">
        <v>1231</v>
      </c>
      <c r="B7" s="745">
        <v>317</v>
      </c>
      <c r="C7" s="745">
        <v>223</v>
      </c>
      <c r="D7" s="745">
        <v>110</v>
      </c>
      <c r="E7" s="745">
        <v>2</v>
      </c>
      <c r="F7" s="745">
        <v>108</v>
      </c>
      <c r="G7" s="745">
        <v>3</v>
      </c>
      <c r="H7" s="745">
        <v>94</v>
      </c>
      <c r="I7" s="745">
        <v>94</v>
      </c>
      <c r="J7" s="745">
        <v>0</v>
      </c>
      <c r="K7" s="745">
        <v>0</v>
      </c>
      <c r="L7" s="745">
        <v>0</v>
      </c>
    </row>
    <row r="8" spans="1:13">
      <c r="A8" s="80" t="s">
        <v>58</v>
      </c>
      <c r="B8" s="101">
        <v>841</v>
      </c>
      <c r="C8" s="101">
        <v>585</v>
      </c>
      <c r="D8" s="101">
        <v>422</v>
      </c>
      <c r="E8" s="101">
        <v>7</v>
      </c>
      <c r="F8" s="101">
        <v>128</v>
      </c>
      <c r="G8" s="101">
        <v>28</v>
      </c>
      <c r="H8" s="101">
        <v>256</v>
      </c>
      <c r="I8" s="101">
        <v>254</v>
      </c>
      <c r="J8" s="101">
        <v>0</v>
      </c>
      <c r="K8" s="101">
        <v>0</v>
      </c>
      <c r="L8" s="101">
        <v>2</v>
      </c>
    </row>
    <row r="9" spans="1:13">
      <c r="A9" s="751" t="s">
        <v>57</v>
      </c>
      <c r="B9" s="745">
        <v>142</v>
      </c>
      <c r="C9" s="745">
        <v>142</v>
      </c>
      <c r="D9" s="745">
        <v>9</v>
      </c>
      <c r="E9" s="745">
        <v>0</v>
      </c>
      <c r="F9" s="745">
        <v>126</v>
      </c>
      <c r="G9" s="745">
        <v>7</v>
      </c>
      <c r="H9" s="745">
        <v>0</v>
      </c>
      <c r="I9" s="745">
        <v>0</v>
      </c>
      <c r="J9" s="745">
        <v>0</v>
      </c>
      <c r="K9" s="745">
        <v>0</v>
      </c>
      <c r="L9" s="745">
        <v>0</v>
      </c>
    </row>
    <row r="10" spans="1:13">
      <c r="A10" s="1058" t="s">
        <v>1230</v>
      </c>
      <c r="B10" s="101">
        <v>37</v>
      </c>
      <c r="C10" s="101">
        <v>37</v>
      </c>
      <c r="D10" s="101">
        <v>10</v>
      </c>
      <c r="E10" s="101">
        <v>0</v>
      </c>
      <c r="F10" s="101">
        <v>20</v>
      </c>
      <c r="G10" s="101">
        <v>7</v>
      </c>
      <c r="H10" s="101">
        <v>0</v>
      </c>
      <c r="I10" s="101">
        <v>0</v>
      </c>
      <c r="J10" s="101">
        <v>0</v>
      </c>
      <c r="K10" s="101">
        <v>0</v>
      </c>
      <c r="L10" s="101">
        <v>0</v>
      </c>
    </row>
    <row r="11" spans="1:13">
      <c r="A11" s="751" t="s">
        <v>389</v>
      </c>
      <c r="B11" s="745">
        <v>3039</v>
      </c>
      <c r="C11" s="745">
        <v>2358</v>
      </c>
      <c r="D11" s="745">
        <v>2335</v>
      </c>
      <c r="E11" s="745">
        <v>5</v>
      </c>
      <c r="F11" s="745">
        <v>15</v>
      </c>
      <c r="G11" s="745">
        <v>3</v>
      </c>
      <c r="H11" s="745">
        <v>681</v>
      </c>
      <c r="I11" s="745">
        <v>681</v>
      </c>
      <c r="J11" s="745">
        <v>0</v>
      </c>
      <c r="K11" s="745">
        <v>0</v>
      </c>
      <c r="L11" s="745">
        <v>0</v>
      </c>
    </row>
    <row r="12" spans="1:13">
      <c r="A12" s="80" t="s">
        <v>405</v>
      </c>
      <c r="B12" s="101">
        <v>371</v>
      </c>
      <c r="C12" s="101">
        <v>371</v>
      </c>
      <c r="D12" s="101">
        <v>162</v>
      </c>
      <c r="E12" s="101">
        <v>24</v>
      </c>
      <c r="F12" s="101">
        <v>167</v>
      </c>
      <c r="G12" s="101">
        <v>18</v>
      </c>
      <c r="H12" s="101">
        <v>0</v>
      </c>
      <c r="I12" s="101">
        <v>0</v>
      </c>
      <c r="J12" s="101">
        <v>0</v>
      </c>
      <c r="K12" s="101">
        <v>0</v>
      </c>
      <c r="L12" s="101">
        <v>0</v>
      </c>
    </row>
    <row r="13" spans="1:13">
      <c r="A13" s="751" t="s">
        <v>53</v>
      </c>
      <c r="B13" s="745">
        <v>702</v>
      </c>
      <c r="C13" s="745">
        <v>702</v>
      </c>
      <c r="D13" s="745">
        <v>517</v>
      </c>
      <c r="E13" s="745">
        <v>0</v>
      </c>
      <c r="F13" s="745">
        <v>0</v>
      </c>
      <c r="G13" s="745">
        <v>185</v>
      </c>
      <c r="H13" s="745">
        <v>0</v>
      </c>
      <c r="I13" s="745">
        <v>0</v>
      </c>
      <c r="J13" s="745">
        <v>0</v>
      </c>
      <c r="K13" s="745">
        <v>0</v>
      </c>
      <c r="L13" s="745">
        <v>0</v>
      </c>
    </row>
    <row r="14" spans="1:13">
      <c r="A14" s="80" t="s">
        <v>404</v>
      </c>
      <c r="B14" s="101">
        <v>118</v>
      </c>
      <c r="C14" s="101">
        <v>111</v>
      </c>
      <c r="D14" s="101">
        <v>19</v>
      </c>
      <c r="E14" s="101">
        <v>0</v>
      </c>
      <c r="F14" s="101">
        <v>21</v>
      </c>
      <c r="G14" s="101">
        <v>71</v>
      </c>
      <c r="H14" s="101">
        <v>7</v>
      </c>
      <c r="I14" s="101">
        <v>7</v>
      </c>
      <c r="J14" s="101">
        <v>0</v>
      </c>
      <c r="K14" s="101">
        <v>0</v>
      </c>
      <c r="L14" s="101">
        <v>0</v>
      </c>
    </row>
    <row r="15" spans="1:13">
      <c r="A15" s="751" t="s">
        <v>51</v>
      </c>
      <c r="B15" s="745">
        <v>28</v>
      </c>
      <c r="C15" s="745">
        <v>28</v>
      </c>
      <c r="D15" s="745">
        <v>21</v>
      </c>
      <c r="E15" s="745">
        <v>0</v>
      </c>
      <c r="F15" s="745">
        <v>6</v>
      </c>
      <c r="G15" s="745">
        <v>1</v>
      </c>
      <c r="H15" s="745">
        <v>0</v>
      </c>
      <c r="I15" s="745">
        <v>0</v>
      </c>
      <c r="J15" s="745">
        <v>0</v>
      </c>
      <c r="K15" s="745">
        <v>0</v>
      </c>
      <c r="L15" s="745">
        <v>0</v>
      </c>
    </row>
    <row r="16" spans="1:13">
      <c r="A16" s="80" t="s">
        <v>50</v>
      </c>
      <c r="B16" s="101">
        <v>414</v>
      </c>
      <c r="C16" s="101">
        <v>348</v>
      </c>
      <c r="D16" s="101">
        <v>212</v>
      </c>
      <c r="E16" s="101">
        <v>26</v>
      </c>
      <c r="F16" s="101">
        <v>76</v>
      </c>
      <c r="G16" s="101">
        <v>34</v>
      </c>
      <c r="H16" s="101">
        <v>66</v>
      </c>
      <c r="I16" s="101">
        <v>66</v>
      </c>
      <c r="J16" s="101">
        <v>0</v>
      </c>
      <c r="K16" s="101">
        <v>0</v>
      </c>
      <c r="L16" s="101">
        <v>0</v>
      </c>
    </row>
    <row r="17" spans="1:12">
      <c r="A17" s="751" t="s">
        <v>1209</v>
      </c>
      <c r="B17" s="745">
        <v>164</v>
      </c>
      <c r="C17" s="745">
        <v>153</v>
      </c>
      <c r="D17" s="745">
        <v>94</v>
      </c>
      <c r="E17" s="745">
        <v>0</v>
      </c>
      <c r="F17" s="745">
        <v>38</v>
      </c>
      <c r="G17" s="745">
        <v>21</v>
      </c>
      <c r="H17" s="745">
        <v>11</v>
      </c>
      <c r="I17" s="745">
        <v>11</v>
      </c>
      <c r="J17" s="745">
        <v>0</v>
      </c>
      <c r="K17" s="745">
        <v>0</v>
      </c>
      <c r="L17" s="745">
        <v>0</v>
      </c>
    </row>
    <row r="18" spans="1:12">
      <c r="A18" s="1058" t="s">
        <v>1210</v>
      </c>
      <c r="B18" s="101">
        <v>1090</v>
      </c>
      <c r="C18" s="101">
        <v>694</v>
      </c>
      <c r="D18" s="101">
        <v>159</v>
      </c>
      <c r="E18" s="101">
        <v>111</v>
      </c>
      <c r="F18" s="101">
        <v>421</v>
      </c>
      <c r="G18" s="101">
        <v>3</v>
      </c>
      <c r="H18" s="101">
        <v>396</v>
      </c>
      <c r="I18" s="101">
        <v>396</v>
      </c>
      <c r="J18" s="101">
        <v>0</v>
      </c>
      <c r="K18" s="101">
        <v>0</v>
      </c>
      <c r="L18" s="101">
        <v>0</v>
      </c>
    </row>
    <row r="19" spans="1:12">
      <c r="A19" s="751" t="s">
        <v>47</v>
      </c>
      <c r="B19" s="745">
        <v>7</v>
      </c>
      <c r="C19" s="745">
        <v>7</v>
      </c>
      <c r="D19" s="745">
        <v>6</v>
      </c>
      <c r="E19" s="745">
        <v>0</v>
      </c>
      <c r="F19" s="745">
        <v>1</v>
      </c>
      <c r="G19" s="745">
        <v>0</v>
      </c>
      <c r="H19" s="745">
        <v>0</v>
      </c>
      <c r="I19" s="745">
        <v>0</v>
      </c>
      <c r="J19" s="745">
        <v>0</v>
      </c>
      <c r="K19" s="745">
        <v>0</v>
      </c>
      <c r="L19" s="745">
        <v>0</v>
      </c>
    </row>
    <row r="20" spans="1:12">
      <c r="A20" s="1058" t="s">
        <v>403</v>
      </c>
      <c r="B20" s="101">
        <v>639</v>
      </c>
      <c r="C20" s="101">
        <v>506</v>
      </c>
      <c r="D20" s="101">
        <v>179</v>
      </c>
      <c r="E20" s="101">
        <v>92</v>
      </c>
      <c r="F20" s="101">
        <v>226</v>
      </c>
      <c r="G20" s="101">
        <v>9</v>
      </c>
      <c r="H20" s="101">
        <v>133</v>
      </c>
      <c r="I20" s="101">
        <v>123</v>
      </c>
      <c r="J20" s="101">
        <v>6</v>
      </c>
      <c r="K20" s="101">
        <v>4</v>
      </c>
      <c r="L20" s="101">
        <v>0</v>
      </c>
    </row>
    <row r="21" spans="1:12">
      <c r="A21" s="751" t="s">
        <v>402</v>
      </c>
      <c r="B21" s="745">
        <v>33</v>
      </c>
      <c r="C21" s="745">
        <v>27</v>
      </c>
      <c r="D21" s="745">
        <v>16</v>
      </c>
      <c r="E21" s="745">
        <v>0</v>
      </c>
      <c r="F21" s="745">
        <v>7</v>
      </c>
      <c r="G21" s="745">
        <v>4</v>
      </c>
      <c r="H21" s="745">
        <v>6</v>
      </c>
      <c r="I21" s="745">
        <v>6</v>
      </c>
      <c r="J21" s="745">
        <v>0</v>
      </c>
      <c r="K21" s="745">
        <v>0</v>
      </c>
      <c r="L21" s="745">
        <v>0</v>
      </c>
    </row>
    <row r="22" spans="1:12" s="49" customFormat="1" ht="15.75" customHeight="1">
      <c r="A22" s="73" t="s">
        <v>44</v>
      </c>
      <c r="B22" s="83">
        <v>15489</v>
      </c>
      <c r="C22" s="83">
        <v>14056</v>
      </c>
      <c r="D22" s="83">
        <v>2760</v>
      </c>
      <c r="E22" s="83">
        <v>642</v>
      </c>
      <c r="F22" s="83">
        <v>1245</v>
      </c>
      <c r="G22" s="83">
        <v>9409</v>
      </c>
      <c r="H22" s="83">
        <v>1433</v>
      </c>
      <c r="I22" s="83">
        <v>1083</v>
      </c>
      <c r="J22" s="83">
        <v>76</v>
      </c>
      <c r="K22" s="83">
        <v>27</v>
      </c>
      <c r="L22" s="83">
        <v>247</v>
      </c>
    </row>
    <row r="23" spans="1:12">
      <c r="A23" s="751" t="s">
        <v>401</v>
      </c>
      <c r="B23" s="745">
        <v>1441</v>
      </c>
      <c r="C23" s="745">
        <v>1339</v>
      </c>
      <c r="D23" s="745">
        <v>169</v>
      </c>
      <c r="E23" s="745">
        <v>107</v>
      </c>
      <c r="F23" s="745">
        <v>419</v>
      </c>
      <c r="G23" s="745">
        <v>644</v>
      </c>
      <c r="H23" s="745">
        <v>102</v>
      </c>
      <c r="I23" s="745">
        <v>93</v>
      </c>
      <c r="J23" s="745">
        <v>0</v>
      </c>
      <c r="K23" s="745">
        <v>0</v>
      </c>
      <c r="L23" s="745">
        <v>9</v>
      </c>
    </row>
    <row r="24" spans="1:12">
      <c r="A24" s="80" t="s">
        <v>400</v>
      </c>
      <c r="B24" s="101">
        <v>14048</v>
      </c>
      <c r="C24" s="101">
        <v>12717</v>
      </c>
      <c r="D24" s="101">
        <v>2591</v>
      </c>
      <c r="E24" s="101">
        <v>535</v>
      </c>
      <c r="F24" s="101">
        <v>826</v>
      </c>
      <c r="G24" s="101">
        <v>8765</v>
      </c>
      <c r="H24" s="101">
        <v>1331</v>
      </c>
      <c r="I24" s="101">
        <v>990</v>
      </c>
      <c r="J24" s="101">
        <v>76</v>
      </c>
      <c r="K24" s="101">
        <v>27</v>
      </c>
      <c r="L24" s="101">
        <v>238</v>
      </c>
    </row>
    <row r="25" spans="1:12" ht="3.75" customHeight="1">
      <c r="A25" s="80"/>
      <c r="B25" s="79"/>
      <c r="C25" s="79"/>
      <c r="D25" s="79"/>
      <c r="E25" s="79"/>
      <c r="F25" s="79"/>
      <c r="G25" s="79"/>
      <c r="H25" s="79"/>
      <c r="I25" s="79"/>
      <c r="J25" s="79"/>
      <c r="K25" s="79"/>
      <c r="L25" s="79"/>
    </row>
    <row r="26" spans="1:12" ht="98.25" customHeight="1">
      <c r="A26" s="1179" t="s">
        <v>1232</v>
      </c>
      <c r="B26" s="1179"/>
      <c r="C26" s="1179"/>
      <c r="D26" s="1179"/>
      <c r="E26" s="1179"/>
      <c r="F26" s="1179"/>
      <c r="G26" s="1179"/>
      <c r="H26" s="1179"/>
      <c r="I26" s="1179"/>
      <c r="J26" s="1179"/>
      <c r="K26" s="1179"/>
      <c r="L26" s="1179"/>
    </row>
  </sheetData>
  <mergeCells count="6">
    <mergeCell ref="A26:L26"/>
    <mergeCell ref="A1:L1"/>
    <mergeCell ref="B2:B3"/>
    <mergeCell ref="A2:A3"/>
    <mergeCell ref="C2:G2"/>
    <mergeCell ref="H2:L2"/>
  </mergeCells>
  <hyperlinks>
    <hyperlink ref="M1" location="INDICE!A1" display="INDICE"/>
  </hyperlinks>
  <printOptions horizontalCentered="1"/>
  <pageMargins left="0.74803149606299213" right="0.51181102362204722" top="1.4173228346456694" bottom="0.78740157480314965" header="0" footer="0.51181102362204722"/>
  <pageSetup paperSize="9" scale="85" firstPageNumber="58" orientation="landscape" useFirstPageNumber="1" r:id="rId1"/>
  <headerFooter scaleWithDoc="0" alignWithMargins="0">
    <oddHeader>&amp;C&amp;G</oddHeader>
    <oddFooter>&amp;C&amp;12 54</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zoomScale="90" zoomScaleNormal="90" zoomScalePageLayoutView="90" workbookViewId="0">
      <selection activeCell="A2" sqref="A2:A3"/>
    </sheetView>
  </sheetViews>
  <sheetFormatPr baseColWidth="10" defaultColWidth="9.140625" defaultRowHeight="12.75"/>
  <cols>
    <col min="1" max="1" width="65.7109375" style="51" customWidth="1"/>
    <col min="2" max="2" width="15" style="74" customWidth="1"/>
    <col min="3" max="3" width="15.7109375" style="74" customWidth="1"/>
    <col min="4" max="4" width="18.28515625" style="74" customWidth="1"/>
    <col min="5" max="5" width="18.85546875" style="74" customWidth="1"/>
    <col min="6" max="6" width="24.28515625" style="74" customWidth="1"/>
    <col min="7" max="16384" width="9.140625" style="42"/>
  </cols>
  <sheetData>
    <row r="1" spans="1:7" ht="42" customHeight="1">
      <c r="A1" s="1167" t="s">
        <v>1403</v>
      </c>
      <c r="B1" s="1168"/>
      <c r="C1" s="1168"/>
      <c r="D1" s="1168"/>
      <c r="E1" s="1168"/>
      <c r="F1" s="1168"/>
      <c r="G1" s="468" t="s">
        <v>1037</v>
      </c>
    </row>
    <row r="2" spans="1:7" s="74" customFormat="1" ht="20.25" customHeight="1">
      <c r="A2" s="1184" t="s">
        <v>408</v>
      </c>
      <c r="B2" s="1184" t="s">
        <v>355</v>
      </c>
      <c r="C2" s="1185" t="s">
        <v>416</v>
      </c>
      <c r="D2" s="1185"/>
      <c r="E2" s="1185"/>
      <c r="F2" s="1185"/>
    </row>
    <row r="3" spans="1:7" s="86" customFormat="1" ht="50.25" customHeight="1">
      <c r="A3" s="1184"/>
      <c r="B3" s="1184"/>
      <c r="C3" s="1068" t="s">
        <v>1227</v>
      </c>
      <c r="D3" s="1068" t="s">
        <v>1228</v>
      </c>
      <c r="E3" s="1068" t="s">
        <v>1229</v>
      </c>
      <c r="F3" s="1059" t="s">
        <v>410</v>
      </c>
    </row>
    <row r="4" spans="1:7" s="48" customFormat="1" ht="21" customHeight="1">
      <c r="A4" s="73" t="s">
        <v>11</v>
      </c>
      <c r="B4" s="83">
        <v>3870</v>
      </c>
      <c r="C4" s="83">
        <v>3144</v>
      </c>
      <c r="D4" s="83">
        <v>87</v>
      </c>
      <c r="E4" s="83">
        <v>407</v>
      </c>
      <c r="F4" s="83">
        <v>232</v>
      </c>
    </row>
    <row r="5" spans="1:7" s="48" customFormat="1" ht="21" customHeight="1">
      <c r="A5" s="739" t="s">
        <v>61</v>
      </c>
      <c r="B5" s="744">
        <v>3582</v>
      </c>
      <c r="C5" s="744">
        <v>3053</v>
      </c>
      <c r="D5" s="744">
        <v>71</v>
      </c>
      <c r="E5" s="744">
        <v>337</v>
      </c>
      <c r="F5" s="744">
        <v>121</v>
      </c>
    </row>
    <row r="6" spans="1:7" ht="13.5" customHeight="1">
      <c r="A6" s="1058" t="s">
        <v>60</v>
      </c>
      <c r="B6" s="101">
        <v>2788</v>
      </c>
      <c r="C6" s="101">
        <v>2571</v>
      </c>
      <c r="D6" s="101">
        <v>39</v>
      </c>
      <c r="E6" s="101">
        <v>67</v>
      </c>
      <c r="F6" s="101">
        <v>111</v>
      </c>
    </row>
    <row r="7" spans="1:7" ht="13.5" customHeight="1">
      <c r="A7" s="751" t="s">
        <v>1231</v>
      </c>
      <c r="B7" s="745">
        <v>47</v>
      </c>
      <c r="C7" s="745">
        <v>26</v>
      </c>
      <c r="D7" s="745">
        <v>1</v>
      </c>
      <c r="E7" s="745">
        <v>20</v>
      </c>
      <c r="F7" s="745">
        <v>0</v>
      </c>
    </row>
    <row r="8" spans="1:7" ht="13.5" customHeight="1">
      <c r="A8" s="1058" t="s">
        <v>58</v>
      </c>
      <c r="B8" s="101">
        <v>129</v>
      </c>
      <c r="C8" s="101">
        <v>79</v>
      </c>
      <c r="D8" s="101">
        <v>3</v>
      </c>
      <c r="E8" s="101">
        <v>46</v>
      </c>
      <c r="F8" s="101">
        <v>1</v>
      </c>
    </row>
    <row r="9" spans="1:7" ht="13.5" customHeight="1">
      <c r="A9" s="751" t="s">
        <v>57</v>
      </c>
      <c r="B9" s="745">
        <v>90</v>
      </c>
      <c r="C9" s="745">
        <v>6</v>
      </c>
      <c r="D9" s="745">
        <v>0</v>
      </c>
      <c r="E9" s="745">
        <v>84</v>
      </c>
      <c r="F9" s="745">
        <v>0</v>
      </c>
    </row>
    <row r="10" spans="1:7" ht="13.5" customHeight="1">
      <c r="A10" s="1058" t="s">
        <v>1230</v>
      </c>
      <c r="B10" s="101">
        <v>14</v>
      </c>
      <c r="C10" s="101">
        <v>5</v>
      </c>
      <c r="D10" s="101">
        <v>0</v>
      </c>
      <c r="E10" s="101">
        <v>9</v>
      </c>
      <c r="F10" s="101">
        <v>0</v>
      </c>
    </row>
    <row r="11" spans="1:7" ht="13.5" customHeight="1">
      <c r="A11" s="751" t="s">
        <v>389</v>
      </c>
      <c r="B11" s="745">
        <v>206</v>
      </c>
      <c r="C11" s="745">
        <v>192</v>
      </c>
      <c r="D11" s="745">
        <v>13</v>
      </c>
      <c r="E11" s="745">
        <v>0</v>
      </c>
      <c r="F11" s="745">
        <v>1</v>
      </c>
    </row>
    <row r="12" spans="1:7" ht="13.5" customHeight="1">
      <c r="A12" s="1058" t="s">
        <v>405</v>
      </c>
      <c r="B12" s="101">
        <v>125</v>
      </c>
      <c r="C12" s="101">
        <v>57</v>
      </c>
      <c r="D12" s="101">
        <v>8</v>
      </c>
      <c r="E12" s="101">
        <v>55</v>
      </c>
      <c r="F12" s="101">
        <v>5</v>
      </c>
    </row>
    <row r="13" spans="1:7" ht="13.5" customHeight="1">
      <c r="A13" s="751" t="s">
        <v>53</v>
      </c>
      <c r="B13" s="745">
        <v>0</v>
      </c>
      <c r="C13" s="745">
        <v>0</v>
      </c>
      <c r="D13" s="745">
        <v>0</v>
      </c>
      <c r="E13" s="745">
        <v>0</v>
      </c>
      <c r="F13" s="745">
        <v>0</v>
      </c>
    </row>
    <row r="14" spans="1:7" ht="13.5" customHeight="1">
      <c r="A14" s="1058" t="s">
        <v>404</v>
      </c>
      <c r="B14" s="101">
        <v>12</v>
      </c>
      <c r="C14" s="101">
        <v>6</v>
      </c>
      <c r="D14" s="101">
        <v>0</v>
      </c>
      <c r="E14" s="101">
        <v>6</v>
      </c>
      <c r="F14" s="101">
        <v>0</v>
      </c>
    </row>
    <row r="15" spans="1:7" ht="13.5" customHeight="1">
      <c r="A15" s="751" t="s">
        <v>51</v>
      </c>
      <c r="B15" s="745">
        <v>15</v>
      </c>
      <c r="C15" s="745">
        <v>11</v>
      </c>
      <c r="D15" s="745">
        <v>0</v>
      </c>
      <c r="E15" s="745">
        <v>4</v>
      </c>
      <c r="F15" s="745">
        <v>0</v>
      </c>
    </row>
    <row r="16" spans="1:7" ht="13.5" customHeight="1">
      <c r="A16" s="1058" t="s">
        <v>50</v>
      </c>
      <c r="B16" s="101">
        <v>106</v>
      </c>
      <c r="C16" s="101">
        <v>70</v>
      </c>
      <c r="D16" s="101">
        <v>7</v>
      </c>
      <c r="E16" s="101">
        <v>28</v>
      </c>
      <c r="F16" s="101">
        <v>1</v>
      </c>
    </row>
    <row r="17" spans="1:6" ht="13.5" customHeight="1">
      <c r="A17" s="751" t="s">
        <v>1209</v>
      </c>
      <c r="B17" s="745">
        <v>39</v>
      </c>
      <c r="C17" s="745">
        <v>26</v>
      </c>
      <c r="D17" s="745">
        <v>0</v>
      </c>
      <c r="E17" s="745">
        <v>12</v>
      </c>
      <c r="F17" s="745">
        <v>1</v>
      </c>
    </row>
    <row r="18" spans="1:6" ht="13.5" customHeight="1">
      <c r="A18" s="1058" t="s">
        <v>1210</v>
      </c>
      <c r="B18" s="101">
        <v>8</v>
      </c>
      <c r="C18" s="101">
        <v>2</v>
      </c>
      <c r="D18" s="101">
        <v>0</v>
      </c>
      <c r="E18" s="101">
        <v>5</v>
      </c>
      <c r="F18" s="101">
        <v>1</v>
      </c>
    </row>
    <row r="19" spans="1:6" ht="13.5" customHeight="1">
      <c r="A19" s="751" t="s">
        <v>47</v>
      </c>
      <c r="B19" s="745">
        <v>1</v>
      </c>
      <c r="C19" s="745">
        <v>0</v>
      </c>
      <c r="D19" s="745">
        <v>0</v>
      </c>
      <c r="E19" s="745">
        <v>1</v>
      </c>
      <c r="F19" s="745">
        <v>0</v>
      </c>
    </row>
    <row r="20" spans="1:6" ht="13.5" customHeight="1">
      <c r="A20" s="1058" t="s">
        <v>403</v>
      </c>
      <c r="B20" s="101">
        <v>0</v>
      </c>
      <c r="C20" s="101">
        <v>0</v>
      </c>
      <c r="D20" s="101">
        <v>0</v>
      </c>
      <c r="E20" s="101">
        <v>0</v>
      </c>
      <c r="F20" s="101">
        <v>0</v>
      </c>
    </row>
    <row r="21" spans="1:6" ht="13.5" customHeight="1">
      <c r="A21" s="751" t="s">
        <v>402</v>
      </c>
      <c r="B21" s="745">
        <v>2</v>
      </c>
      <c r="C21" s="745">
        <v>2</v>
      </c>
      <c r="D21" s="745">
        <v>0</v>
      </c>
      <c r="E21" s="745">
        <v>0</v>
      </c>
      <c r="F21" s="745">
        <v>0</v>
      </c>
    </row>
    <row r="22" spans="1:6" s="48" customFormat="1" ht="21" customHeight="1">
      <c r="A22" s="73" t="s">
        <v>44</v>
      </c>
      <c r="B22" s="83">
        <v>288</v>
      </c>
      <c r="C22" s="83">
        <v>91</v>
      </c>
      <c r="D22" s="83">
        <v>16</v>
      </c>
      <c r="E22" s="83">
        <v>70</v>
      </c>
      <c r="F22" s="83">
        <v>111</v>
      </c>
    </row>
    <row r="23" spans="1:6">
      <c r="A23" s="751" t="s">
        <v>401</v>
      </c>
      <c r="B23" s="745">
        <v>147</v>
      </c>
      <c r="C23" s="745">
        <v>38</v>
      </c>
      <c r="D23" s="745">
        <v>11</v>
      </c>
      <c r="E23" s="745">
        <v>51</v>
      </c>
      <c r="F23" s="745">
        <v>47</v>
      </c>
    </row>
    <row r="24" spans="1:6">
      <c r="A24" s="1058" t="s">
        <v>400</v>
      </c>
      <c r="B24" s="101">
        <v>141</v>
      </c>
      <c r="C24" s="101">
        <v>53</v>
      </c>
      <c r="D24" s="101">
        <v>5</v>
      </c>
      <c r="E24" s="101">
        <v>19</v>
      </c>
      <c r="F24" s="101">
        <v>64</v>
      </c>
    </row>
    <row r="25" spans="1:6" ht="5.25" customHeight="1">
      <c r="A25" s="80"/>
      <c r="B25" s="752"/>
      <c r="C25" s="752"/>
      <c r="D25" s="752"/>
      <c r="E25" s="752"/>
      <c r="F25" s="752"/>
    </row>
    <row r="26" spans="1:6" ht="97.5" customHeight="1">
      <c r="A26" s="1169" t="s">
        <v>409</v>
      </c>
      <c r="B26" s="1169"/>
      <c r="C26" s="1169"/>
      <c r="D26" s="1169"/>
      <c r="E26" s="1169"/>
      <c r="F26" s="1169"/>
    </row>
  </sheetData>
  <mergeCells count="5">
    <mergeCell ref="A26:F26"/>
    <mergeCell ref="A1:F1"/>
    <mergeCell ref="B2:B3"/>
    <mergeCell ref="A2:A3"/>
    <mergeCell ref="C2:F2"/>
  </mergeCells>
  <hyperlinks>
    <hyperlink ref="G1" location="INDICE!A1" display="INDICE"/>
  </hyperlinks>
  <printOptions horizontalCentered="1"/>
  <pageMargins left="0.74803149606299213" right="0.74803149606299213" top="1.1417322834645669" bottom="0.86614173228346458" header="0" footer="0.51181102362204722"/>
  <pageSetup paperSize="9" scale="80" firstPageNumber="59" orientation="landscape" useFirstPageNumber="1" r:id="rId1"/>
  <headerFooter scaleWithDoc="0" alignWithMargins="0">
    <oddHeader>&amp;C&amp;G</oddHeader>
    <oddFooter>&amp;C&amp;12 55</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zoomScale="90" zoomScaleNormal="90" zoomScalePageLayoutView="90" workbookViewId="0">
      <selection activeCell="A2" sqref="A2:A3"/>
    </sheetView>
  </sheetViews>
  <sheetFormatPr baseColWidth="10" defaultColWidth="9.140625" defaultRowHeight="12.75"/>
  <cols>
    <col min="1" max="1" width="51.7109375" style="51" customWidth="1"/>
    <col min="2" max="2" width="12.7109375" style="74" customWidth="1"/>
    <col min="3" max="3" width="23.7109375" style="74" customWidth="1"/>
    <col min="4" max="4" width="20.85546875" style="74" customWidth="1"/>
    <col min="5" max="5" width="24.140625" style="74" customWidth="1"/>
    <col min="6" max="6" width="30.7109375" style="74" customWidth="1"/>
    <col min="7" max="16384" width="9.140625" style="42"/>
  </cols>
  <sheetData>
    <row r="1" spans="1:7" ht="44.25" customHeight="1">
      <c r="A1" s="1167" t="s">
        <v>1404</v>
      </c>
      <c r="B1" s="1168"/>
      <c r="C1" s="1168"/>
      <c r="D1" s="1168"/>
      <c r="E1" s="1168"/>
      <c r="F1" s="1168"/>
      <c r="G1" s="471" t="s">
        <v>1037</v>
      </c>
    </row>
    <row r="2" spans="1:7" ht="24" customHeight="1">
      <c r="A2" s="1184" t="s">
        <v>78</v>
      </c>
      <c r="B2" s="1184" t="s">
        <v>355</v>
      </c>
      <c r="C2" s="1184" t="s">
        <v>416</v>
      </c>
      <c r="D2" s="1184"/>
      <c r="E2" s="1184"/>
      <c r="F2" s="1184"/>
    </row>
    <row r="3" spans="1:7" s="89" customFormat="1" ht="30">
      <c r="A3" s="1184"/>
      <c r="B3" s="1184"/>
      <c r="C3" s="1068" t="s">
        <v>1227</v>
      </c>
      <c r="D3" s="1068" t="s">
        <v>1228</v>
      </c>
      <c r="E3" s="1068" t="s">
        <v>1229</v>
      </c>
      <c r="F3" s="746" t="s">
        <v>410</v>
      </c>
    </row>
    <row r="4" spans="1:7" ht="18" customHeight="1">
      <c r="A4" s="73" t="s">
        <v>11</v>
      </c>
      <c r="B4" s="88">
        <v>19570</v>
      </c>
      <c r="C4" s="88">
        <v>16959</v>
      </c>
      <c r="D4" s="88">
        <v>1574</v>
      </c>
      <c r="E4" s="88">
        <v>364</v>
      </c>
      <c r="F4" s="88">
        <v>673</v>
      </c>
    </row>
    <row r="5" spans="1:7" ht="17.25" customHeight="1">
      <c r="A5" s="739" t="s">
        <v>61</v>
      </c>
      <c r="B5" s="753">
        <v>16119</v>
      </c>
      <c r="C5" s="753">
        <v>15007</v>
      </c>
      <c r="D5" s="753">
        <v>820</v>
      </c>
      <c r="E5" s="753">
        <v>157</v>
      </c>
      <c r="F5" s="753">
        <v>135</v>
      </c>
    </row>
    <row r="6" spans="1:7" ht="15" customHeight="1">
      <c r="A6" s="80" t="s">
        <v>60</v>
      </c>
      <c r="B6" s="122">
        <v>10086</v>
      </c>
      <c r="C6" s="122">
        <v>9801</v>
      </c>
      <c r="D6" s="122">
        <v>131</v>
      </c>
      <c r="E6" s="122">
        <v>49</v>
      </c>
      <c r="F6" s="122">
        <v>105</v>
      </c>
    </row>
    <row r="7" spans="1:7" ht="15" customHeight="1">
      <c r="A7" s="751" t="s">
        <v>1231</v>
      </c>
      <c r="B7" s="742">
        <v>364</v>
      </c>
      <c r="C7" s="742">
        <v>181</v>
      </c>
      <c r="D7" s="742">
        <v>166</v>
      </c>
      <c r="E7" s="742">
        <v>16</v>
      </c>
      <c r="F7" s="742">
        <v>1</v>
      </c>
    </row>
    <row r="8" spans="1:7" ht="15" customHeight="1">
      <c r="A8" s="80" t="s">
        <v>58</v>
      </c>
      <c r="B8" s="122">
        <v>490</v>
      </c>
      <c r="C8" s="122">
        <v>404</v>
      </c>
      <c r="D8" s="122">
        <v>69</v>
      </c>
      <c r="E8" s="122">
        <v>16</v>
      </c>
      <c r="F8" s="122">
        <v>1</v>
      </c>
    </row>
    <row r="9" spans="1:7" ht="15" customHeight="1">
      <c r="A9" s="751" t="s">
        <v>57</v>
      </c>
      <c r="B9" s="742">
        <v>37</v>
      </c>
      <c r="C9" s="742">
        <v>22</v>
      </c>
      <c r="D9" s="742">
        <v>11</v>
      </c>
      <c r="E9" s="742">
        <v>2</v>
      </c>
      <c r="F9" s="742">
        <v>2</v>
      </c>
    </row>
    <row r="10" spans="1:7" ht="15" customHeight="1">
      <c r="A10" s="1058" t="s">
        <v>1230</v>
      </c>
      <c r="B10" s="122">
        <v>29</v>
      </c>
      <c r="C10" s="122">
        <v>24</v>
      </c>
      <c r="D10" s="122">
        <v>0</v>
      </c>
      <c r="E10" s="122">
        <v>5</v>
      </c>
      <c r="F10" s="122">
        <v>0</v>
      </c>
    </row>
    <row r="11" spans="1:7" ht="15" customHeight="1">
      <c r="A11" s="751" t="s">
        <v>389</v>
      </c>
      <c r="B11" s="742">
        <v>2887</v>
      </c>
      <c r="C11" s="742">
        <v>2879</v>
      </c>
      <c r="D11" s="742">
        <v>7</v>
      </c>
      <c r="E11" s="742">
        <v>0</v>
      </c>
      <c r="F11" s="742">
        <v>1</v>
      </c>
    </row>
    <row r="12" spans="1:7" ht="15" customHeight="1">
      <c r="A12" s="80" t="s">
        <v>405</v>
      </c>
      <c r="B12" s="122">
        <v>213</v>
      </c>
      <c r="C12" s="122">
        <v>181</v>
      </c>
      <c r="D12" s="122">
        <v>21</v>
      </c>
      <c r="E12" s="122">
        <v>8</v>
      </c>
      <c r="F12" s="122">
        <v>3</v>
      </c>
    </row>
    <row r="13" spans="1:7" ht="15" customHeight="1">
      <c r="A13" s="751" t="s">
        <v>53</v>
      </c>
      <c r="B13" s="742">
        <v>0</v>
      </c>
      <c r="C13" s="742">
        <v>0</v>
      </c>
      <c r="D13" s="742">
        <v>0</v>
      </c>
      <c r="E13" s="742">
        <v>0</v>
      </c>
      <c r="F13" s="742">
        <v>0</v>
      </c>
    </row>
    <row r="14" spans="1:7" ht="15" customHeight="1">
      <c r="A14" s="80" t="s">
        <v>404</v>
      </c>
      <c r="B14" s="122">
        <v>48</v>
      </c>
      <c r="C14" s="122">
        <v>20</v>
      </c>
      <c r="D14" s="122">
        <v>15</v>
      </c>
      <c r="E14" s="122">
        <v>3</v>
      </c>
      <c r="F14" s="122">
        <v>10</v>
      </c>
    </row>
    <row r="15" spans="1:7" ht="15" customHeight="1">
      <c r="A15" s="751" t="s">
        <v>51</v>
      </c>
      <c r="B15" s="742">
        <v>15</v>
      </c>
      <c r="C15" s="742">
        <v>13</v>
      </c>
      <c r="D15" s="742">
        <v>0</v>
      </c>
      <c r="E15" s="742">
        <v>1</v>
      </c>
      <c r="F15" s="742">
        <v>1</v>
      </c>
    </row>
    <row r="16" spans="1:7" ht="15" customHeight="1">
      <c r="A16" s="80" t="s">
        <v>50</v>
      </c>
      <c r="B16" s="122">
        <v>236</v>
      </c>
      <c r="C16" s="122">
        <v>121</v>
      </c>
      <c r="D16" s="122">
        <v>107</v>
      </c>
      <c r="E16" s="122">
        <v>5</v>
      </c>
      <c r="F16" s="122">
        <v>3</v>
      </c>
    </row>
    <row r="17" spans="1:6" ht="15" customHeight="1">
      <c r="A17" s="751" t="s">
        <v>1209</v>
      </c>
      <c r="B17" s="742">
        <v>119</v>
      </c>
      <c r="C17" s="742">
        <v>106</v>
      </c>
      <c r="D17" s="742">
        <v>3</v>
      </c>
      <c r="E17" s="742">
        <v>6</v>
      </c>
      <c r="F17" s="742">
        <v>4</v>
      </c>
    </row>
    <row r="18" spans="1:6" ht="15" customHeight="1">
      <c r="A18" s="1058" t="s">
        <v>1210</v>
      </c>
      <c r="B18" s="122">
        <v>981</v>
      </c>
      <c r="C18" s="122">
        <v>943</v>
      </c>
      <c r="D18" s="122">
        <v>15</v>
      </c>
      <c r="E18" s="122">
        <v>23</v>
      </c>
      <c r="F18" s="122">
        <v>0</v>
      </c>
    </row>
    <row r="19" spans="1:6" ht="15" customHeight="1">
      <c r="A19" s="751" t="s">
        <v>47</v>
      </c>
      <c r="B19" s="742">
        <v>4</v>
      </c>
      <c r="C19" s="742">
        <v>4</v>
      </c>
      <c r="D19" s="742">
        <v>0</v>
      </c>
      <c r="E19" s="742">
        <v>0</v>
      </c>
      <c r="F19" s="742">
        <v>0</v>
      </c>
    </row>
    <row r="20" spans="1:6" ht="15" customHeight="1">
      <c r="A20" s="1058" t="s">
        <v>403</v>
      </c>
      <c r="B20" s="122">
        <v>595</v>
      </c>
      <c r="C20" s="122">
        <v>293</v>
      </c>
      <c r="D20" s="122">
        <v>275</v>
      </c>
      <c r="E20" s="122">
        <v>23</v>
      </c>
      <c r="F20" s="122">
        <v>4</v>
      </c>
    </row>
    <row r="21" spans="1:6" ht="15" customHeight="1">
      <c r="A21" s="751" t="s">
        <v>402</v>
      </c>
      <c r="B21" s="742">
        <v>15</v>
      </c>
      <c r="C21" s="742">
        <v>15</v>
      </c>
      <c r="D21" s="742">
        <v>0</v>
      </c>
      <c r="E21" s="742">
        <v>0</v>
      </c>
      <c r="F21" s="742">
        <v>0</v>
      </c>
    </row>
    <row r="22" spans="1:6" ht="15.75" customHeight="1">
      <c r="A22" s="73" t="s">
        <v>44</v>
      </c>
      <c r="B22" s="88">
        <v>3451</v>
      </c>
      <c r="C22" s="88">
        <v>1952</v>
      </c>
      <c r="D22" s="88">
        <v>754</v>
      </c>
      <c r="E22" s="88">
        <v>207</v>
      </c>
      <c r="F22" s="88">
        <v>538</v>
      </c>
    </row>
    <row r="23" spans="1:6" ht="15" customHeight="1">
      <c r="A23" s="751" t="s">
        <v>401</v>
      </c>
      <c r="B23" s="742">
        <v>578</v>
      </c>
      <c r="C23" s="742">
        <v>352</v>
      </c>
      <c r="D23" s="742">
        <v>60</v>
      </c>
      <c r="E23" s="742">
        <v>94</v>
      </c>
      <c r="F23" s="742">
        <v>72</v>
      </c>
    </row>
    <row r="24" spans="1:6" ht="15.75" customHeight="1">
      <c r="A24" s="80" t="s">
        <v>400</v>
      </c>
      <c r="B24" s="122">
        <v>2873</v>
      </c>
      <c r="C24" s="122">
        <v>1600</v>
      </c>
      <c r="D24" s="122">
        <v>694</v>
      </c>
      <c r="E24" s="122">
        <v>113</v>
      </c>
      <c r="F24" s="122">
        <v>466</v>
      </c>
    </row>
    <row r="25" spans="1:6">
      <c r="A25" s="80"/>
      <c r="B25" s="752"/>
      <c r="C25" s="752"/>
      <c r="D25" s="752"/>
      <c r="E25" s="752"/>
      <c r="F25" s="752"/>
    </row>
    <row r="26" spans="1:6" ht="116.25" customHeight="1">
      <c r="A26" s="1169" t="s">
        <v>411</v>
      </c>
      <c r="B26" s="1169"/>
      <c r="C26" s="1169"/>
      <c r="D26" s="1169"/>
      <c r="E26" s="1169"/>
      <c r="F26" s="1169"/>
    </row>
  </sheetData>
  <mergeCells count="5">
    <mergeCell ref="A26:F26"/>
    <mergeCell ref="A1:F1"/>
    <mergeCell ref="B2:B3"/>
    <mergeCell ref="A2:A3"/>
    <mergeCell ref="C2:F2"/>
  </mergeCells>
  <hyperlinks>
    <hyperlink ref="G1" location="INDICE!A1" display="INDICE"/>
  </hyperlinks>
  <printOptions horizontalCentered="1"/>
  <pageMargins left="0.74803149606299213" right="0.55118110236220474" top="1.1811023622047245" bottom="0.98425196850393704" header="0" footer="0.51181102362204722"/>
  <pageSetup paperSize="9" scale="75" firstPageNumber="60" orientation="landscape" useFirstPageNumber="1" r:id="rId1"/>
  <headerFooter scaleWithDoc="0" alignWithMargins="0">
    <oddHeader>&amp;C&amp;G</oddHeader>
    <oddFooter>&amp;C&amp;12 56</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zoomScale="90" zoomScaleNormal="90" zoomScalePageLayoutView="80" workbookViewId="0">
      <selection activeCell="A2" sqref="A2"/>
    </sheetView>
  </sheetViews>
  <sheetFormatPr baseColWidth="10" defaultColWidth="9.140625" defaultRowHeight="12.75"/>
  <cols>
    <col min="1" max="1" width="30.7109375" style="51" customWidth="1"/>
    <col min="2" max="2" width="12.140625" style="51" bestFit="1" customWidth="1"/>
    <col min="3" max="3" width="11.42578125" style="51" customWidth="1"/>
    <col min="4" max="4" width="9.28515625" style="51" customWidth="1"/>
    <col min="5" max="5" width="12.5703125" style="51" customWidth="1"/>
    <col min="6" max="6" width="13.5703125" style="51" customWidth="1"/>
    <col min="7" max="7" width="21.85546875" style="51" customWidth="1"/>
    <col min="8" max="8" width="11.140625" style="51" customWidth="1"/>
    <col min="9" max="9" width="9.28515625" style="51" customWidth="1"/>
    <col min="10" max="10" width="13.140625" style="51" customWidth="1"/>
    <col min="11" max="11" width="14.42578125" style="51" customWidth="1"/>
    <col min="12" max="12" width="25.7109375" style="51" customWidth="1"/>
    <col min="13" max="13" width="9.7109375" style="43" customWidth="1"/>
    <col min="14" max="16384" width="9.140625" style="43"/>
  </cols>
  <sheetData>
    <row r="1" spans="1:13" ht="49.5" customHeight="1">
      <c r="A1" s="1167" t="s">
        <v>1405</v>
      </c>
      <c r="B1" s="1168"/>
      <c r="C1" s="1168"/>
      <c r="D1" s="1168"/>
      <c r="E1" s="1168"/>
      <c r="F1" s="1168"/>
      <c r="G1" s="1168"/>
      <c r="H1" s="1168"/>
      <c r="I1" s="1168"/>
      <c r="J1" s="1168"/>
      <c r="K1" s="1168"/>
      <c r="L1" s="1168"/>
      <c r="M1" s="468" t="s">
        <v>1037</v>
      </c>
    </row>
    <row r="2" spans="1:13" ht="3.75" customHeight="1">
      <c r="A2" s="82"/>
      <c r="B2" s="82"/>
      <c r="C2" s="82"/>
      <c r="D2" s="82"/>
      <c r="E2" s="82"/>
      <c r="F2" s="82"/>
      <c r="G2" s="82"/>
      <c r="H2" s="82"/>
      <c r="I2" s="82"/>
      <c r="J2" s="82"/>
      <c r="K2" s="92"/>
      <c r="L2" s="92"/>
    </row>
    <row r="3" spans="1:13" s="824" customFormat="1" ht="13.5" customHeight="1">
      <c r="A3" s="1184" t="s">
        <v>98</v>
      </c>
      <c r="B3" s="1184" t="s">
        <v>407</v>
      </c>
      <c r="C3" s="1184" t="s">
        <v>414</v>
      </c>
      <c r="D3" s="1184"/>
      <c r="E3" s="1184"/>
      <c r="F3" s="1184"/>
      <c r="G3" s="1184"/>
      <c r="H3" s="1184" t="s">
        <v>413</v>
      </c>
      <c r="I3" s="1184"/>
      <c r="J3" s="1184"/>
      <c r="K3" s="1184"/>
      <c r="L3" s="1184"/>
    </row>
    <row r="4" spans="1:13" s="824" customFormat="1" ht="7.5" customHeight="1">
      <c r="A4" s="1184"/>
      <c r="B4" s="1090"/>
      <c r="C4" s="1184"/>
      <c r="D4" s="1184"/>
      <c r="E4" s="1184"/>
      <c r="F4" s="1184"/>
      <c r="G4" s="1184"/>
      <c r="H4" s="1184"/>
      <c r="I4" s="1184"/>
      <c r="J4" s="1184"/>
      <c r="K4" s="1184"/>
      <c r="L4" s="1184"/>
    </row>
    <row r="5" spans="1:13" s="824" customFormat="1" ht="30">
      <c r="A5" s="1184"/>
      <c r="B5" s="1090"/>
      <c r="C5" s="735" t="s">
        <v>76</v>
      </c>
      <c r="D5" s="1068" t="s">
        <v>1227</v>
      </c>
      <c r="E5" s="1068" t="s">
        <v>1228</v>
      </c>
      <c r="F5" s="1068" t="s">
        <v>1229</v>
      </c>
      <c r="G5" s="735" t="s">
        <v>410</v>
      </c>
      <c r="H5" s="735" t="s">
        <v>76</v>
      </c>
      <c r="I5" s="1068" t="s">
        <v>1227</v>
      </c>
      <c r="J5" s="1068" t="s">
        <v>1228</v>
      </c>
      <c r="K5" s="1068" t="s">
        <v>1229</v>
      </c>
      <c r="L5" s="735" t="s">
        <v>406</v>
      </c>
    </row>
    <row r="6" spans="1:13" s="49" customFormat="1" ht="16.5" customHeight="1">
      <c r="A6" s="73" t="s">
        <v>11</v>
      </c>
      <c r="B6" s="83">
        <v>34141</v>
      </c>
      <c r="C6" s="83">
        <v>26539</v>
      </c>
      <c r="D6" s="83">
        <v>12859</v>
      </c>
      <c r="E6" s="83">
        <v>1015</v>
      </c>
      <c r="F6" s="83">
        <v>2818</v>
      </c>
      <c r="G6" s="83">
        <v>9847</v>
      </c>
      <c r="H6" s="83">
        <v>7602</v>
      </c>
      <c r="I6" s="83">
        <v>7154</v>
      </c>
      <c r="J6" s="83">
        <v>90</v>
      </c>
      <c r="K6" s="83">
        <v>34</v>
      </c>
      <c r="L6" s="83">
        <v>324</v>
      </c>
    </row>
    <row r="7" spans="1:13" s="49" customFormat="1" ht="15.75" customHeight="1">
      <c r="A7" s="739" t="s">
        <v>12</v>
      </c>
      <c r="B7" s="744">
        <v>17489</v>
      </c>
      <c r="C7" s="744">
        <v>13999</v>
      </c>
      <c r="D7" s="744">
        <v>6256</v>
      </c>
      <c r="E7" s="744">
        <v>626</v>
      </c>
      <c r="F7" s="744">
        <v>1534</v>
      </c>
      <c r="G7" s="744">
        <v>5583</v>
      </c>
      <c r="H7" s="744">
        <v>3490</v>
      </c>
      <c r="I7" s="744">
        <v>3238</v>
      </c>
      <c r="J7" s="744">
        <v>43</v>
      </c>
      <c r="K7" s="744">
        <v>23</v>
      </c>
      <c r="L7" s="744">
        <v>186</v>
      </c>
    </row>
    <row r="8" spans="1:13" ht="15.75" customHeight="1">
      <c r="A8" s="80" t="s">
        <v>13</v>
      </c>
      <c r="B8" s="101">
        <v>2324</v>
      </c>
      <c r="C8" s="101">
        <v>1885</v>
      </c>
      <c r="D8" s="101">
        <v>892</v>
      </c>
      <c r="E8" s="101">
        <v>183</v>
      </c>
      <c r="F8" s="101">
        <v>300</v>
      </c>
      <c r="G8" s="101">
        <v>510</v>
      </c>
      <c r="H8" s="101">
        <v>439</v>
      </c>
      <c r="I8" s="101">
        <v>418</v>
      </c>
      <c r="J8" s="101">
        <v>17</v>
      </c>
      <c r="K8" s="101">
        <v>2</v>
      </c>
      <c r="L8" s="101">
        <v>2</v>
      </c>
    </row>
    <row r="9" spans="1:13" ht="15.75" customHeight="1">
      <c r="A9" s="751" t="s">
        <v>14</v>
      </c>
      <c r="B9" s="745">
        <v>295</v>
      </c>
      <c r="C9" s="745">
        <v>194</v>
      </c>
      <c r="D9" s="745">
        <v>129</v>
      </c>
      <c r="E9" s="745">
        <v>0</v>
      </c>
      <c r="F9" s="745">
        <v>13</v>
      </c>
      <c r="G9" s="745">
        <v>52</v>
      </c>
      <c r="H9" s="745">
        <v>101</v>
      </c>
      <c r="I9" s="745">
        <v>93</v>
      </c>
      <c r="J9" s="745">
        <v>0</v>
      </c>
      <c r="K9" s="745">
        <v>2</v>
      </c>
      <c r="L9" s="745">
        <v>6</v>
      </c>
    </row>
    <row r="10" spans="1:13" ht="15.75" customHeight="1">
      <c r="A10" s="80" t="s">
        <v>15</v>
      </c>
      <c r="B10" s="101">
        <v>468</v>
      </c>
      <c r="C10" s="101">
        <v>354</v>
      </c>
      <c r="D10" s="101">
        <v>241</v>
      </c>
      <c r="E10" s="101">
        <v>30</v>
      </c>
      <c r="F10" s="101">
        <v>20</v>
      </c>
      <c r="G10" s="101">
        <v>63</v>
      </c>
      <c r="H10" s="101">
        <v>114</v>
      </c>
      <c r="I10" s="101">
        <v>114</v>
      </c>
      <c r="J10" s="101">
        <v>0</v>
      </c>
      <c r="K10" s="101">
        <v>0</v>
      </c>
      <c r="L10" s="101">
        <v>0</v>
      </c>
    </row>
    <row r="11" spans="1:13" ht="15.75" customHeight="1">
      <c r="A11" s="751" t="s">
        <v>16</v>
      </c>
      <c r="B11" s="745">
        <v>219</v>
      </c>
      <c r="C11" s="745">
        <v>135</v>
      </c>
      <c r="D11" s="745">
        <v>94</v>
      </c>
      <c r="E11" s="745">
        <v>7</v>
      </c>
      <c r="F11" s="745">
        <v>18</v>
      </c>
      <c r="G11" s="745">
        <v>16</v>
      </c>
      <c r="H11" s="745">
        <v>84</v>
      </c>
      <c r="I11" s="745">
        <v>74</v>
      </c>
      <c r="J11" s="745">
        <v>0</v>
      </c>
      <c r="K11" s="745">
        <v>0</v>
      </c>
      <c r="L11" s="745">
        <v>10</v>
      </c>
    </row>
    <row r="12" spans="1:13" ht="15.75" customHeight="1">
      <c r="A12" s="80" t="s">
        <v>17</v>
      </c>
      <c r="B12" s="101">
        <v>632</v>
      </c>
      <c r="C12" s="101">
        <v>454</v>
      </c>
      <c r="D12" s="101">
        <v>194</v>
      </c>
      <c r="E12" s="101">
        <v>13</v>
      </c>
      <c r="F12" s="101">
        <v>30</v>
      </c>
      <c r="G12" s="101">
        <v>217</v>
      </c>
      <c r="H12" s="101">
        <v>178</v>
      </c>
      <c r="I12" s="101">
        <v>173</v>
      </c>
      <c r="J12" s="101">
        <v>0</v>
      </c>
      <c r="K12" s="101">
        <v>0</v>
      </c>
      <c r="L12" s="101">
        <v>5</v>
      </c>
    </row>
    <row r="13" spans="1:13" ht="15.75" customHeight="1">
      <c r="A13" s="751" t="s">
        <v>18</v>
      </c>
      <c r="B13" s="745">
        <v>895</v>
      </c>
      <c r="C13" s="745">
        <v>627</v>
      </c>
      <c r="D13" s="745">
        <v>300</v>
      </c>
      <c r="E13" s="745">
        <v>76</v>
      </c>
      <c r="F13" s="745">
        <v>87</v>
      </c>
      <c r="G13" s="745">
        <v>164</v>
      </c>
      <c r="H13" s="745">
        <v>268</v>
      </c>
      <c r="I13" s="745">
        <v>232</v>
      </c>
      <c r="J13" s="745">
        <v>3</v>
      </c>
      <c r="K13" s="745">
        <v>5</v>
      </c>
      <c r="L13" s="745">
        <v>28</v>
      </c>
    </row>
    <row r="14" spans="1:13" ht="15.75" customHeight="1">
      <c r="A14" s="80" t="s">
        <v>19</v>
      </c>
      <c r="B14" s="101">
        <v>762</v>
      </c>
      <c r="C14" s="101">
        <v>489</v>
      </c>
      <c r="D14" s="101">
        <v>249</v>
      </c>
      <c r="E14" s="101">
        <v>12</v>
      </c>
      <c r="F14" s="101">
        <v>104</v>
      </c>
      <c r="G14" s="101">
        <v>124</v>
      </c>
      <c r="H14" s="101">
        <v>273</v>
      </c>
      <c r="I14" s="101">
        <v>263</v>
      </c>
      <c r="J14" s="101">
        <v>5</v>
      </c>
      <c r="K14" s="101">
        <v>4</v>
      </c>
      <c r="L14" s="101">
        <v>1</v>
      </c>
    </row>
    <row r="15" spans="1:13" ht="15.75" customHeight="1">
      <c r="A15" s="751" t="s">
        <v>20</v>
      </c>
      <c r="B15" s="745">
        <v>1277</v>
      </c>
      <c r="C15" s="745">
        <v>981</v>
      </c>
      <c r="D15" s="745">
        <v>527</v>
      </c>
      <c r="E15" s="745">
        <v>48</v>
      </c>
      <c r="F15" s="745">
        <v>122</v>
      </c>
      <c r="G15" s="745">
        <v>284</v>
      </c>
      <c r="H15" s="745">
        <v>296</v>
      </c>
      <c r="I15" s="745">
        <v>291</v>
      </c>
      <c r="J15" s="745">
        <v>0</v>
      </c>
      <c r="K15" s="745">
        <v>0</v>
      </c>
      <c r="L15" s="745">
        <v>5</v>
      </c>
    </row>
    <row r="16" spans="1:13" ht="15.75" customHeight="1">
      <c r="A16" s="80" t="s">
        <v>21</v>
      </c>
      <c r="B16" s="101">
        <v>8537</v>
      </c>
      <c r="C16" s="101">
        <v>7254</v>
      </c>
      <c r="D16" s="101">
        <v>3060</v>
      </c>
      <c r="E16" s="101">
        <v>230</v>
      </c>
      <c r="F16" s="101">
        <v>677</v>
      </c>
      <c r="G16" s="101">
        <v>3287</v>
      </c>
      <c r="H16" s="101">
        <v>1283</v>
      </c>
      <c r="I16" s="101">
        <v>1173</v>
      </c>
      <c r="J16" s="101">
        <v>17</v>
      </c>
      <c r="K16" s="101">
        <v>7</v>
      </c>
      <c r="L16" s="101">
        <v>86</v>
      </c>
    </row>
    <row r="17" spans="1:12" ht="15.75" customHeight="1">
      <c r="A17" s="751" t="s">
        <v>22</v>
      </c>
      <c r="B17" s="745">
        <v>1291</v>
      </c>
      <c r="C17" s="745">
        <v>996</v>
      </c>
      <c r="D17" s="745">
        <v>303</v>
      </c>
      <c r="E17" s="745">
        <v>12</v>
      </c>
      <c r="F17" s="745">
        <v>107</v>
      </c>
      <c r="G17" s="745">
        <v>574</v>
      </c>
      <c r="H17" s="745">
        <v>295</v>
      </c>
      <c r="I17" s="745">
        <v>254</v>
      </c>
      <c r="J17" s="745">
        <v>0</v>
      </c>
      <c r="K17" s="745">
        <v>0</v>
      </c>
      <c r="L17" s="745">
        <v>41</v>
      </c>
    </row>
    <row r="18" spans="1:12" ht="15.75" customHeight="1">
      <c r="A18" s="80" t="s">
        <v>23</v>
      </c>
      <c r="B18" s="101">
        <v>789</v>
      </c>
      <c r="C18" s="101">
        <v>630</v>
      </c>
      <c r="D18" s="101">
        <v>267</v>
      </c>
      <c r="E18" s="101">
        <v>15</v>
      </c>
      <c r="F18" s="101">
        <v>56</v>
      </c>
      <c r="G18" s="101">
        <v>292</v>
      </c>
      <c r="H18" s="101">
        <v>159</v>
      </c>
      <c r="I18" s="101">
        <v>153</v>
      </c>
      <c r="J18" s="101">
        <v>1</v>
      </c>
      <c r="K18" s="101">
        <v>3</v>
      </c>
      <c r="L18" s="101">
        <v>2</v>
      </c>
    </row>
    <row r="19" spans="1:12" s="49" customFormat="1" ht="15.75" customHeight="1">
      <c r="A19" s="739" t="s">
        <v>24</v>
      </c>
      <c r="B19" s="744">
        <v>15102</v>
      </c>
      <c r="C19" s="744">
        <v>11750</v>
      </c>
      <c r="D19" s="744">
        <v>5983</v>
      </c>
      <c r="E19" s="744">
        <v>387</v>
      </c>
      <c r="F19" s="744">
        <v>1226</v>
      </c>
      <c r="G19" s="744">
        <v>4154</v>
      </c>
      <c r="H19" s="744">
        <v>3352</v>
      </c>
      <c r="I19" s="744">
        <v>3196</v>
      </c>
      <c r="J19" s="744">
        <v>45</v>
      </c>
      <c r="K19" s="744">
        <v>10</v>
      </c>
      <c r="L19" s="744">
        <v>101</v>
      </c>
    </row>
    <row r="20" spans="1:12" ht="15.75" customHeight="1">
      <c r="A20" s="80" t="s">
        <v>25</v>
      </c>
      <c r="B20" s="101">
        <v>1389</v>
      </c>
      <c r="C20" s="101">
        <v>1146</v>
      </c>
      <c r="D20" s="101">
        <v>566</v>
      </c>
      <c r="E20" s="101">
        <v>30</v>
      </c>
      <c r="F20" s="101">
        <v>74</v>
      </c>
      <c r="G20" s="101">
        <v>476</v>
      </c>
      <c r="H20" s="101">
        <v>243</v>
      </c>
      <c r="I20" s="101">
        <v>216</v>
      </c>
      <c r="J20" s="101">
        <v>17</v>
      </c>
      <c r="K20" s="101">
        <v>1</v>
      </c>
      <c r="L20" s="101">
        <v>9</v>
      </c>
    </row>
    <row r="21" spans="1:12" ht="15.75" customHeight="1">
      <c r="A21" s="751" t="s">
        <v>26</v>
      </c>
      <c r="B21" s="745">
        <v>725</v>
      </c>
      <c r="C21" s="745">
        <v>488</v>
      </c>
      <c r="D21" s="745">
        <v>260</v>
      </c>
      <c r="E21" s="745">
        <v>5</v>
      </c>
      <c r="F21" s="745">
        <v>57</v>
      </c>
      <c r="G21" s="745">
        <v>166</v>
      </c>
      <c r="H21" s="745">
        <v>237</v>
      </c>
      <c r="I21" s="745">
        <v>220</v>
      </c>
      <c r="J21" s="745">
        <v>0</v>
      </c>
      <c r="K21" s="745">
        <v>2</v>
      </c>
      <c r="L21" s="745">
        <v>15</v>
      </c>
    </row>
    <row r="22" spans="1:12" ht="15.75" customHeight="1">
      <c r="A22" s="80" t="s">
        <v>27</v>
      </c>
      <c r="B22" s="101">
        <v>8679</v>
      </c>
      <c r="C22" s="101">
        <v>6925</v>
      </c>
      <c r="D22" s="101">
        <v>3539</v>
      </c>
      <c r="E22" s="101">
        <v>243</v>
      </c>
      <c r="F22" s="101">
        <v>905</v>
      </c>
      <c r="G22" s="101">
        <v>2238</v>
      </c>
      <c r="H22" s="101">
        <v>1754</v>
      </c>
      <c r="I22" s="101">
        <v>1691</v>
      </c>
      <c r="J22" s="101">
        <v>20</v>
      </c>
      <c r="K22" s="101">
        <v>2</v>
      </c>
      <c r="L22" s="101">
        <v>41</v>
      </c>
    </row>
    <row r="23" spans="1:12" ht="15.75" customHeight="1">
      <c r="A23" s="751" t="s">
        <v>28</v>
      </c>
      <c r="B23" s="745">
        <v>1321</v>
      </c>
      <c r="C23" s="745">
        <v>1049</v>
      </c>
      <c r="D23" s="745">
        <v>512</v>
      </c>
      <c r="E23" s="745">
        <v>32</v>
      </c>
      <c r="F23" s="745">
        <v>47</v>
      </c>
      <c r="G23" s="745">
        <v>458</v>
      </c>
      <c r="H23" s="745">
        <v>272</v>
      </c>
      <c r="I23" s="745">
        <v>258</v>
      </c>
      <c r="J23" s="745">
        <v>1</v>
      </c>
      <c r="K23" s="745">
        <v>0</v>
      </c>
      <c r="L23" s="745">
        <v>13</v>
      </c>
    </row>
    <row r="24" spans="1:12" ht="15.75" customHeight="1">
      <c r="A24" s="80" t="s">
        <v>29</v>
      </c>
      <c r="B24" s="101">
        <v>2574</v>
      </c>
      <c r="C24" s="101">
        <v>1848</v>
      </c>
      <c r="D24" s="101">
        <v>929</v>
      </c>
      <c r="E24" s="101">
        <v>71</v>
      </c>
      <c r="F24" s="101">
        <v>125</v>
      </c>
      <c r="G24" s="101">
        <v>723</v>
      </c>
      <c r="H24" s="101">
        <v>726</v>
      </c>
      <c r="I24" s="101">
        <v>700</v>
      </c>
      <c r="J24" s="101">
        <v>6</v>
      </c>
      <c r="K24" s="101">
        <v>0</v>
      </c>
      <c r="L24" s="101">
        <v>20</v>
      </c>
    </row>
    <row r="25" spans="1:12" ht="15.75" customHeight="1">
      <c r="A25" s="751" t="s">
        <v>30</v>
      </c>
      <c r="B25" s="745">
        <v>414</v>
      </c>
      <c r="C25" s="745">
        <v>294</v>
      </c>
      <c r="D25" s="745">
        <v>177</v>
      </c>
      <c r="E25" s="745">
        <v>6</v>
      </c>
      <c r="F25" s="745">
        <v>18</v>
      </c>
      <c r="G25" s="745">
        <v>93</v>
      </c>
      <c r="H25" s="745">
        <v>120</v>
      </c>
      <c r="I25" s="745">
        <v>111</v>
      </c>
      <c r="J25" s="745">
        <v>1</v>
      </c>
      <c r="K25" s="745">
        <v>5</v>
      </c>
      <c r="L25" s="745">
        <v>3</v>
      </c>
    </row>
    <row r="26" spans="1:12" s="49" customFormat="1" ht="15.75" customHeight="1">
      <c r="A26" s="73" t="s">
        <v>31</v>
      </c>
      <c r="B26" s="83">
        <v>1478</v>
      </c>
      <c r="C26" s="83">
        <v>762</v>
      </c>
      <c r="D26" s="83">
        <v>592</v>
      </c>
      <c r="E26" s="83">
        <v>2</v>
      </c>
      <c r="F26" s="83">
        <v>58</v>
      </c>
      <c r="G26" s="83">
        <v>110</v>
      </c>
      <c r="H26" s="83">
        <v>716</v>
      </c>
      <c r="I26" s="83">
        <v>676</v>
      </c>
      <c r="J26" s="83">
        <v>2</v>
      </c>
      <c r="K26" s="83">
        <v>1</v>
      </c>
      <c r="L26" s="83">
        <v>37</v>
      </c>
    </row>
    <row r="27" spans="1:12" ht="15.75" customHeight="1">
      <c r="A27" s="751" t="s">
        <v>93</v>
      </c>
      <c r="B27" s="745">
        <v>397</v>
      </c>
      <c r="C27" s="745">
        <v>203</v>
      </c>
      <c r="D27" s="745">
        <v>157</v>
      </c>
      <c r="E27" s="745">
        <v>0</v>
      </c>
      <c r="F27" s="745">
        <v>6</v>
      </c>
      <c r="G27" s="745">
        <v>40</v>
      </c>
      <c r="H27" s="745">
        <v>194</v>
      </c>
      <c r="I27" s="745">
        <v>176</v>
      </c>
      <c r="J27" s="745">
        <v>2</v>
      </c>
      <c r="K27" s="745">
        <v>0</v>
      </c>
      <c r="L27" s="745">
        <v>16</v>
      </c>
    </row>
    <row r="28" spans="1:12" ht="15.75" customHeight="1">
      <c r="A28" s="80" t="s">
        <v>101</v>
      </c>
      <c r="B28" s="101">
        <v>272</v>
      </c>
      <c r="C28" s="101">
        <v>134</v>
      </c>
      <c r="D28" s="101">
        <v>110</v>
      </c>
      <c r="E28" s="101">
        <v>0</v>
      </c>
      <c r="F28" s="101">
        <v>10</v>
      </c>
      <c r="G28" s="101">
        <v>14</v>
      </c>
      <c r="H28" s="101">
        <v>138</v>
      </c>
      <c r="I28" s="101">
        <v>137</v>
      </c>
      <c r="J28" s="101">
        <v>0</v>
      </c>
      <c r="K28" s="101">
        <v>0</v>
      </c>
      <c r="L28" s="101">
        <v>1</v>
      </c>
    </row>
    <row r="29" spans="1:12" ht="15.75" customHeight="1">
      <c r="A29" s="751" t="s">
        <v>92</v>
      </c>
      <c r="B29" s="745">
        <v>152</v>
      </c>
      <c r="C29" s="745">
        <v>85</v>
      </c>
      <c r="D29" s="745">
        <v>64</v>
      </c>
      <c r="E29" s="745">
        <v>0</v>
      </c>
      <c r="F29" s="745">
        <v>11</v>
      </c>
      <c r="G29" s="745">
        <v>10</v>
      </c>
      <c r="H29" s="745">
        <v>67</v>
      </c>
      <c r="I29" s="745">
        <v>51</v>
      </c>
      <c r="J29" s="745">
        <v>0</v>
      </c>
      <c r="K29" s="745">
        <v>0</v>
      </c>
      <c r="L29" s="745">
        <v>16</v>
      </c>
    </row>
    <row r="30" spans="1:12" ht="15.75" customHeight="1">
      <c r="A30" s="80" t="s">
        <v>100</v>
      </c>
      <c r="B30" s="101">
        <v>184</v>
      </c>
      <c r="C30" s="101">
        <v>117</v>
      </c>
      <c r="D30" s="101">
        <v>105</v>
      </c>
      <c r="E30" s="101">
        <v>0</v>
      </c>
      <c r="F30" s="101">
        <v>10</v>
      </c>
      <c r="G30" s="101">
        <v>2</v>
      </c>
      <c r="H30" s="101">
        <v>67</v>
      </c>
      <c r="I30" s="101">
        <v>67</v>
      </c>
      <c r="J30" s="101">
        <v>0</v>
      </c>
      <c r="K30" s="101">
        <v>0</v>
      </c>
      <c r="L30" s="101">
        <v>0</v>
      </c>
    </row>
    <row r="31" spans="1:12" ht="15.75" customHeight="1">
      <c r="A31" s="751" t="s">
        <v>91</v>
      </c>
      <c r="B31" s="745">
        <v>251</v>
      </c>
      <c r="C31" s="745">
        <v>134</v>
      </c>
      <c r="D31" s="745">
        <v>83</v>
      </c>
      <c r="E31" s="745">
        <v>2</v>
      </c>
      <c r="F31" s="745">
        <v>17</v>
      </c>
      <c r="G31" s="745">
        <v>32</v>
      </c>
      <c r="H31" s="745">
        <v>117</v>
      </c>
      <c r="I31" s="745">
        <v>113</v>
      </c>
      <c r="J31" s="745">
        <v>0</v>
      </c>
      <c r="K31" s="745">
        <v>1</v>
      </c>
      <c r="L31" s="745">
        <v>3</v>
      </c>
    </row>
    <row r="32" spans="1:12" ht="15.75" customHeight="1">
      <c r="A32" s="80" t="s">
        <v>90</v>
      </c>
      <c r="B32" s="101">
        <v>222</v>
      </c>
      <c r="C32" s="101">
        <v>89</v>
      </c>
      <c r="D32" s="101">
        <v>73</v>
      </c>
      <c r="E32" s="101">
        <v>0</v>
      </c>
      <c r="F32" s="101">
        <v>4</v>
      </c>
      <c r="G32" s="101">
        <v>12</v>
      </c>
      <c r="H32" s="101">
        <v>133</v>
      </c>
      <c r="I32" s="101">
        <v>132</v>
      </c>
      <c r="J32" s="101">
        <v>0</v>
      </c>
      <c r="K32" s="101">
        <v>0</v>
      </c>
      <c r="L32" s="101">
        <v>1</v>
      </c>
    </row>
    <row r="33" spans="1:12" s="49" customFormat="1" ht="15.75" customHeight="1">
      <c r="A33" s="739" t="s">
        <v>38</v>
      </c>
      <c r="B33" s="744">
        <v>71</v>
      </c>
      <c r="C33" s="744">
        <v>28</v>
      </c>
      <c r="D33" s="744">
        <v>28</v>
      </c>
      <c r="E33" s="744">
        <v>0</v>
      </c>
      <c r="F33" s="744">
        <v>0</v>
      </c>
      <c r="G33" s="744">
        <v>0</v>
      </c>
      <c r="H33" s="744">
        <v>43</v>
      </c>
      <c r="I33" s="744">
        <v>43</v>
      </c>
      <c r="J33" s="744">
        <v>0</v>
      </c>
      <c r="K33" s="744">
        <v>0</v>
      </c>
      <c r="L33" s="744">
        <v>0</v>
      </c>
    </row>
    <row r="34" spans="1:12" ht="15.75" customHeight="1">
      <c r="A34" s="80" t="s">
        <v>99</v>
      </c>
      <c r="B34" s="101">
        <v>71</v>
      </c>
      <c r="C34" s="101">
        <v>28</v>
      </c>
      <c r="D34" s="101">
        <v>28</v>
      </c>
      <c r="E34" s="101">
        <v>0</v>
      </c>
      <c r="F34" s="101">
        <v>0</v>
      </c>
      <c r="G34" s="101">
        <v>0</v>
      </c>
      <c r="H34" s="101">
        <v>43</v>
      </c>
      <c r="I34" s="101">
        <v>43</v>
      </c>
      <c r="J34" s="101">
        <v>0</v>
      </c>
      <c r="K34" s="101">
        <v>0</v>
      </c>
      <c r="L34" s="101">
        <v>0</v>
      </c>
    </row>
    <row r="35" spans="1:12" s="49" customFormat="1" ht="15.75" customHeight="1">
      <c r="A35" s="739" t="s">
        <v>41</v>
      </c>
      <c r="B35" s="744">
        <v>1</v>
      </c>
      <c r="C35" s="744">
        <v>0</v>
      </c>
      <c r="D35" s="744">
        <v>0</v>
      </c>
      <c r="E35" s="744">
        <v>0</v>
      </c>
      <c r="F35" s="744">
        <v>0</v>
      </c>
      <c r="G35" s="744">
        <v>0</v>
      </c>
      <c r="H35" s="744">
        <v>1</v>
      </c>
      <c r="I35" s="744">
        <v>1</v>
      </c>
      <c r="J35" s="744">
        <v>0</v>
      </c>
      <c r="K35" s="744">
        <v>0</v>
      </c>
      <c r="L35" s="744">
        <v>0</v>
      </c>
    </row>
    <row r="36" spans="1:12" ht="15.75" customHeight="1">
      <c r="A36" s="80" t="s">
        <v>116</v>
      </c>
      <c r="B36" s="101">
        <v>1</v>
      </c>
      <c r="C36" s="101">
        <v>0</v>
      </c>
      <c r="D36" s="101">
        <v>0</v>
      </c>
      <c r="E36" s="101">
        <v>0</v>
      </c>
      <c r="F36" s="101">
        <v>0</v>
      </c>
      <c r="G36" s="101">
        <v>0</v>
      </c>
      <c r="H36" s="101">
        <v>1</v>
      </c>
      <c r="I36" s="101">
        <v>1</v>
      </c>
      <c r="J36" s="101">
        <v>0</v>
      </c>
      <c r="K36" s="101">
        <v>0</v>
      </c>
      <c r="L36" s="101">
        <v>0</v>
      </c>
    </row>
    <row r="37" spans="1:12" ht="3" customHeight="1">
      <c r="A37" s="80"/>
      <c r="B37" s="101"/>
      <c r="C37" s="101"/>
      <c r="D37" s="101"/>
      <c r="E37" s="101"/>
      <c r="F37" s="101"/>
      <c r="G37" s="101"/>
      <c r="H37" s="101"/>
      <c r="I37" s="101"/>
      <c r="J37" s="101"/>
      <c r="K37" s="101"/>
      <c r="L37" s="101"/>
    </row>
    <row r="38" spans="1:12" ht="45.75" customHeight="1">
      <c r="A38" s="1179" t="s">
        <v>412</v>
      </c>
      <c r="B38" s="1179"/>
      <c r="C38" s="1179"/>
      <c r="D38" s="1179"/>
      <c r="E38" s="1179"/>
      <c r="F38" s="1179"/>
      <c r="G38" s="1179"/>
      <c r="H38" s="1179"/>
      <c r="I38" s="1179"/>
      <c r="J38" s="1179"/>
      <c r="K38" s="1179"/>
      <c r="L38" s="1179"/>
    </row>
  </sheetData>
  <mergeCells count="6">
    <mergeCell ref="A1:L1"/>
    <mergeCell ref="A38:L38"/>
    <mergeCell ref="C3:G4"/>
    <mergeCell ref="H3:L4"/>
    <mergeCell ref="B3:B5"/>
    <mergeCell ref="A3:A5"/>
  </mergeCells>
  <hyperlinks>
    <hyperlink ref="M1" location="INDICE!A1" display="INDICE"/>
  </hyperlinks>
  <printOptions horizontalCentered="1"/>
  <pageMargins left="0.74803149606299213" right="0.74803149606299213" top="1.1023622047244095" bottom="0.82677165354330717" header="0" footer="0.51181102362204722"/>
  <pageSetup paperSize="9" scale="70" firstPageNumber="61" orientation="landscape" useFirstPageNumber="1" r:id="rId1"/>
  <headerFooter scaleWithDoc="0">
    <oddHeader>&amp;C&amp;G</oddHeader>
    <oddFooter>&amp;C&amp;12 57</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zoomScale="90" zoomScaleNormal="90" zoomScalePageLayoutView="90" workbookViewId="0">
      <selection activeCell="A2" sqref="A2"/>
    </sheetView>
  </sheetViews>
  <sheetFormatPr baseColWidth="10" defaultColWidth="9.140625" defaultRowHeight="12.75"/>
  <cols>
    <col min="1" max="1" width="47" style="43" customWidth="1"/>
    <col min="2" max="2" width="22.140625" style="43" customWidth="1"/>
    <col min="3" max="3" width="19.28515625" style="43" customWidth="1"/>
    <col min="4" max="4" width="18" style="43" customWidth="1"/>
    <col min="5" max="5" width="17.42578125" style="43" customWidth="1"/>
    <col min="6" max="6" width="30.28515625" style="43" customWidth="1"/>
    <col min="7" max="16384" width="9.140625" style="43"/>
  </cols>
  <sheetData>
    <row r="1" spans="1:7" s="86" customFormat="1" ht="38.25" customHeight="1">
      <c r="A1" s="1167" t="s">
        <v>1406</v>
      </c>
      <c r="B1" s="1168"/>
      <c r="C1" s="1168"/>
      <c r="D1" s="1168"/>
      <c r="E1" s="1168"/>
      <c r="F1" s="1168"/>
      <c r="G1" s="468" t="s">
        <v>1037</v>
      </c>
    </row>
    <row r="2" spans="1:7" s="93" customFormat="1" ht="3.75" customHeight="1">
      <c r="B2" s="69"/>
      <c r="C2" s="69"/>
      <c r="D2" s="69"/>
      <c r="E2" s="69"/>
      <c r="F2" s="69"/>
    </row>
    <row r="3" spans="1:7" s="89" customFormat="1" ht="15.75">
      <c r="A3" s="1184" t="s">
        <v>98</v>
      </c>
      <c r="B3" s="1174" t="s">
        <v>355</v>
      </c>
      <c r="C3" s="1176" t="s">
        <v>416</v>
      </c>
      <c r="D3" s="1177"/>
      <c r="E3" s="1177"/>
      <c r="F3" s="1178"/>
    </row>
    <row r="4" spans="1:7" s="89" customFormat="1" ht="30">
      <c r="A4" s="1184"/>
      <c r="B4" s="1186"/>
      <c r="C4" s="1068" t="s">
        <v>1227</v>
      </c>
      <c r="D4" s="1068" t="s">
        <v>1228</v>
      </c>
      <c r="E4" s="1068" t="s">
        <v>1229</v>
      </c>
      <c r="F4" s="735" t="s">
        <v>410</v>
      </c>
    </row>
    <row r="5" spans="1:7" ht="18" customHeight="1">
      <c r="A5" s="73" t="s">
        <v>11</v>
      </c>
      <c r="B5" s="83">
        <v>3870</v>
      </c>
      <c r="C5" s="83">
        <v>3144</v>
      </c>
      <c r="D5" s="83">
        <v>87</v>
      </c>
      <c r="E5" s="83">
        <v>407</v>
      </c>
      <c r="F5" s="83">
        <v>232</v>
      </c>
    </row>
    <row r="6" spans="1:7" ht="13.5" customHeight="1">
      <c r="A6" s="739" t="s">
        <v>12</v>
      </c>
      <c r="B6" s="744">
        <v>1857</v>
      </c>
      <c r="C6" s="744">
        <v>1389</v>
      </c>
      <c r="D6" s="744">
        <v>44</v>
      </c>
      <c r="E6" s="744">
        <v>288</v>
      </c>
      <c r="F6" s="744">
        <v>136</v>
      </c>
    </row>
    <row r="7" spans="1:7" ht="13.5" customHeight="1">
      <c r="A7" s="875" t="s">
        <v>13</v>
      </c>
      <c r="B7" s="101">
        <v>256</v>
      </c>
      <c r="C7" s="101">
        <v>188</v>
      </c>
      <c r="D7" s="101">
        <v>15</v>
      </c>
      <c r="E7" s="101">
        <v>41</v>
      </c>
      <c r="F7" s="101">
        <v>12</v>
      </c>
    </row>
    <row r="8" spans="1:7" ht="13.5" customHeight="1">
      <c r="A8" s="751" t="s">
        <v>14</v>
      </c>
      <c r="B8" s="745">
        <v>82</v>
      </c>
      <c r="C8" s="745">
        <v>77</v>
      </c>
      <c r="D8" s="745">
        <v>3</v>
      </c>
      <c r="E8" s="745">
        <v>2</v>
      </c>
      <c r="F8" s="745">
        <v>0</v>
      </c>
    </row>
    <row r="9" spans="1:7" ht="13.5" customHeight="1">
      <c r="A9" s="875" t="s">
        <v>15</v>
      </c>
      <c r="B9" s="101">
        <v>99</v>
      </c>
      <c r="C9" s="101">
        <v>90</v>
      </c>
      <c r="D9" s="101">
        <v>1</v>
      </c>
      <c r="E9" s="101">
        <v>4</v>
      </c>
      <c r="F9" s="101">
        <v>4</v>
      </c>
    </row>
    <row r="10" spans="1:7" ht="13.5" customHeight="1">
      <c r="A10" s="751" t="s">
        <v>16</v>
      </c>
      <c r="B10" s="745">
        <v>78</v>
      </c>
      <c r="C10" s="745">
        <v>59</v>
      </c>
      <c r="D10" s="745">
        <v>0</v>
      </c>
      <c r="E10" s="745">
        <v>4</v>
      </c>
      <c r="F10" s="745">
        <v>15</v>
      </c>
    </row>
    <row r="11" spans="1:7" ht="13.5" customHeight="1">
      <c r="A11" s="875" t="s">
        <v>17</v>
      </c>
      <c r="B11" s="101">
        <v>96</v>
      </c>
      <c r="C11" s="101">
        <v>84</v>
      </c>
      <c r="D11" s="101">
        <v>0</v>
      </c>
      <c r="E11" s="101">
        <v>11</v>
      </c>
      <c r="F11" s="101">
        <v>1</v>
      </c>
    </row>
    <row r="12" spans="1:7" ht="13.5" customHeight="1">
      <c r="A12" s="751" t="s">
        <v>18</v>
      </c>
      <c r="B12" s="745">
        <v>130</v>
      </c>
      <c r="C12" s="745">
        <v>95</v>
      </c>
      <c r="D12" s="745">
        <v>3</v>
      </c>
      <c r="E12" s="745">
        <v>17</v>
      </c>
      <c r="F12" s="745">
        <v>15</v>
      </c>
    </row>
    <row r="13" spans="1:7" ht="13.5" customHeight="1">
      <c r="A13" s="875" t="s">
        <v>19</v>
      </c>
      <c r="B13" s="101">
        <v>96</v>
      </c>
      <c r="C13" s="101">
        <v>86</v>
      </c>
      <c r="D13" s="101">
        <v>0</v>
      </c>
      <c r="E13" s="101">
        <v>8</v>
      </c>
      <c r="F13" s="101">
        <v>2</v>
      </c>
    </row>
    <row r="14" spans="1:7" ht="13.5" customHeight="1">
      <c r="A14" s="751" t="s">
        <v>20</v>
      </c>
      <c r="B14" s="745">
        <v>148</v>
      </c>
      <c r="C14" s="745">
        <v>127</v>
      </c>
      <c r="D14" s="745">
        <v>4</v>
      </c>
      <c r="E14" s="745">
        <v>9</v>
      </c>
      <c r="F14" s="745">
        <v>8</v>
      </c>
    </row>
    <row r="15" spans="1:7" ht="13.5" customHeight="1">
      <c r="A15" s="875" t="s">
        <v>21</v>
      </c>
      <c r="B15" s="101">
        <v>709</v>
      </c>
      <c r="C15" s="101">
        <v>449</v>
      </c>
      <c r="D15" s="101">
        <v>16</v>
      </c>
      <c r="E15" s="101">
        <v>173</v>
      </c>
      <c r="F15" s="101">
        <v>71</v>
      </c>
    </row>
    <row r="16" spans="1:7" ht="13.5" customHeight="1">
      <c r="A16" s="751" t="s">
        <v>22</v>
      </c>
      <c r="B16" s="745">
        <v>123</v>
      </c>
      <c r="C16" s="745">
        <v>98</v>
      </c>
      <c r="D16" s="745">
        <v>0</v>
      </c>
      <c r="E16" s="745">
        <v>19</v>
      </c>
      <c r="F16" s="745">
        <v>6</v>
      </c>
    </row>
    <row r="17" spans="1:6" ht="13.5" customHeight="1">
      <c r="A17" s="875" t="s">
        <v>23</v>
      </c>
      <c r="B17" s="101">
        <v>40</v>
      </c>
      <c r="C17" s="101">
        <v>36</v>
      </c>
      <c r="D17" s="101">
        <v>2</v>
      </c>
      <c r="E17" s="101">
        <v>0</v>
      </c>
      <c r="F17" s="101">
        <v>2</v>
      </c>
    </row>
    <row r="18" spans="1:6" ht="13.5" customHeight="1">
      <c r="A18" s="739" t="s">
        <v>24</v>
      </c>
      <c r="B18" s="744">
        <v>1584</v>
      </c>
      <c r="C18" s="744">
        <v>1392</v>
      </c>
      <c r="D18" s="744">
        <v>42</v>
      </c>
      <c r="E18" s="744">
        <v>112</v>
      </c>
      <c r="F18" s="744">
        <v>38</v>
      </c>
    </row>
    <row r="19" spans="1:6" ht="13.5" customHeight="1">
      <c r="A19" s="875" t="s">
        <v>25</v>
      </c>
      <c r="B19" s="101">
        <v>171</v>
      </c>
      <c r="C19" s="101">
        <v>164</v>
      </c>
      <c r="D19" s="101">
        <v>3</v>
      </c>
      <c r="E19" s="101">
        <v>2</v>
      </c>
      <c r="F19" s="101">
        <v>2</v>
      </c>
    </row>
    <row r="20" spans="1:6" ht="13.5" customHeight="1">
      <c r="A20" s="751" t="s">
        <v>26</v>
      </c>
      <c r="B20" s="745">
        <v>138</v>
      </c>
      <c r="C20" s="745">
        <v>119</v>
      </c>
      <c r="D20" s="745">
        <v>3</v>
      </c>
      <c r="E20" s="745">
        <v>10</v>
      </c>
      <c r="F20" s="745">
        <v>6</v>
      </c>
    </row>
    <row r="21" spans="1:6" ht="13.5" customHeight="1">
      <c r="A21" s="875" t="s">
        <v>27</v>
      </c>
      <c r="B21" s="101">
        <v>746</v>
      </c>
      <c r="C21" s="101">
        <v>613</v>
      </c>
      <c r="D21" s="101">
        <v>30</v>
      </c>
      <c r="E21" s="101">
        <v>79</v>
      </c>
      <c r="F21" s="101">
        <v>24</v>
      </c>
    </row>
    <row r="22" spans="1:6" ht="13.5" customHeight="1">
      <c r="A22" s="751" t="s">
        <v>28</v>
      </c>
      <c r="B22" s="745">
        <v>193</v>
      </c>
      <c r="C22" s="745">
        <v>184</v>
      </c>
      <c r="D22" s="745">
        <v>1</v>
      </c>
      <c r="E22" s="745">
        <v>6</v>
      </c>
      <c r="F22" s="745">
        <v>2</v>
      </c>
    </row>
    <row r="23" spans="1:6" ht="13.5" customHeight="1">
      <c r="A23" s="875" t="s">
        <v>29</v>
      </c>
      <c r="B23" s="101">
        <v>272</v>
      </c>
      <c r="C23" s="101">
        <v>249</v>
      </c>
      <c r="D23" s="101">
        <v>5</v>
      </c>
      <c r="E23" s="101">
        <v>14</v>
      </c>
      <c r="F23" s="101">
        <v>4</v>
      </c>
    </row>
    <row r="24" spans="1:6" ht="13.5" customHeight="1">
      <c r="A24" s="751" t="s">
        <v>30</v>
      </c>
      <c r="B24" s="745">
        <v>64</v>
      </c>
      <c r="C24" s="745">
        <v>63</v>
      </c>
      <c r="D24" s="745">
        <v>0</v>
      </c>
      <c r="E24" s="745">
        <v>1</v>
      </c>
      <c r="F24" s="745">
        <v>0</v>
      </c>
    </row>
    <row r="25" spans="1:6" ht="13.5" customHeight="1">
      <c r="A25" s="73" t="s">
        <v>31</v>
      </c>
      <c r="B25" s="83">
        <v>409</v>
      </c>
      <c r="C25" s="83">
        <v>343</v>
      </c>
      <c r="D25" s="83">
        <v>1</v>
      </c>
      <c r="E25" s="83">
        <v>7</v>
      </c>
      <c r="F25" s="83">
        <v>58</v>
      </c>
    </row>
    <row r="26" spans="1:6" ht="13.5" customHeight="1">
      <c r="A26" s="751" t="s">
        <v>93</v>
      </c>
      <c r="B26" s="745">
        <v>101</v>
      </c>
      <c r="C26" s="745">
        <v>82</v>
      </c>
      <c r="D26" s="745">
        <v>0</v>
      </c>
      <c r="E26" s="745">
        <v>0</v>
      </c>
      <c r="F26" s="745">
        <v>19</v>
      </c>
    </row>
    <row r="27" spans="1:6" ht="13.5" customHeight="1">
      <c r="A27" s="875" t="s">
        <v>101</v>
      </c>
      <c r="B27" s="101">
        <v>65</v>
      </c>
      <c r="C27" s="101">
        <v>63</v>
      </c>
      <c r="D27" s="101">
        <v>0</v>
      </c>
      <c r="E27" s="101">
        <v>0</v>
      </c>
      <c r="F27" s="101">
        <v>2</v>
      </c>
    </row>
    <row r="28" spans="1:6" ht="13.5" customHeight="1">
      <c r="A28" s="751" t="s">
        <v>92</v>
      </c>
      <c r="B28" s="745">
        <v>68</v>
      </c>
      <c r="C28" s="745">
        <v>48</v>
      </c>
      <c r="D28" s="745">
        <v>0</v>
      </c>
      <c r="E28" s="745">
        <v>3</v>
      </c>
      <c r="F28" s="745">
        <v>17</v>
      </c>
    </row>
    <row r="29" spans="1:6" ht="13.5" customHeight="1">
      <c r="A29" s="875" t="s">
        <v>100</v>
      </c>
      <c r="B29" s="101">
        <v>59</v>
      </c>
      <c r="C29" s="101">
        <v>40</v>
      </c>
      <c r="D29" s="101">
        <v>1</v>
      </c>
      <c r="E29" s="101">
        <v>2</v>
      </c>
      <c r="F29" s="101">
        <v>16</v>
      </c>
    </row>
    <row r="30" spans="1:6" ht="13.5" customHeight="1">
      <c r="A30" s="751" t="s">
        <v>91</v>
      </c>
      <c r="B30" s="745">
        <v>52</v>
      </c>
      <c r="C30" s="745">
        <v>48</v>
      </c>
      <c r="D30" s="745">
        <v>0</v>
      </c>
      <c r="E30" s="745">
        <v>1</v>
      </c>
      <c r="F30" s="745">
        <v>3</v>
      </c>
    </row>
    <row r="31" spans="1:6" ht="13.5" customHeight="1">
      <c r="A31" s="875" t="s">
        <v>90</v>
      </c>
      <c r="B31" s="101">
        <v>64</v>
      </c>
      <c r="C31" s="101">
        <v>62</v>
      </c>
      <c r="D31" s="101">
        <v>0</v>
      </c>
      <c r="E31" s="101">
        <v>1</v>
      </c>
      <c r="F31" s="101">
        <v>1</v>
      </c>
    </row>
    <row r="32" spans="1:6" ht="13.5" customHeight="1">
      <c r="A32" s="739" t="s">
        <v>38</v>
      </c>
      <c r="B32" s="744">
        <v>19</v>
      </c>
      <c r="C32" s="744">
        <v>19</v>
      </c>
      <c r="D32" s="744">
        <v>0</v>
      </c>
      <c r="E32" s="744">
        <v>0</v>
      </c>
      <c r="F32" s="744">
        <v>0</v>
      </c>
    </row>
    <row r="33" spans="1:6" ht="13.5" customHeight="1">
      <c r="A33" s="875" t="s">
        <v>99</v>
      </c>
      <c r="B33" s="101">
        <v>19</v>
      </c>
      <c r="C33" s="101">
        <v>19</v>
      </c>
      <c r="D33" s="101">
        <v>0</v>
      </c>
      <c r="E33" s="101">
        <v>0</v>
      </c>
      <c r="F33" s="101">
        <v>0</v>
      </c>
    </row>
    <row r="34" spans="1:6" ht="13.5" customHeight="1">
      <c r="A34" s="739" t="s">
        <v>41</v>
      </c>
      <c r="B34" s="744">
        <v>1</v>
      </c>
      <c r="C34" s="744">
        <v>1</v>
      </c>
      <c r="D34" s="744">
        <v>0</v>
      </c>
      <c r="E34" s="744">
        <v>0</v>
      </c>
      <c r="F34" s="744">
        <v>0</v>
      </c>
    </row>
    <row r="35" spans="1:6" ht="13.5" customHeight="1">
      <c r="A35" s="875" t="s">
        <v>116</v>
      </c>
      <c r="B35" s="101">
        <v>1</v>
      </c>
      <c r="C35" s="101">
        <v>1</v>
      </c>
      <c r="D35" s="101">
        <v>0</v>
      </c>
      <c r="E35" s="101">
        <v>0</v>
      </c>
      <c r="F35" s="101">
        <v>0</v>
      </c>
    </row>
    <row r="36" spans="1:6" ht="4.5" customHeight="1">
      <c r="A36" s="80"/>
      <c r="B36" s="79"/>
      <c r="C36" s="79"/>
      <c r="D36" s="79"/>
      <c r="E36" s="79"/>
      <c r="F36" s="79"/>
    </row>
    <row r="37" spans="1:6" ht="39.75" customHeight="1">
      <c r="A37" s="1179" t="s">
        <v>415</v>
      </c>
      <c r="B37" s="1179"/>
      <c r="C37" s="1179"/>
      <c r="D37" s="1179"/>
      <c r="E37" s="1179"/>
      <c r="F37" s="1179"/>
    </row>
    <row r="38" spans="1:6">
      <c r="A38" s="58"/>
      <c r="B38" s="58"/>
      <c r="C38" s="58"/>
      <c r="D38" s="58"/>
      <c r="E38" s="58"/>
      <c r="F38" s="58"/>
    </row>
  </sheetData>
  <mergeCells count="5">
    <mergeCell ref="A3:A4"/>
    <mergeCell ref="A37:F37"/>
    <mergeCell ref="A1:F1"/>
    <mergeCell ref="B3:B4"/>
    <mergeCell ref="C3:F3"/>
  </mergeCells>
  <hyperlinks>
    <hyperlink ref="G1" location="INDICE!A1" display="INDICE"/>
  </hyperlinks>
  <printOptions horizontalCentered="1"/>
  <pageMargins left="0.55118110236220474" right="0.70866141732283472" top="1.1023622047244095" bottom="0.82677165354330717" header="0" footer="0.51181102362204722"/>
  <pageSetup paperSize="9" scale="77" firstPageNumber="62" orientation="landscape" useFirstPageNumber="1" r:id="rId1"/>
  <headerFooter scaleWithDoc="0" alignWithMargins="0">
    <oddHeader>&amp;C&amp;G</oddHeader>
    <oddFooter>&amp;C&amp;12 58</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zoomScale="90" zoomScaleNormal="90" zoomScalePageLayoutView="80" workbookViewId="0">
      <selection activeCell="A2" sqref="A2"/>
    </sheetView>
  </sheetViews>
  <sheetFormatPr baseColWidth="10" defaultColWidth="9.140625" defaultRowHeight="12.75"/>
  <cols>
    <col min="1" max="1" width="42" style="42" customWidth="1"/>
    <col min="2" max="2" width="19.28515625" style="42" customWidth="1"/>
    <col min="3" max="3" width="24.7109375" style="42" customWidth="1"/>
    <col min="4" max="4" width="24.42578125" style="42" customWidth="1"/>
    <col min="5" max="5" width="22.5703125" style="42" customWidth="1"/>
    <col min="6" max="6" width="28.7109375" style="42" customWidth="1"/>
    <col min="7" max="7" width="9.85546875" style="42" customWidth="1"/>
    <col min="8" max="16384" width="9.140625" style="42"/>
  </cols>
  <sheetData>
    <row r="1" spans="1:7" ht="45.75" customHeight="1">
      <c r="A1" s="1167" t="s">
        <v>1407</v>
      </c>
      <c r="B1" s="1168"/>
      <c r="C1" s="1168"/>
      <c r="D1" s="1168"/>
      <c r="E1" s="1168"/>
      <c r="F1" s="1168"/>
      <c r="G1" s="468" t="s">
        <v>1037</v>
      </c>
    </row>
    <row r="2" spans="1:7" s="74" customFormat="1" ht="4.5" customHeight="1">
      <c r="A2" s="69"/>
      <c r="B2" s="69"/>
      <c r="C2" s="69"/>
      <c r="D2" s="69"/>
      <c r="E2" s="69"/>
      <c r="F2" s="78"/>
    </row>
    <row r="3" spans="1:7" ht="15">
      <c r="A3" s="1184" t="s">
        <v>98</v>
      </c>
      <c r="B3" s="1174" t="s">
        <v>355</v>
      </c>
      <c r="C3" s="1176" t="s">
        <v>416</v>
      </c>
      <c r="D3" s="1177"/>
      <c r="E3" s="1177"/>
      <c r="F3" s="1178"/>
    </row>
    <row r="4" spans="1:7" ht="30">
      <c r="A4" s="1184"/>
      <c r="B4" s="1186"/>
      <c r="C4" s="1068" t="s">
        <v>1227</v>
      </c>
      <c r="D4" s="1068" t="s">
        <v>1228</v>
      </c>
      <c r="E4" s="1068" t="s">
        <v>1229</v>
      </c>
      <c r="F4" s="735" t="s">
        <v>410</v>
      </c>
    </row>
    <row r="5" spans="1:7" ht="15" customHeight="1">
      <c r="A5" s="73" t="s">
        <v>11</v>
      </c>
      <c r="B5" s="46">
        <v>19570</v>
      </c>
      <c r="C5" s="46">
        <v>16959</v>
      </c>
      <c r="D5" s="46">
        <v>1574</v>
      </c>
      <c r="E5" s="46">
        <v>364</v>
      </c>
      <c r="F5" s="46">
        <v>673</v>
      </c>
    </row>
    <row r="6" spans="1:7" ht="15" customHeight="1">
      <c r="A6" s="739" t="s">
        <v>12</v>
      </c>
      <c r="B6" s="731">
        <v>10608</v>
      </c>
      <c r="C6" s="731">
        <v>8823</v>
      </c>
      <c r="D6" s="731">
        <v>1153</v>
      </c>
      <c r="E6" s="731">
        <v>222</v>
      </c>
      <c r="F6" s="731">
        <v>410</v>
      </c>
    </row>
    <row r="7" spans="1:7" ht="15" customHeight="1">
      <c r="A7" s="876" t="s">
        <v>13</v>
      </c>
      <c r="B7" s="117">
        <v>1230</v>
      </c>
      <c r="C7" s="117">
        <v>997</v>
      </c>
      <c r="D7" s="117">
        <v>176</v>
      </c>
      <c r="E7" s="117">
        <v>27</v>
      </c>
      <c r="F7" s="117">
        <v>30</v>
      </c>
    </row>
    <row r="8" spans="1:7" ht="15" customHeight="1">
      <c r="A8" s="732" t="s">
        <v>14</v>
      </c>
      <c r="B8" s="733">
        <v>282</v>
      </c>
      <c r="C8" s="733">
        <v>277</v>
      </c>
      <c r="D8" s="733">
        <v>0</v>
      </c>
      <c r="E8" s="733">
        <v>1</v>
      </c>
      <c r="F8" s="733">
        <v>4</v>
      </c>
    </row>
    <row r="9" spans="1:7" ht="15" customHeight="1">
      <c r="A9" s="876" t="s">
        <v>15</v>
      </c>
      <c r="B9" s="117">
        <v>310</v>
      </c>
      <c r="C9" s="117">
        <v>294</v>
      </c>
      <c r="D9" s="117">
        <v>2</v>
      </c>
      <c r="E9" s="117">
        <v>6</v>
      </c>
      <c r="F9" s="117">
        <v>8</v>
      </c>
    </row>
    <row r="10" spans="1:7" ht="15" customHeight="1">
      <c r="A10" s="732" t="s">
        <v>16</v>
      </c>
      <c r="B10" s="733">
        <v>236</v>
      </c>
      <c r="C10" s="733">
        <v>222</v>
      </c>
      <c r="D10" s="733">
        <v>4</v>
      </c>
      <c r="E10" s="733">
        <v>4</v>
      </c>
      <c r="F10" s="733">
        <v>6</v>
      </c>
    </row>
    <row r="11" spans="1:7" ht="15" customHeight="1">
      <c r="A11" s="876" t="s">
        <v>17</v>
      </c>
      <c r="B11" s="117">
        <v>309</v>
      </c>
      <c r="C11" s="117">
        <v>271</v>
      </c>
      <c r="D11" s="117">
        <v>9</v>
      </c>
      <c r="E11" s="117">
        <v>6</v>
      </c>
      <c r="F11" s="117">
        <v>23</v>
      </c>
    </row>
    <row r="12" spans="1:7" ht="15" customHeight="1">
      <c r="A12" s="732" t="s">
        <v>18</v>
      </c>
      <c r="B12" s="733">
        <v>581</v>
      </c>
      <c r="C12" s="733">
        <v>516</v>
      </c>
      <c r="D12" s="733">
        <v>17</v>
      </c>
      <c r="E12" s="733">
        <v>18</v>
      </c>
      <c r="F12" s="733">
        <v>30</v>
      </c>
    </row>
    <row r="13" spans="1:7" ht="15" customHeight="1">
      <c r="A13" s="876" t="s">
        <v>19</v>
      </c>
      <c r="B13" s="117">
        <v>639</v>
      </c>
      <c r="C13" s="117">
        <v>597</v>
      </c>
      <c r="D13" s="117">
        <v>24</v>
      </c>
      <c r="E13" s="117">
        <v>5</v>
      </c>
      <c r="F13" s="117">
        <v>13</v>
      </c>
    </row>
    <row r="14" spans="1:7" ht="15" customHeight="1">
      <c r="A14" s="732" t="s">
        <v>20</v>
      </c>
      <c r="B14" s="733">
        <v>661</v>
      </c>
      <c r="C14" s="733">
        <v>589</v>
      </c>
      <c r="D14" s="733">
        <v>42</v>
      </c>
      <c r="E14" s="733">
        <v>9</v>
      </c>
      <c r="F14" s="733">
        <v>21</v>
      </c>
    </row>
    <row r="15" spans="1:7" ht="15" customHeight="1">
      <c r="A15" s="876" t="s">
        <v>21</v>
      </c>
      <c r="B15" s="117">
        <v>5368</v>
      </c>
      <c r="C15" s="117">
        <v>4195</v>
      </c>
      <c r="D15" s="117">
        <v>858</v>
      </c>
      <c r="E15" s="117">
        <v>110</v>
      </c>
      <c r="F15" s="117">
        <v>205</v>
      </c>
    </row>
    <row r="16" spans="1:7" ht="15" customHeight="1">
      <c r="A16" s="732" t="s">
        <v>22</v>
      </c>
      <c r="B16" s="733">
        <v>639</v>
      </c>
      <c r="C16" s="733">
        <v>558</v>
      </c>
      <c r="D16" s="733">
        <v>16</v>
      </c>
      <c r="E16" s="733">
        <v>24</v>
      </c>
      <c r="F16" s="733">
        <v>41</v>
      </c>
    </row>
    <row r="17" spans="1:6" ht="15" customHeight="1">
      <c r="A17" s="876" t="s">
        <v>23</v>
      </c>
      <c r="B17" s="117">
        <v>353</v>
      </c>
      <c r="C17" s="117">
        <v>307</v>
      </c>
      <c r="D17" s="117">
        <v>5</v>
      </c>
      <c r="E17" s="117">
        <v>12</v>
      </c>
      <c r="F17" s="117">
        <v>29</v>
      </c>
    </row>
    <row r="18" spans="1:6" ht="15" customHeight="1">
      <c r="A18" s="739" t="s">
        <v>24</v>
      </c>
      <c r="B18" s="731">
        <v>7761</v>
      </c>
      <c r="C18" s="731">
        <v>6993</v>
      </c>
      <c r="D18" s="731">
        <v>410</v>
      </c>
      <c r="E18" s="731">
        <v>136</v>
      </c>
      <c r="F18" s="731">
        <v>222</v>
      </c>
    </row>
    <row r="19" spans="1:6" ht="15" customHeight="1">
      <c r="A19" s="876" t="s">
        <v>25</v>
      </c>
      <c r="B19" s="117">
        <v>663</v>
      </c>
      <c r="C19" s="117">
        <v>581</v>
      </c>
      <c r="D19" s="117">
        <v>39</v>
      </c>
      <c r="E19" s="117">
        <v>6</v>
      </c>
      <c r="F19" s="117">
        <v>37</v>
      </c>
    </row>
    <row r="20" spans="1:6" ht="15" customHeight="1">
      <c r="A20" s="732" t="s">
        <v>26</v>
      </c>
      <c r="B20" s="733">
        <v>536</v>
      </c>
      <c r="C20" s="733">
        <v>511</v>
      </c>
      <c r="D20" s="733">
        <v>1</v>
      </c>
      <c r="E20" s="733">
        <v>6</v>
      </c>
      <c r="F20" s="733">
        <v>18</v>
      </c>
    </row>
    <row r="21" spans="1:6" ht="15" customHeight="1">
      <c r="A21" s="876" t="s">
        <v>27</v>
      </c>
      <c r="B21" s="117">
        <v>4352</v>
      </c>
      <c r="C21" s="117">
        <v>3849</v>
      </c>
      <c r="D21" s="117">
        <v>311</v>
      </c>
      <c r="E21" s="117">
        <v>93</v>
      </c>
      <c r="F21" s="117">
        <v>99</v>
      </c>
    </row>
    <row r="22" spans="1:6" ht="15" customHeight="1">
      <c r="A22" s="732" t="s">
        <v>28</v>
      </c>
      <c r="B22" s="733">
        <v>581</v>
      </c>
      <c r="C22" s="733">
        <v>534</v>
      </c>
      <c r="D22" s="733">
        <v>11</v>
      </c>
      <c r="E22" s="733">
        <v>12</v>
      </c>
      <c r="F22" s="733">
        <v>24</v>
      </c>
    </row>
    <row r="23" spans="1:6" ht="15" customHeight="1">
      <c r="A23" s="876" t="s">
        <v>29</v>
      </c>
      <c r="B23" s="117">
        <v>1451</v>
      </c>
      <c r="C23" s="117">
        <v>1353</v>
      </c>
      <c r="D23" s="117">
        <v>43</v>
      </c>
      <c r="E23" s="117">
        <v>17</v>
      </c>
      <c r="F23" s="117">
        <v>38</v>
      </c>
    </row>
    <row r="24" spans="1:6" ht="15" customHeight="1">
      <c r="A24" s="732" t="s">
        <v>30</v>
      </c>
      <c r="B24" s="733">
        <v>178</v>
      </c>
      <c r="C24" s="733">
        <v>165</v>
      </c>
      <c r="D24" s="733">
        <v>5</v>
      </c>
      <c r="E24" s="733">
        <v>2</v>
      </c>
      <c r="F24" s="733">
        <v>6</v>
      </c>
    </row>
    <row r="25" spans="1:6" ht="15" customHeight="1">
      <c r="A25" s="73" t="s">
        <v>31</v>
      </c>
      <c r="B25" s="46">
        <v>1163</v>
      </c>
      <c r="C25" s="46">
        <v>1105</v>
      </c>
      <c r="D25" s="46">
        <v>11</v>
      </c>
      <c r="E25" s="46">
        <v>6</v>
      </c>
      <c r="F25" s="46">
        <v>41</v>
      </c>
    </row>
    <row r="26" spans="1:6" ht="15" customHeight="1">
      <c r="A26" s="732" t="s">
        <v>93</v>
      </c>
      <c r="B26" s="733">
        <v>263</v>
      </c>
      <c r="C26" s="733">
        <v>259</v>
      </c>
      <c r="D26" s="733">
        <v>1</v>
      </c>
      <c r="E26" s="733">
        <v>2</v>
      </c>
      <c r="F26" s="733">
        <v>1</v>
      </c>
    </row>
    <row r="27" spans="1:6" ht="15" customHeight="1">
      <c r="A27" s="876" t="s">
        <v>101</v>
      </c>
      <c r="B27" s="117">
        <v>207</v>
      </c>
      <c r="C27" s="117">
        <v>196</v>
      </c>
      <c r="D27" s="117">
        <v>0</v>
      </c>
      <c r="E27" s="117">
        <v>0</v>
      </c>
      <c r="F27" s="117">
        <v>11</v>
      </c>
    </row>
    <row r="28" spans="1:6" ht="15" customHeight="1">
      <c r="A28" s="732" t="s">
        <v>92</v>
      </c>
      <c r="B28" s="733">
        <v>185</v>
      </c>
      <c r="C28" s="733">
        <v>151</v>
      </c>
      <c r="D28" s="733">
        <v>8</v>
      </c>
      <c r="E28" s="733">
        <v>3</v>
      </c>
      <c r="F28" s="733">
        <v>23</v>
      </c>
    </row>
    <row r="29" spans="1:6" ht="15" customHeight="1">
      <c r="A29" s="876" t="s">
        <v>100</v>
      </c>
      <c r="B29" s="117">
        <v>135</v>
      </c>
      <c r="C29" s="117">
        <v>134</v>
      </c>
      <c r="D29" s="117">
        <v>0</v>
      </c>
      <c r="E29" s="117">
        <v>0</v>
      </c>
      <c r="F29" s="117">
        <v>1</v>
      </c>
    </row>
    <row r="30" spans="1:6" ht="15" customHeight="1">
      <c r="A30" s="732" t="s">
        <v>91</v>
      </c>
      <c r="B30" s="733">
        <v>181</v>
      </c>
      <c r="C30" s="733">
        <v>173</v>
      </c>
      <c r="D30" s="733">
        <v>2</v>
      </c>
      <c r="E30" s="733">
        <v>1</v>
      </c>
      <c r="F30" s="733">
        <v>5</v>
      </c>
    </row>
    <row r="31" spans="1:6" ht="15" customHeight="1">
      <c r="A31" s="876" t="s">
        <v>90</v>
      </c>
      <c r="B31" s="117">
        <v>192</v>
      </c>
      <c r="C31" s="117">
        <v>192</v>
      </c>
      <c r="D31" s="117">
        <v>0</v>
      </c>
      <c r="E31" s="117">
        <v>0</v>
      </c>
      <c r="F31" s="117">
        <v>0</v>
      </c>
    </row>
    <row r="32" spans="1:6" ht="15" customHeight="1">
      <c r="A32" s="739" t="s">
        <v>38</v>
      </c>
      <c r="B32" s="731">
        <v>37</v>
      </c>
      <c r="C32" s="731">
        <v>37</v>
      </c>
      <c r="D32" s="731">
        <v>0</v>
      </c>
      <c r="E32" s="731">
        <v>0</v>
      </c>
      <c r="F32" s="731">
        <v>0</v>
      </c>
    </row>
    <row r="33" spans="1:6" ht="15" customHeight="1">
      <c r="A33" s="876" t="s">
        <v>99</v>
      </c>
      <c r="B33" s="117">
        <v>37</v>
      </c>
      <c r="C33" s="117">
        <v>37</v>
      </c>
      <c r="D33" s="117">
        <v>0</v>
      </c>
      <c r="E33" s="117">
        <v>0</v>
      </c>
      <c r="F33" s="117">
        <v>0</v>
      </c>
    </row>
    <row r="34" spans="1:6" ht="15" customHeight="1">
      <c r="A34" s="739" t="s">
        <v>41</v>
      </c>
      <c r="B34" s="731">
        <v>1</v>
      </c>
      <c r="C34" s="731">
        <v>1</v>
      </c>
      <c r="D34" s="731">
        <v>0</v>
      </c>
      <c r="E34" s="731">
        <v>0</v>
      </c>
      <c r="F34" s="731">
        <v>0</v>
      </c>
    </row>
    <row r="35" spans="1:6" ht="15" customHeight="1">
      <c r="A35" s="876" t="s">
        <v>116</v>
      </c>
      <c r="B35" s="117">
        <v>1</v>
      </c>
      <c r="C35" s="117">
        <v>1</v>
      </c>
      <c r="D35" s="117">
        <v>0</v>
      </c>
      <c r="E35" s="117">
        <v>0</v>
      </c>
      <c r="F35" s="117">
        <v>0</v>
      </c>
    </row>
    <row r="36" spans="1:6" ht="4.5" customHeight="1">
      <c r="A36" s="95"/>
      <c r="B36" s="94"/>
      <c r="C36" s="94"/>
      <c r="D36" s="94"/>
      <c r="E36" s="94"/>
      <c r="F36" s="94"/>
    </row>
    <row r="37" spans="1:6" ht="50.25" customHeight="1">
      <c r="A37" s="1187" t="s">
        <v>417</v>
      </c>
      <c r="B37" s="1187"/>
      <c r="C37" s="1187"/>
      <c r="D37" s="1187"/>
      <c r="E37" s="1187"/>
      <c r="F37" s="1187"/>
    </row>
  </sheetData>
  <mergeCells count="5">
    <mergeCell ref="A3:A4"/>
    <mergeCell ref="A37:F37"/>
    <mergeCell ref="A1:F1"/>
    <mergeCell ref="B3:B4"/>
    <mergeCell ref="C3:F3"/>
  </mergeCells>
  <hyperlinks>
    <hyperlink ref="G1" location="INDICE!A1" display="INDICE"/>
  </hyperlinks>
  <printOptions horizontalCentered="1"/>
  <pageMargins left="0.74803149606299213" right="0.74803149606299213" top="1.1023622047244095" bottom="0.98425196850393704" header="0" footer="0.51181102362204722"/>
  <pageSetup paperSize="9" scale="69" firstPageNumber="63" orientation="landscape" useFirstPageNumber="1" r:id="rId1"/>
  <headerFooter scaleWithDoc="0" alignWithMargins="0">
    <oddHeader>&amp;C&amp;G</oddHeader>
    <oddFooter>&amp;C&amp;12 59</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8"/>
  <sheetViews>
    <sheetView showGridLines="0" zoomScale="90" zoomScaleNormal="90" zoomScalePageLayoutView="70" workbookViewId="0">
      <selection activeCell="A2" sqref="A2"/>
    </sheetView>
  </sheetViews>
  <sheetFormatPr baseColWidth="10" defaultColWidth="9.140625" defaultRowHeight="12.75"/>
  <cols>
    <col min="1" max="1" width="26" style="51" customWidth="1"/>
    <col min="2" max="2" width="8.42578125" style="74" customWidth="1"/>
    <col min="3" max="3" width="9.85546875" style="74" customWidth="1"/>
    <col min="4" max="4" width="10.42578125" style="74" customWidth="1"/>
    <col min="5" max="5" width="10" style="74" customWidth="1"/>
    <col min="6" max="6" width="10.5703125" style="74" customWidth="1"/>
    <col min="7" max="7" width="14.5703125" style="74" customWidth="1"/>
    <col min="8" max="8" width="11.42578125" style="74" bestFit="1" customWidth="1"/>
    <col min="9" max="9" width="11.28515625" style="74" bestFit="1" customWidth="1"/>
    <col min="10" max="10" width="14.28515625" style="74" bestFit="1" customWidth="1"/>
    <col min="11" max="11" width="10.7109375" style="74" bestFit="1" customWidth="1"/>
    <col min="12" max="12" width="13" style="74" bestFit="1" customWidth="1"/>
    <col min="13" max="13" width="11.85546875" style="74" customWidth="1"/>
    <col min="14" max="14" width="12.7109375" style="74" bestFit="1" customWidth="1"/>
    <col min="15" max="15" width="12.28515625" style="74" bestFit="1" customWidth="1"/>
    <col min="16" max="16" width="8.7109375" style="74" customWidth="1"/>
    <col min="17" max="17" width="10.140625" style="74" customWidth="1"/>
    <col min="18" max="18" width="9.140625" style="74" customWidth="1"/>
    <col min="19" max="19" width="10.28515625" style="42" customWidth="1"/>
    <col min="20" max="20" width="8.28515625" style="42" bestFit="1" customWidth="1"/>
    <col min="21" max="21" width="7.28515625" style="42" bestFit="1" customWidth="1"/>
    <col min="22" max="22" width="11" style="42" bestFit="1" customWidth="1"/>
    <col min="23" max="23" width="9.5703125" style="42" bestFit="1" customWidth="1"/>
    <col min="24" max="24" width="11.5703125" style="42" bestFit="1" customWidth="1"/>
    <col min="25" max="25" width="9.28515625" style="42" bestFit="1" customWidth="1"/>
    <col min="26" max="26" width="10.28515625" style="42" bestFit="1" customWidth="1"/>
    <col min="27" max="27" width="7.5703125" style="42" bestFit="1" customWidth="1"/>
    <col min="28" max="29" width="10.7109375" style="42" bestFit="1" customWidth="1"/>
    <col min="30" max="30" width="7.28515625" style="42" bestFit="1" customWidth="1"/>
    <col min="31" max="31" width="11.28515625" style="42" bestFit="1" customWidth="1"/>
    <col min="32" max="32" width="14.85546875" style="42" customWidth="1"/>
    <col min="33" max="33" width="11" style="42" bestFit="1" customWidth="1"/>
    <col min="34" max="34" width="8.7109375" style="42" bestFit="1" customWidth="1"/>
    <col min="35" max="35" width="6.85546875" style="42" customWidth="1"/>
    <col min="36" max="16384" width="9.140625" style="42"/>
  </cols>
  <sheetData>
    <row r="1" spans="1:19" ht="56.25" customHeight="1">
      <c r="A1" s="1167" t="s">
        <v>1408</v>
      </c>
      <c r="B1" s="1168"/>
      <c r="C1" s="1168"/>
      <c r="D1" s="1168"/>
      <c r="E1" s="1168"/>
      <c r="F1" s="1168"/>
      <c r="G1" s="1168"/>
      <c r="H1" s="1168"/>
      <c r="I1" s="1168"/>
      <c r="J1" s="1168"/>
      <c r="K1" s="1168"/>
      <c r="L1" s="1168"/>
      <c r="M1" s="1168"/>
      <c r="N1" s="1168"/>
      <c r="O1" s="1168"/>
      <c r="P1" s="1168"/>
      <c r="Q1" s="1168"/>
      <c r="R1" s="1168"/>
      <c r="S1" s="468" t="s">
        <v>1037</v>
      </c>
    </row>
    <row r="2" spans="1:19" s="74" customFormat="1" ht="5.25" customHeight="1">
      <c r="A2" s="51"/>
      <c r="B2" s="98"/>
      <c r="C2" s="98"/>
      <c r="D2" s="98"/>
      <c r="E2" s="98"/>
      <c r="F2" s="98"/>
      <c r="G2" s="98"/>
      <c r="H2" s="98"/>
      <c r="I2" s="98"/>
      <c r="J2" s="98"/>
      <c r="K2" s="98"/>
      <c r="L2" s="98"/>
      <c r="M2" s="98"/>
      <c r="N2" s="98"/>
      <c r="O2" s="98"/>
      <c r="P2" s="98"/>
      <c r="Q2" s="98"/>
      <c r="R2" s="98"/>
    </row>
    <row r="3" spans="1:19" s="48" customFormat="1" ht="15.95" customHeight="1">
      <c r="A3" s="1184" t="s">
        <v>98</v>
      </c>
      <c r="B3" s="1184" t="s">
        <v>434</v>
      </c>
      <c r="C3" s="1172" t="s">
        <v>1233</v>
      </c>
      <c r="D3" s="1188"/>
      <c r="E3" s="1188"/>
      <c r="F3" s="1188"/>
      <c r="G3" s="1188"/>
      <c r="H3" s="1188"/>
      <c r="I3" s="1188"/>
      <c r="J3" s="1188"/>
      <c r="K3" s="1188"/>
      <c r="L3" s="1188"/>
      <c r="M3" s="1188"/>
      <c r="N3" s="1188"/>
      <c r="O3" s="1188"/>
      <c r="P3" s="1188"/>
      <c r="Q3" s="1188"/>
      <c r="R3" s="1188"/>
    </row>
    <row r="4" spans="1:19" s="48" customFormat="1" ht="20.25" customHeight="1">
      <c r="A4" s="1090"/>
      <c r="B4" s="1090"/>
      <c r="C4" s="1189"/>
      <c r="D4" s="1190"/>
      <c r="E4" s="1190"/>
      <c r="F4" s="1190"/>
      <c r="G4" s="1190"/>
      <c r="H4" s="1190"/>
      <c r="I4" s="1190"/>
      <c r="J4" s="1190"/>
      <c r="K4" s="1190"/>
      <c r="L4" s="1190"/>
      <c r="M4" s="1190"/>
      <c r="N4" s="1190"/>
      <c r="O4" s="1190"/>
      <c r="P4" s="1190"/>
      <c r="Q4" s="1190"/>
      <c r="R4" s="1190"/>
    </row>
    <row r="5" spans="1:19" s="49" customFormat="1" ht="45">
      <c r="A5" s="1090"/>
      <c r="B5" s="1090"/>
      <c r="C5" s="735" t="s">
        <v>367</v>
      </c>
      <c r="D5" s="735" t="s">
        <v>433</v>
      </c>
      <c r="E5" s="735" t="s">
        <v>432</v>
      </c>
      <c r="F5" s="735" t="s">
        <v>431</v>
      </c>
      <c r="G5" s="735" t="s">
        <v>430</v>
      </c>
      <c r="H5" s="735" t="s">
        <v>429</v>
      </c>
      <c r="I5" s="735" t="s">
        <v>428</v>
      </c>
      <c r="J5" s="735" t="s">
        <v>427</v>
      </c>
      <c r="K5" s="735" t="s">
        <v>426</v>
      </c>
      <c r="L5" s="735" t="s">
        <v>425</v>
      </c>
      <c r="M5" s="735" t="s">
        <v>424</v>
      </c>
      <c r="N5" s="735" t="s">
        <v>423</v>
      </c>
      <c r="O5" s="735" t="s">
        <v>422</v>
      </c>
      <c r="P5" s="735" t="s">
        <v>421</v>
      </c>
      <c r="Q5" s="735" t="s">
        <v>420</v>
      </c>
      <c r="R5" s="735" t="s">
        <v>419</v>
      </c>
    </row>
    <row r="6" spans="1:19" s="60" customFormat="1" ht="16.5" customHeight="1">
      <c r="A6" s="73" t="s">
        <v>11</v>
      </c>
      <c r="B6" s="46">
        <v>26539</v>
      </c>
      <c r="C6" s="46">
        <v>6968</v>
      </c>
      <c r="D6" s="46">
        <v>1978</v>
      </c>
      <c r="E6" s="46">
        <v>543</v>
      </c>
      <c r="F6" s="46">
        <v>1081</v>
      </c>
      <c r="G6" s="46">
        <v>2016</v>
      </c>
      <c r="H6" s="46">
        <v>824</v>
      </c>
      <c r="I6" s="46">
        <v>514</v>
      </c>
      <c r="J6" s="46">
        <v>1277</v>
      </c>
      <c r="K6" s="46">
        <v>305</v>
      </c>
      <c r="L6" s="46">
        <v>455</v>
      </c>
      <c r="M6" s="46">
        <v>505</v>
      </c>
      <c r="N6" s="46">
        <v>162</v>
      </c>
      <c r="O6" s="46">
        <v>464</v>
      </c>
      <c r="P6" s="46">
        <v>228</v>
      </c>
      <c r="Q6" s="46">
        <v>259</v>
      </c>
      <c r="R6" s="46">
        <v>547</v>
      </c>
    </row>
    <row r="7" spans="1:19" s="60" customFormat="1" ht="17.25" customHeight="1">
      <c r="A7" s="739" t="s">
        <v>12</v>
      </c>
      <c r="B7" s="731">
        <v>13999</v>
      </c>
      <c r="C7" s="731">
        <v>3347</v>
      </c>
      <c r="D7" s="731">
        <v>1011</v>
      </c>
      <c r="E7" s="731">
        <v>337</v>
      </c>
      <c r="F7" s="731">
        <v>616</v>
      </c>
      <c r="G7" s="731">
        <v>1023</v>
      </c>
      <c r="H7" s="731">
        <v>392</v>
      </c>
      <c r="I7" s="731">
        <v>295</v>
      </c>
      <c r="J7" s="731">
        <v>761</v>
      </c>
      <c r="K7" s="731">
        <v>197</v>
      </c>
      <c r="L7" s="731">
        <v>283</v>
      </c>
      <c r="M7" s="731">
        <v>308</v>
      </c>
      <c r="N7" s="731">
        <v>104</v>
      </c>
      <c r="O7" s="731">
        <v>315</v>
      </c>
      <c r="P7" s="731">
        <v>120</v>
      </c>
      <c r="Q7" s="731">
        <v>138</v>
      </c>
      <c r="R7" s="731">
        <v>314</v>
      </c>
    </row>
    <row r="8" spans="1:19" s="57" customFormat="1" ht="15.75" customHeight="1">
      <c r="A8" s="875" t="s">
        <v>13</v>
      </c>
      <c r="B8" s="101">
        <v>1885</v>
      </c>
      <c r="C8" s="101">
        <v>501</v>
      </c>
      <c r="D8" s="101">
        <v>117</v>
      </c>
      <c r="E8" s="101">
        <v>32</v>
      </c>
      <c r="F8" s="101">
        <v>93</v>
      </c>
      <c r="G8" s="101">
        <v>126</v>
      </c>
      <c r="H8" s="101">
        <v>52</v>
      </c>
      <c r="I8" s="101">
        <v>39</v>
      </c>
      <c r="J8" s="101">
        <v>74</v>
      </c>
      <c r="K8" s="101">
        <v>26</v>
      </c>
      <c r="L8" s="101">
        <v>27</v>
      </c>
      <c r="M8" s="101">
        <v>52</v>
      </c>
      <c r="N8" s="101">
        <v>12</v>
      </c>
      <c r="O8" s="101">
        <v>39</v>
      </c>
      <c r="P8" s="101">
        <v>16</v>
      </c>
      <c r="Q8" s="101">
        <v>19</v>
      </c>
      <c r="R8" s="101">
        <v>50</v>
      </c>
    </row>
    <row r="9" spans="1:19" s="57" customFormat="1" ht="15.75" customHeight="1">
      <c r="A9" s="751" t="s">
        <v>14</v>
      </c>
      <c r="B9" s="745">
        <v>194</v>
      </c>
      <c r="C9" s="745">
        <v>112</v>
      </c>
      <c r="D9" s="745">
        <v>17</v>
      </c>
      <c r="E9" s="745">
        <v>1</v>
      </c>
      <c r="F9" s="745">
        <v>9</v>
      </c>
      <c r="G9" s="745">
        <v>13</v>
      </c>
      <c r="H9" s="745">
        <v>4</v>
      </c>
      <c r="I9" s="745">
        <v>0</v>
      </c>
      <c r="J9" s="745">
        <v>2</v>
      </c>
      <c r="K9" s="745">
        <v>0</v>
      </c>
      <c r="L9" s="745">
        <v>2</v>
      </c>
      <c r="M9" s="745">
        <v>1</v>
      </c>
      <c r="N9" s="745">
        <v>0</v>
      </c>
      <c r="O9" s="745">
        <v>0</v>
      </c>
      <c r="P9" s="745">
        <v>0</v>
      </c>
      <c r="Q9" s="745">
        <v>0</v>
      </c>
      <c r="R9" s="745">
        <v>1</v>
      </c>
    </row>
    <row r="10" spans="1:19" s="57" customFormat="1" ht="15.75" customHeight="1">
      <c r="A10" s="875" t="s">
        <v>15</v>
      </c>
      <c r="B10" s="101">
        <v>354</v>
      </c>
      <c r="C10" s="101">
        <v>170</v>
      </c>
      <c r="D10" s="101">
        <v>21</v>
      </c>
      <c r="E10" s="101">
        <v>3</v>
      </c>
      <c r="F10" s="101">
        <v>16</v>
      </c>
      <c r="G10" s="101">
        <v>15</v>
      </c>
      <c r="H10" s="101">
        <v>6</v>
      </c>
      <c r="I10" s="101">
        <v>4</v>
      </c>
      <c r="J10" s="101">
        <v>12</v>
      </c>
      <c r="K10" s="101">
        <v>4</v>
      </c>
      <c r="L10" s="101">
        <v>4</v>
      </c>
      <c r="M10" s="101">
        <v>5</v>
      </c>
      <c r="N10" s="101">
        <v>1</v>
      </c>
      <c r="O10" s="101">
        <v>2</v>
      </c>
      <c r="P10" s="101">
        <v>1</v>
      </c>
      <c r="Q10" s="101">
        <v>1</v>
      </c>
      <c r="R10" s="101">
        <v>8</v>
      </c>
    </row>
    <row r="11" spans="1:19" s="57" customFormat="1" ht="15.75" customHeight="1">
      <c r="A11" s="751" t="s">
        <v>16</v>
      </c>
      <c r="B11" s="745">
        <v>135</v>
      </c>
      <c r="C11" s="745">
        <v>74</v>
      </c>
      <c r="D11" s="745">
        <v>9</v>
      </c>
      <c r="E11" s="745">
        <v>1</v>
      </c>
      <c r="F11" s="745">
        <v>3</v>
      </c>
      <c r="G11" s="745">
        <v>9</v>
      </c>
      <c r="H11" s="745">
        <v>1</v>
      </c>
      <c r="I11" s="745">
        <v>0</v>
      </c>
      <c r="J11" s="745">
        <v>5</v>
      </c>
      <c r="K11" s="745">
        <v>1</v>
      </c>
      <c r="L11" s="745">
        <v>2</v>
      </c>
      <c r="M11" s="745">
        <v>0</v>
      </c>
      <c r="N11" s="745">
        <v>0</v>
      </c>
      <c r="O11" s="745">
        <v>0</v>
      </c>
      <c r="P11" s="745">
        <v>0</v>
      </c>
      <c r="Q11" s="745">
        <v>0</v>
      </c>
      <c r="R11" s="745">
        <v>2</v>
      </c>
    </row>
    <row r="12" spans="1:19" s="57" customFormat="1" ht="15.75" customHeight="1">
      <c r="A12" s="875" t="s">
        <v>17</v>
      </c>
      <c r="B12" s="101">
        <v>454</v>
      </c>
      <c r="C12" s="101">
        <v>158</v>
      </c>
      <c r="D12" s="101">
        <v>46</v>
      </c>
      <c r="E12" s="101">
        <v>9</v>
      </c>
      <c r="F12" s="101">
        <v>14</v>
      </c>
      <c r="G12" s="101">
        <v>42</v>
      </c>
      <c r="H12" s="101">
        <v>16</v>
      </c>
      <c r="I12" s="101">
        <v>6</v>
      </c>
      <c r="J12" s="101">
        <v>28</v>
      </c>
      <c r="K12" s="101">
        <v>5</v>
      </c>
      <c r="L12" s="101">
        <v>8</v>
      </c>
      <c r="M12" s="101">
        <v>8</v>
      </c>
      <c r="N12" s="101">
        <v>0</v>
      </c>
      <c r="O12" s="101">
        <v>0</v>
      </c>
      <c r="P12" s="101">
        <v>3</v>
      </c>
      <c r="Q12" s="101">
        <v>1</v>
      </c>
      <c r="R12" s="101">
        <v>10</v>
      </c>
    </row>
    <row r="13" spans="1:19" s="57" customFormat="1" ht="15.75" customHeight="1">
      <c r="A13" s="751" t="s">
        <v>18</v>
      </c>
      <c r="B13" s="745">
        <v>627</v>
      </c>
      <c r="C13" s="745">
        <v>195</v>
      </c>
      <c r="D13" s="745">
        <v>52</v>
      </c>
      <c r="E13" s="745">
        <v>9</v>
      </c>
      <c r="F13" s="745">
        <v>27</v>
      </c>
      <c r="G13" s="745">
        <v>54</v>
      </c>
      <c r="H13" s="745">
        <v>16</v>
      </c>
      <c r="I13" s="745">
        <v>13</v>
      </c>
      <c r="J13" s="745">
        <v>28</v>
      </c>
      <c r="K13" s="745">
        <v>6</v>
      </c>
      <c r="L13" s="745">
        <v>8</v>
      </c>
      <c r="M13" s="745">
        <v>8</v>
      </c>
      <c r="N13" s="745">
        <v>3</v>
      </c>
      <c r="O13" s="745">
        <v>8</v>
      </c>
      <c r="P13" s="745">
        <v>6</v>
      </c>
      <c r="Q13" s="745">
        <v>4</v>
      </c>
      <c r="R13" s="745">
        <v>9</v>
      </c>
    </row>
    <row r="14" spans="1:19" s="57" customFormat="1" ht="15.75" customHeight="1">
      <c r="A14" s="875" t="s">
        <v>19</v>
      </c>
      <c r="B14" s="101">
        <v>489</v>
      </c>
      <c r="C14" s="101">
        <v>135</v>
      </c>
      <c r="D14" s="101">
        <v>29</v>
      </c>
      <c r="E14" s="101">
        <v>11</v>
      </c>
      <c r="F14" s="101">
        <v>30</v>
      </c>
      <c r="G14" s="101">
        <v>39</v>
      </c>
      <c r="H14" s="101">
        <v>8</v>
      </c>
      <c r="I14" s="101">
        <v>7</v>
      </c>
      <c r="J14" s="101">
        <v>28</v>
      </c>
      <c r="K14" s="101">
        <v>9</v>
      </c>
      <c r="L14" s="101">
        <v>6</v>
      </c>
      <c r="M14" s="101">
        <v>9</v>
      </c>
      <c r="N14" s="101">
        <v>0</v>
      </c>
      <c r="O14" s="101">
        <v>12</v>
      </c>
      <c r="P14" s="101">
        <v>3</v>
      </c>
      <c r="Q14" s="101">
        <v>0</v>
      </c>
      <c r="R14" s="101">
        <v>14</v>
      </c>
    </row>
    <row r="15" spans="1:19" s="57" customFormat="1" ht="15.75" customHeight="1">
      <c r="A15" s="751" t="s">
        <v>20</v>
      </c>
      <c r="B15" s="745">
        <v>981</v>
      </c>
      <c r="C15" s="745">
        <v>272</v>
      </c>
      <c r="D15" s="745">
        <v>72</v>
      </c>
      <c r="E15" s="745">
        <v>15</v>
      </c>
      <c r="F15" s="745">
        <v>54</v>
      </c>
      <c r="G15" s="745">
        <v>90</v>
      </c>
      <c r="H15" s="745">
        <v>16</v>
      </c>
      <c r="I15" s="745">
        <v>14</v>
      </c>
      <c r="J15" s="745">
        <v>43</v>
      </c>
      <c r="K15" s="745">
        <v>10</v>
      </c>
      <c r="L15" s="745">
        <v>8</v>
      </c>
      <c r="M15" s="745">
        <v>16</v>
      </c>
      <c r="N15" s="745">
        <v>4</v>
      </c>
      <c r="O15" s="745">
        <v>11</v>
      </c>
      <c r="P15" s="745">
        <v>8</v>
      </c>
      <c r="Q15" s="745">
        <v>5</v>
      </c>
      <c r="R15" s="745">
        <v>15</v>
      </c>
    </row>
    <row r="16" spans="1:19" s="57" customFormat="1" ht="15.75" customHeight="1">
      <c r="A16" s="875" t="s">
        <v>21</v>
      </c>
      <c r="B16" s="101">
        <v>7254</v>
      </c>
      <c r="C16" s="101">
        <v>1319</v>
      </c>
      <c r="D16" s="101">
        <v>516</v>
      </c>
      <c r="E16" s="101">
        <v>216</v>
      </c>
      <c r="F16" s="101">
        <v>298</v>
      </c>
      <c r="G16" s="101">
        <v>469</v>
      </c>
      <c r="H16" s="101">
        <v>228</v>
      </c>
      <c r="I16" s="101">
        <v>164</v>
      </c>
      <c r="J16" s="101">
        <v>459</v>
      </c>
      <c r="K16" s="101">
        <v>117</v>
      </c>
      <c r="L16" s="101">
        <v>204</v>
      </c>
      <c r="M16" s="101">
        <v>172</v>
      </c>
      <c r="N16" s="101">
        <v>71</v>
      </c>
      <c r="O16" s="101">
        <v>211</v>
      </c>
      <c r="P16" s="101">
        <v>71</v>
      </c>
      <c r="Q16" s="101">
        <v>96</v>
      </c>
      <c r="R16" s="101">
        <v>169</v>
      </c>
    </row>
    <row r="17" spans="1:18" s="57" customFormat="1" ht="15.75" customHeight="1">
      <c r="A17" s="751" t="s">
        <v>22</v>
      </c>
      <c r="B17" s="745">
        <v>996</v>
      </c>
      <c r="C17" s="745">
        <v>237</v>
      </c>
      <c r="D17" s="745">
        <v>86</v>
      </c>
      <c r="E17" s="745">
        <v>18</v>
      </c>
      <c r="F17" s="745">
        <v>50</v>
      </c>
      <c r="G17" s="745">
        <v>104</v>
      </c>
      <c r="H17" s="745">
        <v>20</v>
      </c>
      <c r="I17" s="745">
        <v>26</v>
      </c>
      <c r="J17" s="745">
        <v>51</v>
      </c>
      <c r="K17" s="745">
        <v>15</v>
      </c>
      <c r="L17" s="745">
        <v>10</v>
      </c>
      <c r="M17" s="745">
        <v>24</v>
      </c>
      <c r="N17" s="745">
        <v>12</v>
      </c>
      <c r="O17" s="745">
        <v>28</v>
      </c>
      <c r="P17" s="745">
        <v>7</v>
      </c>
      <c r="Q17" s="745">
        <v>6</v>
      </c>
      <c r="R17" s="745">
        <v>20</v>
      </c>
    </row>
    <row r="18" spans="1:18" s="57" customFormat="1" ht="27.75" customHeight="1">
      <c r="A18" s="875" t="s">
        <v>23</v>
      </c>
      <c r="B18" s="101">
        <v>630</v>
      </c>
      <c r="C18" s="101">
        <v>174</v>
      </c>
      <c r="D18" s="101">
        <v>46</v>
      </c>
      <c r="E18" s="101">
        <v>22</v>
      </c>
      <c r="F18" s="101">
        <v>22</v>
      </c>
      <c r="G18" s="101">
        <v>62</v>
      </c>
      <c r="H18" s="101">
        <v>25</v>
      </c>
      <c r="I18" s="101">
        <v>22</v>
      </c>
      <c r="J18" s="101">
        <v>31</v>
      </c>
      <c r="K18" s="101">
        <v>4</v>
      </c>
      <c r="L18" s="101">
        <v>4</v>
      </c>
      <c r="M18" s="101">
        <v>13</v>
      </c>
      <c r="N18" s="101">
        <v>1</v>
      </c>
      <c r="O18" s="101">
        <v>4</v>
      </c>
      <c r="P18" s="101">
        <v>5</v>
      </c>
      <c r="Q18" s="101">
        <v>6</v>
      </c>
      <c r="R18" s="101">
        <v>16</v>
      </c>
    </row>
    <row r="19" spans="1:18" s="60" customFormat="1" ht="18.75" customHeight="1">
      <c r="A19" s="739" t="s">
        <v>24</v>
      </c>
      <c r="B19" s="744">
        <v>11750</v>
      </c>
      <c r="C19" s="744">
        <v>3186</v>
      </c>
      <c r="D19" s="744">
        <v>909</v>
      </c>
      <c r="E19" s="744">
        <v>201</v>
      </c>
      <c r="F19" s="744">
        <v>437</v>
      </c>
      <c r="G19" s="744">
        <v>943</v>
      </c>
      <c r="H19" s="744">
        <v>429</v>
      </c>
      <c r="I19" s="744">
        <v>218</v>
      </c>
      <c r="J19" s="744">
        <v>490</v>
      </c>
      <c r="K19" s="744">
        <v>107</v>
      </c>
      <c r="L19" s="744">
        <v>167</v>
      </c>
      <c r="M19" s="744">
        <v>191</v>
      </c>
      <c r="N19" s="744">
        <v>58</v>
      </c>
      <c r="O19" s="744">
        <v>148</v>
      </c>
      <c r="P19" s="744">
        <v>108</v>
      </c>
      <c r="Q19" s="744">
        <v>120</v>
      </c>
      <c r="R19" s="744">
        <v>230</v>
      </c>
    </row>
    <row r="20" spans="1:18" s="57" customFormat="1" ht="15.75" customHeight="1">
      <c r="A20" s="875" t="s">
        <v>25</v>
      </c>
      <c r="B20" s="101">
        <v>1146</v>
      </c>
      <c r="C20" s="101">
        <v>312</v>
      </c>
      <c r="D20" s="101">
        <v>91</v>
      </c>
      <c r="E20" s="101">
        <v>11</v>
      </c>
      <c r="F20" s="101">
        <v>60</v>
      </c>
      <c r="G20" s="101">
        <v>108</v>
      </c>
      <c r="H20" s="101">
        <v>42</v>
      </c>
      <c r="I20" s="101">
        <v>20</v>
      </c>
      <c r="J20" s="101">
        <v>49</v>
      </c>
      <c r="K20" s="101">
        <v>8</v>
      </c>
      <c r="L20" s="101">
        <v>13</v>
      </c>
      <c r="M20" s="101">
        <v>19</v>
      </c>
      <c r="N20" s="101">
        <v>4</v>
      </c>
      <c r="O20" s="101">
        <v>18</v>
      </c>
      <c r="P20" s="101">
        <v>16</v>
      </c>
      <c r="Q20" s="101">
        <v>7</v>
      </c>
      <c r="R20" s="101">
        <v>20</v>
      </c>
    </row>
    <row r="21" spans="1:18" s="57" customFormat="1" ht="15.75" customHeight="1">
      <c r="A21" s="751" t="s">
        <v>26</v>
      </c>
      <c r="B21" s="745">
        <v>488</v>
      </c>
      <c r="C21" s="745">
        <v>221</v>
      </c>
      <c r="D21" s="745">
        <v>35</v>
      </c>
      <c r="E21" s="745">
        <v>6</v>
      </c>
      <c r="F21" s="745">
        <v>18</v>
      </c>
      <c r="G21" s="745">
        <v>39</v>
      </c>
      <c r="H21" s="745">
        <v>11</v>
      </c>
      <c r="I21" s="745">
        <v>7</v>
      </c>
      <c r="J21" s="745">
        <v>19</v>
      </c>
      <c r="K21" s="745">
        <v>3</v>
      </c>
      <c r="L21" s="745">
        <v>7</v>
      </c>
      <c r="M21" s="745">
        <v>7</v>
      </c>
      <c r="N21" s="745">
        <v>0</v>
      </c>
      <c r="O21" s="745">
        <v>2</v>
      </c>
      <c r="P21" s="745">
        <v>0</v>
      </c>
      <c r="Q21" s="745">
        <v>1</v>
      </c>
      <c r="R21" s="745">
        <v>4</v>
      </c>
    </row>
    <row r="22" spans="1:18" s="57" customFormat="1" ht="15.75" customHeight="1">
      <c r="A22" s="875" t="s">
        <v>27</v>
      </c>
      <c r="B22" s="101">
        <v>6925</v>
      </c>
      <c r="C22" s="101">
        <v>1592</v>
      </c>
      <c r="D22" s="101">
        <v>505</v>
      </c>
      <c r="E22" s="101">
        <v>130</v>
      </c>
      <c r="F22" s="101">
        <v>251</v>
      </c>
      <c r="G22" s="101">
        <v>504</v>
      </c>
      <c r="H22" s="101">
        <v>272</v>
      </c>
      <c r="I22" s="101">
        <v>145</v>
      </c>
      <c r="J22" s="101">
        <v>316</v>
      </c>
      <c r="K22" s="101">
        <v>86</v>
      </c>
      <c r="L22" s="101">
        <v>115</v>
      </c>
      <c r="M22" s="101">
        <v>139</v>
      </c>
      <c r="N22" s="101">
        <v>47</v>
      </c>
      <c r="O22" s="101">
        <v>101</v>
      </c>
      <c r="P22" s="101">
        <v>72</v>
      </c>
      <c r="Q22" s="101">
        <v>86</v>
      </c>
      <c r="R22" s="101">
        <v>149</v>
      </c>
    </row>
    <row r="23" spans="1:18" s="57" customFormat="1" ht="15.75" customHeight="1">
      <c r="A23" s="751" t="s">
        <v>28</v>
      </c>
      <c r="B23" s="745">
        <v>1049</v>
      </c>
      <c r="C23" s="745">
        <v>350</v>
      </c>
      <c r="D23" s="745">
        <v>104</v>
      </c>
      <c r="E23" s="745">
        <v>17</v>
      </c>
      <c r="F23" s="745">
        <v>47</v>
      </c>
      <c r="G23" s="745">
        <v>117</v>
      </c>
      <c r="H23" s="745">
        <v>32</v>
      </c>
      <c r="I23" s="745">
        <v>19</v>
      </c>
      <c r="J23" s="745">
        <v>38</v>
      </c>
      <c r="K23" s="745">
        <v>3</v>
      </c>
      <c r="L23" s="745">
        <v>6</v>
      </c>
      <c r="M23" s="745">
        <v>6</v>
      </c>
      <c r="N23" s="745">
        <v>0</v>
      </c>
      <c r="O23" s="745">
        <v>0</v>
      </c>
      <c r="P23" s="745">
        <v>4</v>
      </c>
      <c r="Q23" s="745">
        <v>1</v>
      </c>
      <c r="R23" s="745">
        <v>13</v>
      </c>
    </row>
    <row r="24" spans="1:18" s="57" customFormat="1" ht="15.75" customHeight="1">
      <c r="A24" s="875" t="s">
        <v>29</v>
      </c>
      <c r="B24" s="101">
        <v>1848</v>
      </c>
      <c r="C24" s="101">
        <v>592</v>
      </c>
      <c r="D24" s="101">
        <v>147</v>
      </c>
      <c r="E24" s="101">
        <v>34</v>
      </c>
      <c r="F24" s="101">
        <v>54</v>
      </c>
      <c r="G24" s="101">
        <v>150</v>
      </c>
      <c r="H24" s="101">
        <v>64</v>
      </c>
      <c r="I24" s="101">
        <v>25</v>
      </c>
      <c r="J24" s="101">
        <v>57</v>
      </c>
      <c r="K24" s="101">
        <v>7</v>
      </c>
      <c r="L24" s="101">
        <v>21</v>
      </c>
      <c r="M24" s="101">
        <v>18</v>
      </c>
      <c r="N24" s="101">
        <v>7</v>
      </c>
      <c r="O24" s="101">
        <v>24</v>
      </c>
      <c r="P24" s="101">
        <v>13</v>
      </c>
      <c r="Q24" s="101">
        <v>22</v>
      </c>
      <c r="R24" s="101">
        <v>41</v>
      </c>
    </row>
    <row r="25" spans="1:18" s="57" customFormat="1" ht="15.75" customHeight="1">
      <c r="A25" s="751" t="s">
        <v>30</v>
      </c>
      <c r="B25" s="745">
        <v>294</v>
      </c>
      <c r="C25" s="745">
        <v>119</v>
      </c>
      <c r="D25" s="745">
        <v>27</v>
      </c>
      <c r="E25" s="745">
        <v>3</v>
      </c>
      <c r="F25" s="745">
        <v>7</v>
      </c>
      <c r="G25" s="745">
        <v>25</v>
      </c>
      <c r="H25" s="745">
        <v>8</v>
      </c>
      <c r="I25" s="745">
        <v>2</v>
      </c>
      <c r="J25" s="745">
        <v>11</v>
      </c>
      <c r="K25" s="745">
        <v>0</v>
      </c>
      <c r="L25" s="745">
        <v>5</v>
      </c>
      <c r="M25" s="745">
        <v>2</v>
      </c>
      <c r="N25" s="745">
        <v>0</v>
      </c>
      <c r="O25" s="745">
        <v>3</v>
      </c>
      <c r="P25" s="745">
        <v>3</v>
      </c>
      <c r="Q25" s="745">
        <v>3</v>
      </c>
      <c r="R25" s="745">
        <v>3</v>
      </c>
    </row>
    <row r="26" spans="1:18" s="60" customFormat="1" ht="18.75" customHeight="1">
      <c r="A26" s="73" t="s">
        <v>31</v>
      </c>
      <c r="B26" s="83">
        <v>762</v>
      </c>
      <c r="C26" s="83">
        <v>429</v>
      </c>
      <c r="D26" s="83">
        <v>55</v>
      </c>
      <c r="E26" s="83">
        <v>5</v>
      </c>
      <c r="F26" s="83">
        <v>27</v>
      </c>
      <c r="G26" s="83">
        <v>48</v>
      </c>
      <c r="H26" s="83">
        <v>3</v>
      </c>
      <c r="I26" s="83">
        <v>1</v>
      </c>
      <c r="J26" s="83">
        <v>24</v>
      </c>
      <c r="K26" s="83">
        <v>1</v>
      </c>
      <c r="L26" s="83">
        <v>5</v>
      </c>
      <c r="M26" s="83">
        <v>6</v>
      </c>
      <c r="N26" s="83">
        <v>0</v>
      </c>
      <c r="O26" s="83">
        <v>1</v>
      </c>
      <c r="P26" s="83">
        <v>0</v>
      </c>
      <c r="Q26" s="83">
        <v>1</v>
      </c>
      <c r="R26" s="83">
        <v>3</v>
      </c>
    </row>
    <row r="27" spans="1:18" s="57" customFormat="1" ht="15.75" customHeight="1">
      <c r="A27" s="751" t="s">
        <v>93</v>
      </c>
      <c r="B27" s="745">
        <v>203</v>
      </c>
      <c r="C27" s="745">
        <v>129</v>
      </c>
      <c r="D27" s="745">
        <v>16</v>
      </c>
      <c r="E27" s="745">
        <v>2</v>
      </c>
      <c r="F27" s="745">
        <v>8</v>
      </c>
      <c r="G27" s="745">
        <v>10</v>
      </c>
      <c r="H27" s="745">
        <v>1</v>
      </c>
      <c r="I27" s="745">
        <v>0</v>
      </c>
      <c r="J27" s="745">
        <v>4</v>
      </c>
      <c r="K27" s="745">
        <v>0</v>
      </c>
      <c r="L27" s="745">
        <v>1</v>
      </c>
      <c r="M27" s="745">
        <v>1</v>
      </c>
      <c r="N27" s="745">
        <v>0</v>
      </c>
      <c r="O27" s="745">
        <v>0</v>
      </c>
      <c r="P27" s="745">
        <v>0</v>
      </c>
      <c r="Q27" s="745">
        <v>1</v>
      </c>
      <c r="R27" s="745">
        <v>0</v>
      </c>
    </row>
    <row r="28" spans="1:18" s="57" customFormat="1" ht="15.75" customHeight="1">
      <c r="A28" s="875" t="s">
        <v>101</v>
      </c>
      <c r="B28" s="101">
        <v>134</v>
      </c>
      <c r="C28" s="101">
        <v>70</v>
      </c>
      <c r="D28" s="101">
        <v>9</v>
      </c>
      <c r="E28" s="101">
        <v>1</v>
      </c>
      <c r="F28" s="101">
        <v>7</v>
      </c>
      <c r="G28" s="101">
        <v>9</v>
      </c>
      <c r="H28" s="101">
        <v>0</v>
      </c>
      <c r="I28" s="101">
        <v>0</v>
      </c>
      <c r="J28" s="101">
        <v>4</v>
      </c>
      <c r="K28" s="101">
        <v>0</v>
      </c>
      <c r="L28" s="101">
        <v>1</v>
      </c>
      <c r="M28" s="101">
        <v>1</v>
      </c>
      <c r="N28" s="101">
        <v>0</v>
      </c>
      <c r="O28" s="101">
        <v>1</v>
      </c>
      <c r="P28" s="101">
        <v>0</v>
      </c>
      <c r="Q28" s="101">
        <v>0</v>
      </c>
      <c r="R28" s="101">
        <v>2</v>
      </c>
    </row>
    <row r="29" spans="1:18" s="57" customFormat="1" ht="15.75" customHeight="1">
      <c r="A29" s="751" t="s">
        <v>92</v>
      </c>
      <c r="B29" s="745">
        <v>85</v>
      </c>
      <c r="C29" s="745">
        <v>51</v>
      </c>
      <c r="D29" s="745">
        <v>6</v>
      </c>
      <c r="E29" s="745">
        <v>0</v>
      </c>
      <c r="F29" s="745">
        <v>2</v>
      </c>
      <c r="G29" s="745">
        <v>5</v>
      </c>
      <c r="H29" s="745">
        <v>1</v>
      </c>
      <c r="I29" s="745">
        <v>0</v>
      </c>
      <c r="J29" s="745">
        <v>6</v>
      </c>
      <c r="K29" s="745">
        <v>0</v>
      </c>
      <c r="L29" s="745">
        <v>0</v>
      </c>
      <c r="M29" s="745">
        <v>3</v>
      </c>
      <c r="N29" s="745">
        <v>0</v>
      </c>
      <c r="O29" s="745">
        <v>0</v>
      </c>
      <c r="P29" s="745">
        <v>0</v>
      </c>
      <c r="Q29" s="745">
        <v>0</v>
      </c>
      <c r="R29" s="745">
        <v>0</v>
      </c>
    </row>
    <row r="30" spans="1:18" s="57" customFormat="1" ht="15.75" customHeight="1">
      <c r="A30" s="875" t="s">
        <v>100</v>
      </c>
      <c r="B30" s="101">
        <v>117</v>
      </c>
      <c r="C30" s="101">
        <v>73</v>
      </c>
      <c r="D30" s="101">
        <v>7</v>
      </c>
      <c r="E30" s="101">
        <v>0</v>
      </c>
      <c r="F30" s="101">
        <v>4</v>
      </c>
      <c r="G30" s="101">
        <v>8</v>
      </c>
      <c r="H30" s="101">
        <v>0</v>
      </c>
      <c r="I30" s="101">
        <v>0</v>
      </c>
      <c r="J30" s="101">
        <v>2</v>
      </c>
      <c r="K30" s="101">
        <v>0</v>
      </c>
      <c r="L30" s="101">
        <v>1</v>
      </c>
      <c r="M30" s="101">
        <v>0</v>
      </c>
      <c r="N30" s="101">
        <v>0</v>
      </c>
      <c r="O30" s="101">
        <v>0</v>
      </c>
      <c r="P30" s="101">
        <v>0</v>
      </c>
      <c r="Q30" s="101">
        <v>0</v>
      </c>
      <c r="R30" s="101">
        <v>0</v>
      </c>
    </row>
    <row r="31" spans="1:18" s="57" customFormat="1" ht="15.75" customHeight="1">
      <c r="A31" s="751" t="s">
        <v>91</v>
      </c>
      <c r="B31" s="745">
        <v>134</v>
      </c>
      <c r="C31" s="745">
        <v>63</v>
      </c>
      <c r="D31" s="745">
        <v>10</v>
      </c>
      <c r="E31" s="745">
        <v>2</v>
      </c>
      <c r="F31" s="745">
        <v>3</v>
      </c>
      <c r="G31" s="745">
        <v>10</v>
      </c>
      <c r="H31" s="745">
        <v>1</v>
      </c>
      <c r="I31" s="745">
        <v>1</v>
      </c>
      <c r="J31" s="745">
        <v>5</v>
      </c>
      <c r="K31" s="745">
        <v>0</v>
      </c>
      <c r="L31" s="745">
        <v>1</v>
      </c>
      <c r="M31" s="745">
        <v>1</v>
      </c>
      <c r="N31" s="745">
        <v>0</v>
      </c>
      <c r="O31" s="745">
        <v>0</v>
      </c>
      <c r="P31" s="745">
        <v>0</v>
      </c>
      <c r="Q31" s="745">
        <v>0</v>
      </c>
      <c r="R31" s="745">
        <v>1</v>
      </c>
    </row>
    <row r="32" spans="1:18" s="57" customFormat="1" ht="15.75" customHeight="1">
      <c r="A32" s="875" t="s">
        <v>90</v>
      </c>
      <c r="B32" s="101">
        <v>89</v>
      </c>
      <c r="C32" s="101">
        <v>43</v>
      </c>
      <c r="D32" s="101">
        <v>7</v>
      </c>
      <c r="E32" s="101">
        <v>0</v>
      </c>
      <c r="F32" s="101">
        <v>3</v>
      </c>
      <c r="G32" s="101">
        <v>6</v>
      </c>
      <c r="H32" s="101">
        <v>0</v>
      </c>
      <c r="I32" s="101">
        <v>0</v>
      </c>
      <c r="J32" s="101">
        <v>3</v>
      </c>
      <c r="K32" s="101">
        <v>1</v>
      </c>
      <c r="L32" s="101">
        <v>1</v>
      </c>
      <c r="M32" s="101">
        <v>0</v>
      </c>
      <c r="N32" s="101">
        <v>0</v>
      </c>
      <c r="O32" s="101">
        <v>0</v>
      </c>
      <c r="P32" s="101">
        <v>0</v>
      </c>
      <c r="Q32" s="101">
        <v>0</v>
      </c>
      <c r="R32" s="101">
        <v>0</v>
      </c>
    </row>
    <row r="33" spans="1:35" s="60" customFormat="1" ht="17.25" customHeight="1">
      <c r="A33" s="739" t="s">
        <v>38</v>
      </c>
      <c r="B33" s="744">
        <v>28</v>
      </c>
      <c r="C33" s="744">
        <v>6</v>
      </c>
      <c r="D33" s="744">
        <v>3</v>
      </c>
      <c r="E33" s="744">
        <v>0</v>
      </c>
      <c r="F33" s="744">
        <v>1</v>
      </c>
      <c r="G33" s="744">
        <v>2</v>
      </c>
      <c r="H33" s="744">
        <v>0</v>
      </c>
      <c r="I33" s="744">
        <v>0</v>
      </c>
      <c r="J33" s="744">
        <v>2</v>
      </c>
      <c r="K33" s="744">
        <v>0</v>
      </c>
      <c r="L33" s="744">
        <v>0</v>
      </c>
      <c r="M33" s="744">
        <v>0</v>
      </c>
      <c r="N33" s="744">
        <v>0</v>
      </c>
      <c r="O33" s="744">
        <v>0</v>
      </c>
      <c r="P33" s="744">
        <v>0</v>
      </c>
      <c r="Q33" s="744">
        <v>0</v>
      </c>
      <c r="R33" s="744">
        <v>0</v>
      </c>
    </row>
    <row r="34" spans="1:35" s="57" customFormat="1" ht="15.75" customHeight="1">
      <c r="A34" s="875" t="s">
        <v>99</v>
      </c>
      <c r="B34" s="101">
        <v>28</v>
      </c>
      <c r="C34" s="101">
        <v>6</v>
      </c>
      <c r="D34" s="101">
        <v>3</v>
      </c>
      <c r="E34" s="101">
        <v>0</v>
      </c>
      <c r="F34" s="101">
        <v>1</v>
      </c>
      <c r="G34" s="101">
        <v>2</v>
      </c>
      <c r="H34" s="101">
        <v>0</v>
      </c>
      <c r="I34" s="101">
        <v>0</v>
      </c>
      <c r="J34" s="101">
        <v>2</v>
      </c>
      <c r="K34" s="101">
        <v>0</v>
      </c>
      <c r="L34" s="101">
        <v>0</v>
      </c>
      <c r="M34" s="101">
        <v>0</v>
      </c>
      <c r="N34" s="101">
        <v>0</v>
      </c>
      <c r="O34" s="101">
        <v>0</v>
      </c>
      <c r="P34" s="101">
        <v>0</v>
      </c>
      <c r="Q34" s="101">
        <v>0</v>
      </c>
      <c r="R34" s="101">
        <v>0</v>
      </c>
    </row>
    <row r="35" spans="1:35" s="60" customFormat="1" ht="18" customHeight="1">
      <c r="A35" s="739" t="s">
        <v>41</v>
      </c>
      <c r="B35" s="744">
        <v>0</v>
      </c>
      <c r="C35" s="744">
        <v>0</v>
      </c>
      <c r="D35" s="744">
        <v>0</v>
      </c>
      <c r="E35" s="744">
        <v>0</v>
      </c>
      <c r="F35" s="744">
        <v>0</v>
      </c>
      <c r="G35" s="744">
        <v>0</v>
      </c>
      <c r="H35" s="744">
        <v>0</v>
      </c>
      <c r="I35" s="744">
        <v>0</v>
      </c>
      <c r="J35" s="744">
        <v>0</v>
      </c>
      <c r="K35" s="744">
        <v>0</v>
      </c>
      <c r="L35" s="744">
        <v>0</v>
      </c>
      <c r="M35" s="744">
        <v>0</v>
      </c>
      <c r="N35" s="744">
        <v>0</v>
      </c>
      <c r="O35" s="744">
        <v>0</v>
      </c>
      <c r="P35" s="744">
        <v>0</v>
      </c>
      <c r="Q35" s="744">
        <v>0</v>
      </c>
      <c r="R35" s="744">
        <v>0</v>
      </c>
    </row>
    <row r="36" spans="1:35" s="57" customFormat="1" ht="15.75" customHeight="1">
      <c r="A36" s="875" t="s">
        <v>116</v>
      </c>
      <c r="B36" s="101">
        <v>0</v>
      </c>
      <c r="C36" s="101">
        <v>0</v>
      </c>
      <c r="D36" s="101">
        <v>0</v>
      </c>
      <c r="E36" s="101">
        <v>0</v>
      </c>
      <c r="F36" s="101">
        <v>0</v>
      </c>
      <c r="G36" s="101">
        <v>0</v>
      </c>
      <c r="H36" s="101">
        <v>0</v>
      </c>
      <c r="I36" s="101">
        <v>0</v>
      </c>
      <c r="J36" s="101">
        <v>0</v>
      </c>
      <c r="K36" s="101">
        <v>0</v>
      </c>
      <c r="L36" s="101">
        <v>0</v>
      </c>
      <c r="M36" s="101">
        <v>0</v>
      </c>
      <c r="N36" s="101">
        <v>0</v>
      </c>
      <c r="O36" s="101">
        <v>0</v>
      </c>
      <c r="P36" s="101">
        <v>0</v>
      </c>
      <c r="Q36" s="101">
        <v>0</v>
      </c>
      <c r="R36" s="101">
        <v>0</v>
      </c>
    </row>
    <row r="37" spans="1:35" s="57" customFormat="1" ht="5.25" customHeight="1">
      <c r="A37" s="80"/>
      <c r="B37" s="122"/>
      <c r="C37" s="122"/>
      <c r="D37" s="122"/>
      <c r="E37" s="122"/>
      <c r="F37" s="122"/>
      <c r="G37" s="122"/>
      <c r="H37" s="122"/>
      <c r="I37" s="122"/>
      <c r="J37" s="122"/>
      <c r="K37" s="122"/>
      <c r="L37" s="122"/>
      <c r="M37" s="122"/>
      <c r="N37" s="122"/>
      <c r="O37" s="122"/>
      <c r="P37" s="122"/>
      <c r="Q37" s="122"/>
      <c r="R37" s="122"/>
      <c r="S37" s="61"/>
      <c r="T37" s="61"/>
      <c r="U37" s="61"/>
      <c r="V37" s="61"/>
      <c r="W37" s="61"/>
      <c r="X37" s="61"/>
      <c r="Y37" s="61"/>
      <c r="Z37" s="61"/>
      <c r="AA37" s="61"/>
      <c r="AB37" s="61"/>
      <c r="AC37" s="61"/>
      <c r="AD37" s="61"/>
      <c r="AE37" s="61"/>
      <c r="AF37" s="61"/>
      <c r="AG37" s="61"/>
      <c r="AH37" s="61"/>
      <c r="AI37" s="61"/>
    </row>
    <row r="38" spans="1:35" s="97" customFormat="1" ht="17.25" customHeight="1">
      <c r="A38" s="1169" t="s">
        <v>418</v>
      </c>
      <c r="B38" s="1169"/>
      <c r="C38" s="1169"/>
      <c r="D38" s="1169"/>
      <c r="E38" s="1169"/>
      <c r="F38" s="1169"/>
      <c r="G38" s="1169"/>
      <c r="H38" s="1169"/>
      <c r="I38" s="1169"/>
      <c r="J38" s="1169"/>
      <c r="K38" s="1169"/>
      <c r="L38" s="1169"/>
      <c r="M38" s="1169"/>
      <c r="N38" s="1169"/>
      <c r="O38" s="1169"/>
      <c r="P38" s="1169"/>
      <c r="Q38" s="1169"/>
      <c r="R38" s="1169"/>
    </row>
  </sheetData>
  <mergeCells count="5">
    <mergeCell ref="A1:R1"/>
    <mergeCell ref="A3:A5"/>
    <mergeCell ref="B3:B5"/>
    <mergeCell ref="C3:R4"/>
    <mergeCell ref="A38:R38"/>
  </mergeCells>
  <hyperlinks>
    <hyperlink ref="S1" location="INDICE!A1" display="INDICE"/>
  </hyperlinks>
  <printOptions horizontalCentered="1"/>
  <pageMargins left="0.74803149606299213" right="0.74803149606299213" top="1.1023622047244095" bottom="0.98425196850393704" header="0" footer="0.51181102362204722"/>
  <pageSetup paperSize="9" scale="60" firstPageNumber="64" pageOrder="overThenDown" orientation="landscape" useFirstPageNumber="1" r:id="rId1"/>
  <headerFooter scaleWithDoc="0" alignWithMargins="0">
    <oddHeader>&amp;C&amp;G</oddHeader>
    <oddFooter>&amp;C&amp;12 60</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2"/>
  <sheetViews>
    <sheetView showGridLines="0" zoomScale="90" zoomScaleNormal="90" workbookViewId="0">
      <selection activeCell="R2" sqref="R2"/>
    </sheetView>
  </sheetViews>
  <sheetFormatPr baseColWidth="10" defaultColWidth="11.42578125" defaultRowHeight="12.75"/>
  <cols>
    <col min="1" max="3" width="3.42578125" style="175" customWidth="1"/>
    <col min="4" max="5" width="8.85546875" style="175" customWidth="1"/>
    <col min="6" max="6" width="12" style="175" bestFit="1" customWidth="1"/>
    <col min="7" max="7" width="11.7109375" style="175" customWidth="1"/>
    <col min="8" max="8" width="5" style="175" customWidth="1"/>
    <col min="9" max="15" width="9.5703125" style="175" customWidth="1"/>
    <col min="16" max="16" width="5" style="175" customWidth="1"/>
    <col min="17" max="17" width="17.5703125" style="175" customWidth="1"/>
    <col min="18" max="25" width="11.42578125" style="175"/>
    <col min="26" max="27" width="5.85546875" style="175" customWidth="1"/>
    <col min="28" max="16384" width="11.42578125" style="175"/>
  </cols>
  <sheetData>
    <row r="2" spans="1:18" s="184" customFormat="1" ht="15">
      <c r="A2" s="1076" t="s">
        <v>1041</v>
      </c>
      <c r="B2" s="1076"/>
      <c r="C2" s="1076"/>
      <c r="D2" s="1076"/>
      <c r="E2" s="1076"/>
      <c r="F2" s="1076"/>
      <c r="G2" s="1076"/>
      <c r="H2" s="1076"/>
      <c r="I2" s="1076"/>
      <c r="J2" s="1076"/>
      <c r="K2" s="1076"/>
      <c r="L2" s="1076"/>
      <c r="M2" s="1076"/>
      <c r="N2" s="1076"/>
      <c r="O2" s="1076"/>
      <c r="P2" s="1076"/>
      <c r="Q2" s="1076"/>
      <c r="R2" s="465" t="s">
        <v>1037</v>
      </c>
    </row>
    <row r="3" spans="1:18" s="184" customFormat="1" ht="15">
      <c r="A3" s="1076" t="s">
        <v>1150</v>
      </c>
      <c r="B3" s="1076"/>
      <c r="C3" s="1076"/>
      <c r="D3" s="1076"/>
      <c r="E3" s="1076"/>
      <c r="F3" s="1076"/>
      <c r="G3" s="1076"/>
      <c r="H3" s="1076"/>
      <c r="I3" s="1076"/>
      <c r="J3" s="1076"/>
      <c r="K3" s="1076"/>
      <c r="L3" s="1076"/>
      <c r="M3" s="1076"/>
      <c r="N3" s="1076"/>
      <c r="O3" s="1076"/>
      <c r="P3" s="1076"/>
      <c r="Q3" s="1076"/>
    </row>
    <row r="4" spans="1:18" s="184" customFormat="1" ht="15">
      <c r="A4" s="1076" t="s">
        <v>1110</v>
      </c>
      <c r="B4" s="1076"/>
      <c r="C4" s="1076"/>
      <c r="D4" s="1076"/>
      <c r="E4" s="1076"/>
      <c r="F4" s="1076"/>
      <c r="G4" s="1076"/>
      <c r="H4" s="1076"/>
      <c r="I4" s="1076"/>
      <c r="J4" s="1076"/>
      <c r="K4" s="1076"/>
      <c r="L4" s="1076"/>
      <c r="M4" s="1076"/>
      <c r="N4" s="1076"/>
      <c r="O4" s="1076"/>
      <c r="P4" s="1076"/>
      <c r="Q4" s="1076"/>
    </row>
    <row r="5" spans="1:18" s="184" customFormat="1" ht="13.5" customHeight="1">
      <c r="D5" s="186"/>
      <c r="E5" s="186"/>
      <c r="F5" s="185"/>
      <c r="G5" s="185"/>
      <c r="H5" s="185"/>
      <c r="I5" s="185"/>
      <c r="J5" s="185"/>
      <c r="K5" s="185"/>
      <c r="L5" s="185"/>
      <c r="M5" s="185"/>
      <c r="N5" s="185"/>
      <c r="O5" s="185"/>
      <c r="P5" s="185"/>
      <c r="Q5" s="185"/>
    </row>
    <row r="6" spans="1:18" ht="15.75" customHeight="1"/>
    <row r="7" spans="1:18" ht="24.75" customHeight="1">
      <c r="D7" s="500" t="s">
        <v>914</v>
      </c>
      <c r="E7" s="500" t="s">
        <v>76</v>
      </c>
      <c r="F7" s="1070" t="s">
        <v>1118</v>
      </c>
      <c r="G7" s="1070" t="s">
        <v>1119</v>
      </c>
      <c r="H7" s="183"/>
    </row>
    <row r="8" spans="1:18" s="65" customFormat="1" ht="4.5" customHeight="1">
      <c r="D8" s="182"/>
      <c r="E8" s="53"/>
      <c r="F8" s="130"/>
      <c r="G8" s="181"/>
      <c r="H8" s="180"/>
    </row>
    <row r="9" spans="1:18" ht="15.75" customHeight="1">
      <c r="D9" s="179">
        <v>2003</v>
      </c>
      <c r="E9" s="178">
        <v>3501</v>
      </c>
      <c r="F9" s="177">
        <v>628</v>
      </c>
      <c r="G9" s="176">
        <v>2873</v>
      </c>
    </row>
    <row r="10" spans="1:18" ht="15.75" customHeight="1">
      <c r="D10" s="502">
        <v>2004</v>
      </c>
      <c r="E10" s="503">
        <v>3790</v>
      </c>
      <c r="F10" s="504">
        <v>700</v>
      </c>
      <c r="G10" s="505">
        <v>3090</v>
      </c>
    </row>
    <row r="11" spans="1:18" ht="15.75" customHeight="1">
      <c r="D11" s="179">
        <v>2005</v>
      </c>
      <c r="E11" s="178">
        <v>3912</v>
      </c>
      <c r="F11" s="177">
        <v>743</v>
      </c>
      <c r="G11" s="176">
        <v>3169</v>
      </c>
    </row>
    <row r="12" spans="1:18" ht="15.75" customHeight="1">
      <c r="D12" s="502">
        <v>2006</v>
      </c>
      <c r="E12" s="503">
        <v>3681</v>
      </c>
      <c r="F12" s="504">
        <v>683</v>
      </c>
      <c r="G12" s="505">
        <v>2998</v>
      </c>
    </row>
    <row r="13" spans="1:18" ht="15.75" customHeight="1">
      <c r="D13" s="179">
        <v>2007</v>
      </c>
      <c r="E13" s="178">
        <v>3847</v>
      </c>
      <c r="F13" s="177">
        <v>729</v>
      </c>
      <c r="G13" s="176">
        <v>3118</v>
      </c>
    </row>
    <row r="14" spans="1:18" ht="15.75" customHeight="1">
      <c r="D14" s="502">
        <v>2008</v>
      </c>
      <c r="E14" s="503">
        <v>3813</v>
      </c>
      <c r="F14" s="504">
        <v>714</v>
      </c>
      <c r="G14" s="505">
        <v>3099</v>
      </c>
    </row>
    <row r="15" spans="1:18" ht="15.75" customHeight="1">
      <c r="D15" s="179">
        <v>2009</v>
      </c>
      <c r="E15" s="178">
        <v>3894</v>
      </c>
      <c r="F15" s="177">
        <v>728</v>
      </c>
      <c r="G15" s="176">
        <v>3166</v>
      </c>
    </row>
    <row r="16" spans="1:18" ht="15.75" customHeight="1">
      <c r="D16" s="502">
        <v>2010</v>
      </c>
      <c r="E16" s="503">
        <v>3981</v>
      </c>
      <c r="F16" s="504">
        <v>743</v>
      </c>
      <c r="G16" s="505">
        <v>3238</v>
      </c>
    </row>
    <row r="17" spans="3:16" ht="15.75" customHeight="1">
      <c r="D17" s="179">
        <v>2011</v>
      </c>
      <c r="E17" s="178">
        <v>4032</v>
      </c>
      <c r="F17" s="177">
        <v>753</v>
      </c>
      <c r="G17" s="176">
        <v>3279</v>
      </c>
    </row>
    <row r="18" spans="3:16" ht="15.75" customHeight="1">
      <c r="D18" s="506">
        <v>2012</v>
      </c>
      <c r="E18" s="507">
        <f t="shared" ref="E18" si="0">F18+G18</f>
        <v>4015</v>
      </c>
      <c r="F18" s="508">
        <v>735</v>
      </c>
      <c r="G18" s="509">
        <v>3280</v>
      </c>
    </row>
    <row r="19" spans="3:16" ht="15.75" customHeight="1"/>
    <row r="20" spans="3:16" ht="15.75" customHeight="1"/>
    <row r="21" spans="3:16" ht="15.75" customHeight="1"/>
    <row r="22" spans="3:16" ht="54.75" customHeight="1"/>
    <row r="23" spans="3:16" ht="39.75" customHeight="1">
      <c r="C23" s="1075" t="s">
        <v>1151</v>
      </c>
      <c r="D23" s="1075"/>
      <c r="E23" s="1075"/>
      <c r="F23" s="1075"/>
      <c r="G23" s="1075"/>
      <c r="H23" s="1075"/>
      <c r="I23" s="1075"/>
      <c r="J23" s="1075"/>
      <c r="K23" s="1075"/>
      <c r="L23" s="1075"/>
      <c r="M23" s="1075"/>
      <c r="N23" s="1075"/>
      <c r="O23" s="1075"/>
      <c r="P23" s="1075"/>
    </row>
    <row r="24" spans="3:16" ht="27.75" customHeight="1">
      <c r="C24" s="1077" t="s">
        <v>1152</v>
      </c>
      <c r="D24" s="1077"/>
      <c r="E24" s="1077"/>
      <c r="F24" s="1077"/>
      <c r="G24" s="1077"/>
      <c r="H24" s="1077"/>
      <c r="I24" s="1077"/>
      <c r="J24" s="1077"/>
      <c r="K24" s="1077"/>
      <c r="L24" s="1077"/>
      <c r="M24" s="1077"/>
      <c r="N24" s="1077"/>
      <c r="O24" s="1077"/>
      <c r="P24" s="1077"/>
    </row>
    <row r="25" spans="3:16" ht="28.5" customHeight="1">
      <c r="C25" s="1074" t="s">
        <v>1153</v>
      </c>
      <c r="D25" s="1074"/>
      <c r="E25" s="1074"/>
      <c r="F25" s="1074"/>
      <c r="G25" s="1074"/>
      <c r="H25" s="1074"/>
      <c r="I25" s="1074"/>
      <c r="J25" s="1074"/>
      <c r="K25" s="1074"/>
      <c r="L25" s="1074"/>
      <c r="M25" s="1074"/>
      <c r="N25" s="1074"/>
      <c r="O25" s="1074"/>
      <c r="P25" s="1074"/>
    </row>
    <row r="26" spans="3:16" ht="15.75" customHeight="1"/>
    <row r="27" spans="3:16" ht="15.75" customHeight="1"/>
    <row r="28" spans="3:16" ht="15.75" customHeight="1"/>
    <row r="29" spans="3:16" ht="15.75" customHeight="1"/>
    <row r="30" spans="3:16" ht="15.75" customHeight="1"/>
    <row r="31" spans="3:16" ht="15.75" customHeight="1"/>
    <row r="32" spans="3:16" ht="15.75" customHeight="1"/>
  </sheetData>
  <mergeCells count="6">
    <mergeCell ref="C25:P25"/>
    <mergeCell ref="C23:P23"/>
    <mergeCell ref="A2:Q2"/>
    <mergeCell ref="A3:Q3"/>
    <mergeCell ref="A4:Q4"/>
    <mergeCell ref="C24:P24"/>
  </mergeCells>
  <hyperlinks>
    <hyperlink ref="R2" location="INDICE!A1" display="INDICE"/>
  </hyperlinks>
  <printOptions horizontalCentered="1"/>
  <pageMargins left="0.35433070866141736" right="0.27559055118110237" top="0.94488188976377963" bottom="0.62992125984251968" header="0" footer="0.43307086614173229"/>
  <pageSetup paperSize="9" scale="90" firstPageNumber="15" orientation="landscape" useFirstPageNumber="1" r:id="rId1"/>
  <headerFooter scaleWithDoc="0" alignWithMargins="0">
    <oddHeader>&amp;C&amp;G</oddHeader>
    <oddFooter>&amp;C&amp;12 14</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showGridLines="0" zoomScale="90" zoomScaleNormal="90" zoomScalePageLayoutView="70" workbookViewId="0">
      <selection activeCell="A2" sqref="A2"/>
    </sheetView>
  </sheetViews>
  <sheetFormatPr baseColWidth="10" defaultRowHeight="12.75"/>
  <cols>
    <col min="1" max="1" width="30.85546875" style="42" customWidth="1"/>
    <col min="2" max="2" width="9.7109375" style="99" bestFit="1" customWidth="1"/>
    <col min="3" max="4" width="11" style="99" bestFit="1" customWidth="1"/>
    <col min="5" max="5" width="12.28515625" style="99" bestFit="1" customWidth="1"/>
    <col min="6" max="6" width="10.5703125" style="99" bestFit="1" customWidth="1"/>
    <col min="7" max="7" width="12.85546875" style="99" bestFit="1" customWidth="1"/>
    <col min="8" max="8" width="10.28515625" style="99" bestFit="1" customWidth="1"/>
    <col min="9" max="9" width="12.5703125" style="99" customWidth="1"/>
    <col min="10" max="10" width="10.140625" style="99" customWidth="1"/>
    <col min="11" max="11" width="12.140625" style="99" bestFit="1" customWidth="1"/>
    <col min="12" max="12" width="12.28515625" style="99" customWidth="1"/>
    <col min="13" max="13" width="9.28515625" style="99" customWidth="1"/>
    <col min="14" max="14" width="14" style="99" customWidth="1"/>
    <col min="15" max="15" width="11.5703125" style="99" bestFit="1" customWidth="1"/>
    <col min="16" max="16" width="12.7109375" style="99" customWidth="1"/>
    <col min="17" max="17" width="9.42578125" style="99" bestFit="1" customWidth="1"/>
    <col min="18" max="18" width="7.7109375" style="99" bestFit="1" customWidth="1"/>
    <col min="19" max="16384" width="11.42578125" style="99"/>
  </cols>
  <sheetData>
    <row r="1" spans="1:19" ht="42.75" customHeight="1">
      <c r="A1" s="1167" t="s">
        <v>1408</v>
      </c>
      <c r="B1" s="1168"/>
      <c r="C1" s="1168"/>
      <c r="D1" s="1168"/>
      <c r="E1" s="1168"/>
      <c r="F1" s="1168"/>
      <c r="G1" s="1168"/>
      <c r="H1" s="1168"/>
      <c r="I1" s="1168"/>
      <c r="J1" s="1168"/>
      <c r="K1" s="1168"/>
      <c r="L1" s="1168"/>
      <c r="M1" s="1168"/>
      <c r="N1" s="1168"/>
      <c r="O1" s="1168"/>
      <c r="P1" s="1168"/>
      <c r="Q1" s="1168"/>
      <c r="R1" s="1168"/>
      <c r="S1" s="468" t="s">
        <v>1037</v>
      </c>
    </row>
    <row r="2" spans="1:19" ht="5.25" customHeight="1">
      <c r="A2" s="74"/>
      <c r="B2" s="98"/>
      <c r="C2" s="98"/>
      <c r="D2" s="98"/>
      <c r="E2" s="98"/>
      <c r="F2" s="98"/>
      <c r="G2" s="98"/>
      <c r="H2" s="98"/>
      <c r="I2" s="98"/>
      <c r="J2" s="98"/>
      <c r="K2" s="98"/>
      <c r="L2" s="98"/>
      <c r="M2" s="98"/>
      <c r="N2" s="98"/>
      <c r="O2" s="98"/>
      <c r="P2" s="98"/>
      <c r="Q2" s="98"/>
      <c r="R2" s="98"/>
    </row>
    <row r="3" spans="1:19" s="42" customFormat="1" ht="12.75" customHeight="1">
      <c r="A3" s="1180" t="s">
        <v>98</v>
      </c>
      <c r="B3" s="1191" t="s">
        <v>1233</v>
      </c>
      <c r="C3" s="1192"/>
      <c r="D3" s="1192"/>
      <c r="E3" s="1192"/>
      <c r="F3" s="1192"/>
      <c r="G3" s="1192"/>
      <c r="H3" s="1192"/>
      <c r="I3" s="1192"/>
      <c r="J3" s="1192"/>
      <c r="K3" s="1192"/>
      <c r="L3" s="1192"/>
      <c r="M3" s="1192"/>
      <c r="N3" s="1192"/>
      <c r="O3" s="1192"/>
      <c r="P3" s="1192"/>
      <c r="Q3" s="1192"/>
      <c r="R3" s="1193"/>
    </row>
    <row r="4" spans="1:19" s="42" customFormat="1">
      <c r="A4" s="1171"/>
      <c r="B4" s="1194"/>
      <c r="C4" s="1195"/>
      <c r="D4" s="1195"/>
      <c r="E4" s="1195"/>
      <c r="F4" s="1195"/>
      <c r="G4" s="1195"/>
      <c r="H4" s="1195"/>
      <c r="I4" s="1195"/>
      <c r="J4" s="1195"/>
      <c r="K4" s="1195"/>
      <c r="L4" s="1195"/>
      <c r="M4" s="1195"/>
      <c r="N4" s="1195"/>
      <c r="O4" s="1195"/>
      <c r="P4" s="1195"/>
      <c r="Q4" s="1195"/>
      <c r="R4" s="1196"/>
    </row>
    <row r="5" spans="1:19" s="42" customFormat="1" ht="38.25">
      <c r="A5" s="1171"/>
      <c r="B5" s="743" t="s">
        <v>453</v>
      </c>
      <c r="C5" s="743" t="s">
        <v>452</v>
      </c>
      <c r="D5" s="743" t="s">
        <v>451</v>
      </c>
      <c r="E5" s="743" t="s">
        <v>450</v>
      </c>
      <c r="F5" s="743" t="s">
        <v>449</v>
      </c>
      <c r="G5" s="743" t="s">
        <v>448</v>
      </c>
      <c r="H5" s="743" t="s">
        <v>447</v>
      </c>
      <c r="I5" s="743" t="s">
        <v>446</v>
      </c>
      <c r="J5" s="743" t="s">
        <v>445</v>
      </c>
      <c r="K5" s="743" t="s">
        <v>444</v>
      </c>
      <c r="L5" s="743" t="s">
        <v>443</v>
      </c>
      <c r="M5" s="743" t="s">
        <v>442</v>
      </c>
      <c r="N5" s="743" t="s">
        <v>441</v>
      </c>
      <c r="O5" s="743" t="s">
        <v>440</v>
      </c>
      <c r="P5" s="743" t="s">
        <v>439</v>
      </c>
      <c r="Q5" s="743" t="s">
        <v>438</v>
      </c>
      <c r="R5" s="743" t="s">
        <v>437</v>
      </c>
    </row>
    <row r="6" spans="1:19" ht="19.5" customHeight="1">
      <c r="A6" s="73" t="s">
        <v>11</v>
      </c>
      <c r="B6" s="46">
        <v>84</v>
      </c>
      <c r="C6" s="46">
        <v>234</v>
      </c>
      <c r="D6" s="46">
        <v>613</v>
      </c>
      <c r="E6" s="46">
        <v>402</v>
      </c>
      <c r="F6" s="46">
        <v>75</v>
      </c>
      <c r="G6" s="46">
        <v>193</v>
      </c>
      <c r="H6" s="46">
        <v>74</v>
      </c>
      <c r="I6" s="46">
        <v>131</v>
      </c>
      <c r="J6" s="46">
        <v>1982</v>
      </c>
      <c r="K6" s="46">
        <v>436</v>
      </c>
      <c r="L6" s="46">
        <v>1996</v>
      </c>
      <c r="M6" s="46">
        <v>63</v>
      </c>
      <c r="N6" s="46">
        <v>73</v>
      </c>
      <c r="O6" s="46">
        <v>214</v>
      </c>
      <c r="P6" s="46">
        <v>449</v>
      </c>
      <c r="Q6" s="46">
        <v>568</v>
      </c>
      <c r="R6" s="46">
        <v>826</v>
      </c>
    </row>
    <row r="7" spans="1:19" ht="19.5" customHeight="1">
      <c r="A7" s="739" t="s">
        <v>12</v>
      </c>
      <c r="B7" s="731">
        <v>55</v>
      </c>
      <c r="C7" s="731">
        <v>157</v>
      </c>
      <c r="D7" s="731">
        <v>367</v>
      </c>
      <c r="E7" s="731">
        <v>226</v>
      </c>
      <c r="F7" s="731">
        <v>39</v>
      </c>
      <c r="G7" s="731">
        <v>108</v>
      </c>
      <c r="H7" s="731">
        <v>45</v>
      </c>
      <c r="I7" s="731">
        <v>63</v>
      </c>
      <c r="J7" s="731">
        <v>914</v>
      </c>
      <c r="K7" s="731">
        <v>243</v>
      </c>
      <c r="L7" s="731">
        <v>980</v>
      </c>
      <c r="M7" s="731">
        <v>25</v>
      </c>
      <c r="N7" s="731">
        <v>41</v>
      </c>
      <c r="O7" s="731">
        <v>173</v>
      </c>
      <c r="P7" s="731">
        <v>237</v>
      </c>
      <c r="Q7" s="731">
        <v>311</v>
      </c>
      <c r="R7" s="731">
        <v>454</v>
      </c>
    </row>
    <row r="8" spans="1:19" ht="18" customHeight="1">
      <c r="A8" s="875" t="s">
        <v>13</v>
      </c>
      <c r="B8" s="101">
        <v>9</v>
      </c>
      <c r="C8" s="101">
        <v>18</v>
      </c>
      <c r="D8" s="101">
        <v>53</v>
      </c>
      <c r="E8" s="101">
        <v>34</v>
      </c>
      <c r="F8" s="101">
        <v>12</v>
      </c>
      <c r="G8" s="101">
        <v>14</v>
      </c>
      <c r="H8" s="101">
        <v>7</v>
      </c>
      <c r="I8" s="101">
        <v>11</v>
      </c>
      <c r="J8" s="101">
        <v>133</v>
      </c>
      <c r="K8" s="101">
        <v>26</v>
      </c>
      <c r="L8" s="101">
        <v>148</v>
      </c>
      <c r="M8" s="101">
        <v>3</v>
      </c>
      <c r="N8" s="101">
        <v>4</v>
      </c>
      <c r="O8" s="101">
        <v>31</v>
      </c>
      <c r="P8" s="101">
        <v>38</v>
      </c>
      <c r="Q8" s="101">
        <v>38</v>
      </c>
      <c r="R8" s="101">
        <v>31</v>
      </c>
    </row>
    <row r="9" spans="1:19" ht="18" customHeight="1">
      <c r="A9" s="751" t="s">
        <v>14</v>
      </c>
      <c r="B9" s="745">
        <v>0</v>
      </c>
      <c r="C9" s="745">
        <v>2</v>
      </c>
      <c r="D9" s="745">
        <v>2</v>
      </c>
      <c r="E9" s="745">
        <v>0</v>
      </c>
      <c r="F9" s="745">
        <v>0</v>
      </c>
      <c r="G9" s="745">
        <v>0</v>
      </c>
      <c r="H9" s="745">
        <v>0</v>
      </c>
      <c r="I9" s="745">
        <v>0</v>
      </c>
      <c r="J9" s="745">
        <v>7</v>
      </c>
      <c r="K9" s="745">
        <v>3</v>
      </c>
      <c r="L9" s="745">
        <v>14</v>
      </c>
      <c r="M9" s="745">
        <v>0</v>
      </c>
      <c r="N9" s="745">
        <v>2</v>
      </c>
      <c r="O9" s="745">
        <v>2</v>
      </c>
      <c r="P9" s="745">
        <v>0</v>
      </c>
      <c r="Q9" s="745">
        <v>0</v>
      </c>
      <c r="R9" s="745">
        <v>0</v>
      </c>
    </row>
    <row r="10" spans="1:19" ht="18" customHeight="1">
      <c r="A10" s="875" t="s">
        <v>15</v>
      </c>
      <c r="B10" s="101">
        <v>2</v>
      </c>
      <c r="C10" s="101">
        <v>2</v>
      </c>
      <c r="D10" s="101">
        <v>6</v>
      </c>
      <c r="E10" s="101">
        <v>2</v>
      </c>
      <c r="F10" s="101">
        <v>0</v>
      </c>
      <c r="G10" s="101">
        <v>0</v>
      </c>
      <c r="H10" s="101">
        <v>1</v>
      </c>
      <c r="I10" s="101">
        <v>1</v>
      </c>
      <c r="J10" s="101">
        <v>18</v>
      </c>
      <c r="K10" s="101">
        <v>2</v>
      </c>
      <c r="L10" s="101">
        <v>22</v>
      </c>
      <c r="M10" s="101">
        <v>1</v>
      </c>
      <c r="N10" s="101">
        <v>2</v>
      </c>
      <c r="O10" s="101">
        <v>1</v>
      </c>
      <c r="P10" s="101">
        <v>3</v>
      </c>
      <c r="Q10" s="101">
        <v>7</v>
      </c>
      <c r="R10" s="101">
        <v>11</v>
      </c>
    </row>
    <row r="11" spans="1:19" ht="18" customHeight="1">
      <c r="A11" s="751" t="s">
        <v>16</v>
      </c>
      <c r="B11" s="745">
        <v>0</v>
      </c>
      <c r="C11" s="745">
        <v>0</v>
      </c>
      <c r="D11" s="745">
        <v>0</v>
      </c>
      <c r="E11" s="745">
        <v>3</v>
      </c>
      <c r="F11" s="745">
        <v>0</v>
      </c>
      <c r="G11" s="745">
        <v>0</v>
      </c>
      <c r="H11" s="745">
        <v>0</v>
      </c>
      <c r="I11" s="745">
        <v>0</v>
      </c>
      <c r="J11" s="745">
        <v>7</v>
      </c>
      <c r="K11" s="745">
        <v>1</v>
      </c>
      <c r="L11" s="745">
        <v>10</v>
      </c>
      <c r="M11" s="745">
        <v>0</v>
      </c>
      <c r="N11" s="745">
        <v>1</v>
      </c>
      <c r="O11" s="745">
        <v>0</v>
      </c>
      <c r="P11" s="745">
        <v>2</v>
      </c>
      <c r="Q11" s="745">
        <v>2</v>
      </c>
      <c r="R11" s="745">
        <v>2</v>
      </c>
    </row>
    <row r="12" spans="1:19" ht="18" customHeight="1">
      <c r="A12" s="875" t="s">
        <v>17</v>
      </c>
      <c r="B12" s="101">
        <v>0</v>
      </c>
      <c r="C12" s="101">
        <v>1</v>
      </c>
      <c r="D12" s="101">
        <v>10</v>
      </c>
      <c r="E12" s="101">
        <v>7</v>
      </c>
      <c r="F12" s="101">
        <v>0</v>
      </c>
      <c r="G12" s="101">
        <v>0</v>
      </c>
      <c r="H12" s="101">
        <v>1</v>
      </c>
      <c r="I12" s="101">
        <v>0</v>
      </c>
      <c r="J12" s="101">
        <v>26</v>
      </c>
      <c r="K12" s="101">
        <v>9</v>
      </c>
      <c r="L12" s="101">
        <v>29</v>
      </c>
      <c r="M12" s="101">
        <v>0</v>
      </c>
      <c r="N12" s="101">
        <v>0</v>
      </c>
      <c r="O12" s="101">
        <v>2</v>
      </c>
      <c r="P12" s="101">
        <v>6</v>
      </c>
      <c r="Q12" s="101">
        <v>6</v>
      </c>
      <c r="R12" s="101">
        <v>3</v>
      </c>
    </row>
    <row r="13" spans="1:19" ht="18" customHeight="1">
      <c r="A13" s="751" t="s">
        <v>18</v>
      </c>
      <c r="B13" s="745">
        <v>5</v>
      </c>
      <c r="C13" s="745">
        <v>9</v>
      </c>
      <c r="D13" s="745">
        <v>12</v>
      </c>
      <c r="E13" s="745">
        <v>9</v>
      </c>
      <c r="F13" s="745">
        <v>0</v>
      </c>
      <c r="G13" s="745">
        <v>4</v>
      </c>
      <c r="H13" s="745">
        <v>3</v>
      </c>
      <c r="I13" s="745">
        <v>3</v>
      </c>
      <c r="J13" s="745">
        <v>40</v>
      </c>
      <c r="K13" s="745">
        <v>11</v>
      </c>
      <c r="L13" s="745">
        <v>51</v>
      </c>
      <c r="M13" s="745">
        <v>0</v>
      </c>
      <c r="N13" s="745">
        <v>4</v>
      </c>
      <c r="O13" s="745">
        <v>7</v>
      </c>
      <c r="P13" s="745">
        <v>5</v>
      </c>
      <c r="Q13" s="745">
        <v>7</v>
      </c>
      <c r="R13" s="745">
        <v>11</v>
      </c>
    </row>
    <row r="14" spans="1:19" ht="18" customHeight="1">
      <c r="A14" s="875" t="s">
        <v>19</v>
      </c>
      <c r="B14" s="101">
        <v>2</v>
      </c>
      <c r="C14" s="101">
        <v>3</v>
      </c>
      <c r="D14" s="101">
        <v>12</v>
      </c>
      <c r="E14" s="101">
        <v>7</v>
      </c>
      <c r="F14" s="101">
        <v>0</v>
      </c>
      <c r="G14" s="101">
        <v>2</v>
      </c>
      <c r="H14" s="101">
        <v>2</v>
      </c>
      <c r="I14" s="101">
        <v>0</v>
      </c>
      <c r="J14" s="101">
        <v>43</v>
      </c>
      <c r="K14" s="101">
        <v>9</v>
      </c>
      <c r="L14" s="101">
        <v>40</v>
      </c>
      <c r="M14" s="101">
        <v>3</v>
      </c>
      <c r="N14" s="101">
        <v>1</v>
      </c>
      <c r="O14" s="101">
        <v>2</v>
      </c>
      <c r="P14" s="101">
        <v>5</v>
      </c>
      <c r="Q14" s="101">
        <v>12</v>
      </c>
      <c r="R14" s="101">
        <v>6</v>
      </c>
    </row>
    <row r="15" spans="1:19" ht="18" customHeight="1">
      <c r="A15" s="751" t="s">
        <v>20</v>
      </c>
      <c r="B15" s="745">
        <v>3</v>
      </c>
      <c r="C15" s="745">
        <v>13</v>
      </c>
      <c r="D15" s="745">
        <v>18</v>
      </c>
      <c r="E15" s="745">
        <v>18</v>
      </c>
      <c r="F15" s="745">
        <v>0</v>
      </c>
      <c r="G15" s="745">
        <v>5</v>
      </c>
      <c r="H15" s="745">
        <v>2</v>
      </c>
      <c r="I15" s="745">
        <v>6</v>
      </c>
      <c r="J15" s="745">
        <v>79</v>
      </c>
      <c r="K15" s="745">
        <v>12</v>
      </c>
      <c r="L15" s="745">
        <v>89</v>
      </c>
      <c r="M15" s="745">
        <v>2</v>
      </c>
      <c r="N15" s="745">
        <v>4</v>
      </c>
      <c r="O15" s="745">
        <v>11</v>
      </c>
      <c r="P15" s="745">
        <v>24</v>
      </c>
      <c r="Q15" s="745">
        <v>34</v>
      </c>
      <c r="R15" s="745">
        <v>8</v>
      </c>
    </row>
    <row r="16" spans="1:19" ht="18" customHeight="1">
      <c r="A16" s="875" t="s">
        <v>21</v>
      </c>
      <c r="B16" s="101">
        <v>27</v>
      </c>
      <c r="C16" s="101">
        <v>93</v>
      </c>
      <c r="D16" s="101">
        <v>215</v>
      </c>
      <c r="E16" s="101">
        <v>129</v>
      </c>
      <c r="F16" s="101">
        <v>24</v>
      </c>
      <c r="G16" s="101">
        <v>72</v>
      </c>
      <c r="H16" s="101">
        <v>26</v>
      </c>
      <c r="I16" s="101">
        <v>34</v>
      </c>
      <c r="J16" s="101">
        <v>454</v>
      </c>
      <c r="K16" s="101">
        <v>129</v>
      </c>
      <c r="L16" s="101">
        <v>461</v>
      </c>
      <c r="M16" s="101">
        <v>13</v>
      </c>
      <c r="N16" s="101">
        <v>19</v>
      </c>
      <c r="O16" s="101">
        <v>105</v>
      </c>
      <c r="P16" s="101">
        <v>134</v>
      </c>
      <c r="Q16" s="101">
        <v>170</v>
      </c>
      <c r="R16" s="101">
        <v>369</v>
      </c>
    </row>
    <row r="17" spans="1:18" ht="18" customHeight="1">
      <c r="A17" s="751" t="s">
        <v>22</v>
      </c>
      <c r="B17" s="745">
        <v>5</v>
      </c>
      <c r="C17" s="745">
        <v>13</v>
      </c>
      <c r="D17" s="745">
        <v>21</v>
      </c>
      <c r="E17" s="745">
        <v>7</v>
      </c>
      <c r="F17" s="745">
        <v>3</v>
      </c>
      <c r="G17" s="745">
        <v>7</v>
      </c>
      <c r="H17" s="745">
        <v>3</v>
      </c>
      <c r="I17" s="745">
        <v>5</v>
      </c>
      <c r="J17" s="745">
        <v>62</v>
      </c>
      <c r="K17" s="745">
        <v>30</v>
      </c>
      <c r="L17" s="745">
        <v>69</v>
      </c>
      <c r="M17" s="745">
        <v>1</v>
      </c>
      <c r="N17" s="745">
        <v>3</v>
      </c>
      <c r="O17" s="745">
        <v>8</v>
      </c>
      <c r="P17" s="745">
        <v>16</v>
      </c>
      <c r="Q17" s="745">
        <v>23</v>
      </c>
      <c r="R17" s="745">
        <v>6</v>
      </c>
    </row>
    <row r="18" spans="1:18" ht="18" customHeight="1">
      <c r="A18" s="875" t="s">
        <v>23</v>
      </c>
      <c r="B18" s="101">
        <v>2</v>
      </c>
      <c r="C18" s="101">
        <v>3</v>
      </c>
      <c r="D18" s="101">
        <v>18</v>
      </c>
      <c r="E18" s="101">
        <v>10</v>
      </c>
      <c r="F18" s="101">
        <v>0</v>
      </c>
      <c r="G18" s="101">
        <v>4</v>
      </c>
      <c r="H18" s="101">
        <v>0</v>
      </c>
      <c r="I18" s="101">
        <v>3</v>
      </c>
      <c r="J18" s="101">
        <v>45</v>
      </c>
      <c r="K18" s="101">
        <v>11</v>
      </c>
      <c r="L18" s="101">
        <v>47</v>
      </c>
      <c r="M18" s="101">
        <v>2</v>
      </c>
      <c r="N18" s="101">
        <v>1</v>
      </c>
      <c r="O18" s="101">
        <v>4</v>
      </c>
      <c r="P18" s="101">
        <v>4</v>
      </c>
      <c r="Q18" s="101">
        <v>12</v>
      </c>
      <c r="R18" s="101">
        <v>7</v>
      </c>
    </row>
    <row r="19" spans="1:18" ht="19.5" customHeight="1">
      <c r="A19" s="739" t="s">
        <v>24</v>
      </c>
      <c r="B19" s="744">
        <v>29</v>
      </c>
      <c r="C19" s="744">
        <v>77</v>
      </c>
      <c r="D19" s="744">
        <v>244</v>
      </c>
      <c r="E19" s="744">
        <v>166</v>
      </c>
      <c r="F19" s="744">
        <v>36</v>
      </c>
      <c r="G19" s="744">
        <v>85</v>
      </c>
      <c r="H19" s="744">
        <v>29</v>
      </c>
      <c r="I19" s="744">
        <v>68</v>
      </c>
      <c r="J19" s="744">
        <v>1025</v>
      </c>
      <c r="K19" s="744">
        <v>190</v>
      </c>
      <c r="L19" s="744">
        <v>957</v>
      </c>
      <c r="M19" s="744">
        <v>37</v>
      </c>
      <c r="N19" s="744">
        <v>28</v>
      </c>
      <c r="O19" s="744">
        <v>30</v>
      </c>
      <c r="P19" s="744">
        <v>212</v>
      </c>
      <c r="Q19" s="744">
        <v>244</v>
      </c>
      <c r="R19" s="744">
        <v>351</v>
      </c>
    </row>
    <row r="20" spans="1:18" ht="18" customHeight="1">
      <c r="A20" s="875" t="s">
        <v>25</v>
      </c>
      <c r="B20" s="101">
        <v>2</v>
      </c>
      <c r="C20" s="101">
        <v>9</v>
      </c>
      <c r="D20" s="101">
        <v>26</v>
      </c>
      <c r="E20" s="101">
        <v>12</v>
      </c>
      <c r="F20" s="101">
        <v>1</v>
      </c>
      <c r="G20" s="101">
        <v>1</v>
      </c>
      <c r="H20" s="101">
        <v>1</v>
      </c>
      <c r="I20" s="101">
        <v>10</v>
      </c>
      <c r="J20" s="101">
        <v>79</v>
      </c>
      <c r="K20" s="101">
        <v>24</v>
      </c>
      <c r="L20" s="101">
        <v>117</v>
      </c>
      <c r="M20" s="101">
        <v>1</v>
      </c>
      <c r="N20" s="101">
        <v>1</v>
      </c>
      <c r="O20" s="101">
        <v>4</v>
      </c>
      <c r="P20" s="101">
        <v>13</v>
      </c>
      <c r="Q20" s="101">
        <v>20</v>
      </c>
      <c r="R20" s="101">
        <v>27</v>
      </c>
    </row>
    <row r="21" spans="1:18" ht="18" customHeight="1">
      <c r="A21" s="751" t="s">
        <v>26</v>
      </c>
      <c r="B21" s="745">
        <v>1</v>
      </c>
      <c r="C21" s="745">
        <v>0</v>
      </c>
      <c r="D21" s="745">
        <v>6</v>
      </c>
      <c r="E21" s="745">
        <v>5</v>
      </c>
      <c r="F21" s="745">
        <v>0</v>
      </c>
      <c r="G21" s="745">
        <v>2</v>
      </c>
      <c r="H21" s="745">
        <v>1</v>
      </c>
      <c r="I21" s="745">
        <v>3</v>
      </c>
      <c r="J21" s="745">
        <v>26</v>
      </c>
      <c r="K21" s="745">
        <v>7</v>
      </c>
      <c r="L21" s="745">
        <v>27</v>
      </c>
      <c r="M21" s="745">
        <v>0</v>
      </c>
      <c r="N21" s="745">
        <v>3</v>
      </c>
      <c r="O21" s="745">
        <v>0</v>
      </c>
      <c r="P21" s="745">
        <v>4</v>
      </c>
      <c r="Q21" s="745">
        <v>7</v>
      </c>
      <c r="R21" s="745">
        <v>16</v>
      </c>
    </row>
    <row r="22" spans="1:18" ht="18" customHeight="1">
      <c r="A22" s="875" t="s">
        <v>27</v>
      </c>
      <c r="B22" s="101">
        <v>16</v>
      </c>
      <c r="C22" s="101">
        <v>51</v>
      </c>
      <c r="D22" s="101">
        <v>157</v>
      </c>
      <c r="E22" s="101">
        <v>115</v>
      </c>
      <c r="F22" s="101">
        <v>29</v>
      </c>
      <c r="G22" s="101">
        <v>65</v>
      </c>
      <c r="H22" s="101">
        <v>22</v>
      </c>
      <c r="I22" s="101">
        <v>29</v>
      </c>
      <c r="J22" s="101">
        <v>672</v>
      </c>
      <c r="K22" s="101">
        <v>99</v>
      </c>
      <c r="L22" s="101">
        <v>551</v>
      </c>
      <c r="M22" s="101">
        <v>31</v>
      </c>
      <c r="N22" s="101">
        <v>13</v>
      </c>
      <c r="O22" s="101">
        <v>13</v>
      </c>
      <c r="P22" s="101">
        <v>162</v>
      </c>
      <c r="Q22" s="101">
        <v>170</v>
      </c>
      <c r="R22" s="101">
        <v>220</v>
      </c>
    </row>
    <row r="23" spans="1:18" ht="18" customHeight="1">
      <c r="A23" s="751" t="s">
        <v>28</v>
      </c>
      <c r="B23" s="745">
        <v>0</v>
      </c>
      <c r="C23" s="745">
        <v>6</v>
      </c>
      <c r="D23" s="745">
        <v>20</v>
      </c>
      <c r="E23" s="745">
        <v>10</v>
      </c>
      <c r="F23" s="745">
        <v>0</v>
      </c>
      <c r="G23" s="745">
        <v>3</v>
      </c>
      <c r="H23" s="745">
        <v>0</v>
      </c>
      <c r="I23" s="745">
        <v>2</v>
      </c>
      <c r="J23" s="745">
        <v>90</v>
      </c>
      <c r="K23" s="745">
        <v>24</v>
      </c>
      <c r="L23" s="745">
        <v>84</v>
      </c>
      <c r="M23" s="745">
        <v>3</v>
      </c>
      <c r="N23" s="745">
        <v>4</v>
      </c>
      <c r="O23" s="745">
        <v>3</v>
      </c>
      <c r="P23" s="745">
        <v>7</v>
      </c>
      <c r="Q23" s="745">
        <v>18</v>
      </c>
      <c r="R23" s="745">
        <v>18</v>
      </c>
    </row>
    <row r="24" spans="1:18" ht="18" customHeight="1">
      <c r="A24" s="875" t="s">
        <v>29</v>
      </c>
      <c r="B24" s="101">
        <v>9</v>
      </c>
      <c r="C24" s="101">
        <v>11</v>
      </c>
      <c r="D24" s="101">
        <v>29</v>
      </c>
      <c r="E24" s="101">
        <v>19</v>
      </c>
      <c r="F24" s="101">
        <v>5</v>
      </c>
      <c r="G24" s="101">
        <v>12</v>
      </c>
      <c r="H24" s="101">
        <v>5</v>
      </c>
      <c r="I24" s="101">
        <v>23</v>
      </c>
      <c r="J24" s="101">
        <v>135</v>
      </c>
      <c r="K24" s="101">
        <v>32</v>
      </c>
      <c r="L24" s="101">
        <v>160</v>
      </c>
      <c r="M24" s="101">
        <v>2</v>
      </c>
      <c r="N24" s="101">
        <v>7</v>
      </c>
      <c r="O24" s="101">
        <v>10</v>
      </c>
      <c r="P24" s="101">
        <v>25</v>
      </c>
      <c r="Q24" s="101">
        <v>25</v>
      </c>
      <c r="R24" s="101">
        <v>63</v>
      </c>
    </row>
    <row r="25" spans="1:18" ht="18" customHeight="1">
      <c r="A25" s="751" t="s">
        <v>30</v>
      </c>
      <c r="B25" s="745">
        <v>1</v>
      </c>
      <c r="C25" s="745">
        <v>0</v>
      </c>
      <c r="D25" s="745">
        <v>6</v>
      </c>
      <c r="E25" s="745">
        <v>5</v>
      </c>
      <c r="F25" s="745">
        <v>1</v>
      </c>
      <c r="G25" s="745">
        <v>2</v>
      </c>
      <c r="H25" s="745">
        <v>0</v>
      </c>
      <c r="I25" s="745">
        <v>1</v>
      </c>
      <c r="J25" s="745">
        <v>23</v>
      </c>
      <c r="K25" s="745">
        <v>4</v>
      </c>
      <c r="L25" s="745">
        <v>18</v>
      </c>
      <c r="M25" s="745">
        <v>0</v>
      </c>
      <c r="N25" s="745">
        <v>0</v>
      </c>
      <c r="O25" s="745">
        <v>0</v>
      </c>
      <c r="P25" s="745">
        <v>1</v>
      </c>
      <c r="Q25" s="745">
        <v>4</v>
      </c>
      <c r="R25" s="745">
        <v>7</v>
      </c>
    </row>
    <row r="26" spans="1:18" ht="19.5" customHeight="1">
      <c r="A26" s="73" t="s">
        <v>31</v>
      </c>
      <c r="B26" s="83">
        <v>0</v>
      </c>
      <c r="C26" s="83">
        <v>0</v>
      </c>
      <c r="D26" s="83">
        <v>2</v>
      </c>
      <c r="E26" s="83">
        <v>9</v>
      </c>
      <c r="F26" s="83">
        <v>0</v>
      </c>
      <c r="G26" s="83">
        <v>0</v>
      </c>
      <c r="H26" s="83">
        <v>0</v>
      </c>
      <c r="I26" s="83">
        <v>0</v>
      </c>
      <c r="J26" s="83">
        <v>39</v>
      </c>
      <c r="K26" s="83">
        <v>3</v>
      </c>
      <c r="L26" s="83">
        <v>54</v>
      </c>
      <c r="M26" s="83">
        <v>1</v>
      </c>
      <c r="N26" s="83">
        <v>4</v>
      </c>
      <c r="O26" s="83">
        <v>7</v>
      </c>
      <c r="P26" s="83">
        <v>0</v>
      </c>
      <c r="Q26" s="83">
        <v>13</v>
      </c>
      <c r="R26" s="83">
        <v>21</v>
      </c>
    </row>
    <row r="27" spans="1:18" ht="18" customHeight="1">
      <c r="A27" s="751" t="s">
        <v>93</v>
      </c>
      <c r="B27" s="745">
        <v>0</v>
      </c>
      <c r="C27" s="745">
        <v>0</v>
      </c>
      <c r="D27" s="745">
        <v>1</v>
      </c>
      <c r="E27" s="745">
        <v>3</v>
      </c>
      <c r="F27" s="745">
        <v>0</v>
      </c>
      <c r="G27" s="745">
        <v>0</v>
      </c>
      <c r="H27" s="745">
        <v>0</v>
      </c>
      <c r="I27" s="745">
        <v>0</v>
      </c>
      <c r="J27" s="745">
        <v>10</v>
      </c>
      <c r="K27" s="745">
        <v>1</v>
      </c>
      <c r="L27" s="745">
        <v>9</v>
      </c>
      <c r="M27" s="745">
        <v>1</v>
      </c>
      <c r="N27" s="745">
        <v>1</v>
      </c>
      <c r="O27" s="745">
        <v>3</v>
      </c>
      <c r="P27" s="745">
        <v>0</v>
      </c>
      <c r="Q27" s="745">
        <v>1</v>
      </c>
      <c r="R27" s="745">
        <v>0</v>
      </c>
    </row>
    <row r="28" spans="1:18" ht="18" customHeight="1">
      <c r="A28" s="875" t="s">
        <v>101</v>
      </c>
      <c r="B28" s="101">
        <v>0</v>
      </c>
      <c r="C28" s="101">
        <v>0</v>
      </c>
      <c r="D28" s="101">
        <v>1</v>
      </c>
      <c r="E28" s="101">
        <v>3</v>
      </c>
      <c r="F28" s="101">
        <v>0</v>
      </c>
      <c r="G28" s="101">
        <v>0</v>
      </c>
      <c r="H28" s="101">
        <v>0</v>
      </c>
      <c r="I28" s="101">
        <v>0</v>
      </c>
      <c r="J28" s="101">
        <v>7</v>
      </c>
      <c r="K28" s="101">
        <v>1</v>
      </c>
      <c r="L28" s="101">
        <v>10</v>
      </c>
      <c r="M28" s="101">
        <v>0</v>
      </c>
      <c r="N28" s="101">
        <v>0</v>
      </c>
      <c r="O28" s="101">
        <v>1</v>
      </c>
      <c r="P28" s="101">
        <v>0</v>
      </c>
      <c r="Q28" s="101">
        <v>4</v>
      </c>
      <c r="R28" s="101">
        <v>2</v>
      </c>
    </row>
    <row r="29" spans="1:18" ht="18" customHeight="1">
      <c r="A29" s="751" t="s">
        <v>92</v>
      </c>
      <c r="B29" s="745">
        <v>0</v>
      </c>
      <c r="C29" s="745">
        <v>0</v>
      </c>
      <c r="D29" s="745">
        <v>0</v>
      </c>
      <c r="E29" s="745">
        <v>0</v>
      </c>
      <c r="F29" s="745">
        <v>0</v>
      </c>
      <c r="G29" s="745">
        <v>0</v>
      </c>
      <c r="H29" s="745">
        <v>0</v>
      </c>
      <c r="I29" s="745">
        <v>0</v>
      </c>
      <c r="J29" s="745">
        <v>6</v>
      </c>
      <c r="K29" s="745">
        <v>0</v>
      </c>
      <c r="L29" s="745">
        <v>4</v>
      </c>
      <c r="M29" s="745">
        <v>0</v>
      </c>
      <c r="N29" s="745">
        <v>0</v>
      </c>
      <c r="O29" s="745">
        <v>0</v>
      </c>
      <c r="P29" s="745">
        <v>0</v>
      </c>
      <c r="Q29" s="745">
        <v>1</v>
      </c>
      <c r="R29" s="745">
        <v>0</v>
      </c>
    </row>
    <row r="30" spans="1:18" ht="18" customHeight="1">
      <c r="A30" s="875" t="s">
        <v>100</v>
      </c>
      <c r="B30" s="101">
        <v>0</v>
      </c>
      <c r="C30" s="101">
        <v>0</v>
      </c>
      <c r="D30" s="101">
        <v>0</v>
      </c>
      <c r="E30" s="101">
        <v>1</v>
      </c>
      <c r="F30" s="101">
        <v>0</v>
      </c>
      <c r="G30" s="101">
        <v>0</v>
      </c>
      <c r="H30" s="101">
        <v>0</v>
      </c>
      <c r="I30" s="101">
        <v>0</v>
      </c>
      <c r="J30" s="101">
        <v>3</v>
      </c>
      <c r="K30" s="101">
        <v>0</v>
      </c>
      <c r="L30" s="101">
        <v>9</v>
      </c>
      <c r="M30" s="101">
        <v>0</v>
      </c>
      <c r="N30" s="101">
        <v>1</v>
      </c>
      <c r="O30" s="101">
        <v>2</v>
      </c>
      <c r="P30" s="101">
        <v>0</v>
      </c>
      <c r="Q30" s="101">
        <v>1</v>
      </c>
      <c r="R30" s="101">
        <v>5</v>
      </c>
    </row>
    <row r="31" spans="1:18" ht="18" customHeight="1">
      <c r="A31" s="751" t="s">
        <v>91</v>
      </c>
      <c r="B31" s="745">
        <v>0</v>
      </c>
      <c r="C31" s="745">
        <v>0</v>
      </c>
      <c r="D31" s="745">
        <v>0</v>
      </c>
      <c r="E31" s="745">
        <v>1</v>
      </c>
      <c r="F31" s="745">
        <v>0</v>
      </c>
      <c r="G31" s="745">
        <v>0</v>
      </c>
      <c r="H31" s="745">
        <v>0</v>
      </c>
      <c r="I31" s="745">
        <v>0</v>
      </c>
      <c r="J31" s="745">
        <v>6</v>
      </c>
      <c r="K31" s="745">
        <v>1</v>
      </c>
      <c r="L31" s="745">
        <v>13</v>
      </c>
      <c r="M31" s="745">
        <v>0</v>
      </c>
      <c r="N31" s="745">
        <v>0</v>
      </c>
      <c r="O31" s="745">
        <v>1</v>
      </c>
      <c r="P31" s="745">
        <v>0</v>
      </c>
      <c r="Q31" s="745">
        <v>5</v>
      </c>
      <c r="R31" s="745">
        <v>9</v>
      </c>
    </row>
    <row r="32" spans="1:18" ht="18" customHeight="1">
      <c r="A32" s="875" t="s">
        <v>90</v>
      </c>
      <c r="B32" s="101">
        <v>0</v>
      </c>
      <c r="C32" s="101">
        <v>0</v>
      </c>
      <c r="D32" s="101">
        <v>0</v>
      </c>
      <c r="E32" s="101">
        <v>1</v>
      </c>
      <c r="F32" s="101">
        <v>0</v>
      </c>
      <c r="G32" s="101">
        <v>0</v>
      </c>
      <c r="H32" s="101">
        <v>0</v>
      </c>
      <c r="I32" s="101">
        <v>0</v>
      </c>
      <c r="J32" s="101">
        <v>7</v>
      </c>
      <c r="K32" s="101">
        <v>0</v>
      </c>
      <c r="L32" s="101">
        <v>9</v>
      </c>
      <c r="M32" s="101">
        <v>0</v>
      </c>
      <c r="N32" s="101">
        <v>2</v>
      </c>
      <c r="O32" s="101">
        <v>0</v>
      </c>
      <c r="P32" s="101">
        <v>0</v>
      </c>
      <c r="Q32" s="101">
        <v>1</v>
      </c>
      <c r="R32" s="101">
        <v>5</v>
      </c>
    </row>
    <row r="33" spans="1:18" ht="19.5" customHeight="1">
      <c r="A33" s="739" t="s">
        <v>38</v>
      </c>
      <c r="B33" s="744">
        <v>0</v>
      </c>
      <c r="C33" s="744">
        <v>0</v>
      </c>
      <c r="D33" s="744">
        <v>0</v>
      </c>
      <c r="E33" s="744">
        <v>1</v>
      </c>
      <c r="F33" s="744">
        <v>0</v>
      </c>
      <c r="G33" s="744">
        <v>0</v>
      </c>
      <c r="H33" s="744">
        <v>0</v>
      </c>
      <c r="I33" s="744">
        <v>0</v>
      </c>
      <c r="J33" s="744">
        <v>4</v>
      </c>
      <c r="K33" s="744">
        <v>0</v>
      </c>
      <c r="L33" s="744">
        <v>5</v>
      </c>
      <c r="M33" s="744">
        <v>0</v>
      </c>
      <c r="N33" s="744">
        <v>0</v>
      </c>
      <c r="O33" s="744">
        <v>4</v>
      </c>
      <c r="P33" s="744">
        <v>0</v>
      </c>
      <c r="Q33" s="744">
        <v>0</v>
      </c>
      <c r="R33" s="744">
        <v>0</v>
      </c>
    </row>
    <row r="34" spans="1:18" ht="18" customHeight="1">
      <c r="A34" s="875" t="s">
        <v>99</v>
      </c>
      <c r="B34" s="101">
        <v>0</v>
      </c>
      <c r="C34" s="101">
        <v>0</v>
      </c>
      <c r="D34" s="101">
        <v>0</v>
      </c>
      <c r="E34" s="101">
        <v>1</v>
      </c>
      <c r="F34" s="101">
        <v>0</v>
      </c>
      <c r="G34" s="101">
        <v>0</v>
      </c>
      <c r="H34" s="101">
        <v>0</v>
      </c>
      <c r="I34" s="101">
        <v>0</v>
      </c>
      <c r="J34" s="101">
        <v>4</v>
      </c>
      <c r="K34" s="101">
        <v>0</v>
      </c>
      <c r="L34" s="101">
        <v>5</v>
      </c>
      <c r="M34" s="101">
        <v>0</v>
      </c>
      <c r="N34" s="101">
        <v>0</v>
      </c>
      <c r="O34" s="101">
        <v>4</v>
      </c>
      <c r="P34" s="101">
        <v>0</v>
      </c>
      <c r="Q34" s="101">
        <v>0</v>
      </c>
      <c r="R34" s="101">
        <v>0</v>
      </c>
    </row>
    <row r="35" spans="1:18" ht="19.5" customHeight="1">
      <c r="A35" s="739" t="s">
        <v>41</v>
      </c>
      <c r="B35" s="744">
        <v>0</v>
      </c>
      <c r="C35" s="744">
        <v>0</v>
      </c>
      <c r="D35" s="744">
        <v>0</v>
      </c>
      <c r="E35" s="744">
        <v>0</v>
      </c>
      <c r="F35" s="744">
        <v>0</v>
      </c>
      <c r="G35" s="744">
        <v>0</v>
      </c>
      <c r="H35" s="744">
        <v>0</v>
      </c>
      <c r="I35" s="744">
        <v>0</v>
      </c>
      <c r="J35" s="744">
        <v>0</v>
      </c>
      <c r="K35" s="744">
        <v>0</v>
      </c>
      <c r="L35" s="744">
        <v>0</v>
      </c>
      <c r="M35" s="744">
        <v>0</v>
      </c>
      <c r="N35" s="744">
        <v>0</v>
      </c>
      <c r="O35" s="744">
        <v>0</v>
      </c>
      <c r="P35" s="744">
        <v>0</v>
      </c>
      <c r="Q35" s="744">
        <v>0</v>
      </c>
      <c r="R35" s="744">
        <v>0</v>
      </c>
    </row>
    <row r="36" spans="1:18" ht="15.75" customHeight="1">
      <c r="A36" s="875" t="s">
        <v>116</v>
      </c>
      <c r="B36" s="101">
        <v>0</v>
      </c>
      <c r="C36" s="101">
        <v>0</v>
      </c>
      <c r="D36" s="101">
        <v>0</v>
      </c>
      <c r="E36" s="101">
        <v>0</v>
      </c>
      <c r="F36" s="101">
        <v>0</v>
      </c>
      <c r="G36" s="101">
        <v>0</v>
      </c>
      <c r="H36" s="101">
        <v>0</v>
      </c>
      <c r="I36" s="101">
        <v>0</v>
      </c>
      <c r="J36" s="101">
        <v>0</v>
      </c>
      <c r="K36" s="101">
        <v>0</v>
      </c>
      <c r="L36" s="101">
        <v>0</v>
      </c>
      <c r="M36" s="101">
        <v>0</v>
      </c>
      <c r="N36" s="101">
        <v>0</v>
      </c>
      <c r="O36" s="101">
        <v>0</v>
      </c>
      <c r="P36" s="101">
        <v>0</v>
      </c>
      <c r="Q36" s="101">
        <v>0</v>
      </c>
      <c r="R36" s="101">
        <v>0</v>
      </c>
    </row>
    <row r="37" spans="1:18" ht="5.25" customHeight="1">
      <c r="A37" s="497"/>
      <c r="B37" s="122"/>
      <c r="C37" s="122"/>
      <c r="D37" s="122"/>
      <c r="E37" s="122"/>
      <c r="F37" s="122"/>
      <c r="G37" s="122"/>
      <c r="H37" s="122"/>
      <c r="I37" s="122"/>
      <c r="J37" s="122"/>
      <c r="K37" s="122"/>
      <c r="L37" s="122"/>
      <c r="M37" s="122"/>
      <c r="N37" s="122"/>
      <c r="O37" s="122"/>
      <c r="P37" s="122"/>
      <c r="Q37" s="122"/>
      <c r="R37" s="122"/>
    </row>
    <row r="38" spans="1:18" s="100" customFormat="1" ht="11.25">
      <c r="A38" s="207" t="s">
        <v>436</v>
      </c>
      <c r="B38" s="758"/>
      <c r="C38" s="758"/>
      <c r="D38" s="758"/>
      <c r="E38" s="758"/>
      <c r="F38" s="758"/>
      <c r="G38" s="758"/>
      <c r="H38" s="758"/>
      <c r="I38" s="758"/>
      <c r="J38" s="758"/>
      <c r="K38" s="758"/>
      <c r="L38" s="758"/>
      <c r="M38" s="758"/>
      <c r="N38" s="758"/>
      <c r="O38" s="758"/>
      <c r="P38" s="758"/>
      <c r="Q38" s="758"/>
      <c r="R38" s="758"/>
    </row>
    <row r="39" spans="1:18" s="100" customFormat="1" ht="14.25" customHeight="1">
      <c r="A39" s="71" t="s">
        <v>435</v>
      </c>
    </row>
  </sheetData>
  <mergeCells count="3">
    <mergeCell ref="A1:R1"/>
    <mergeCell ref="A3:A5"/>
    <mergeCell ref="B3:R4"/>
  </mergeCells>
  <hyperlinks>
    <hyperlink ref="S1" location="INDICE!A1" display="INDICE"/>
  </hyperlinks>
  <printOptions horizontalCentered="1"/>
  <pageMargins left="0.70866141732283472" right="0.74803149606299213" top="1.1417322834645669" bottom="0.74803149606299213" header="0" footer="0.31496062992125984"/>
  <pageSetup paperSize="9" scale="59" firstPageNumber="65" orientation="landscape" useFirstPageNumber="1" r:id="rId1"/>
  <headerFooter scaleWithDoc="0">
    <oddHeader>&amp;C&amp;G</oddHeader>
    <oddFooter>&amp;C&amp;12 61</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showGridLines="0" zoomScale="90" zoomScaleNormal="90" zoomScalePageLayoutView="80" workbookViewId="0">
      <selection activeCell="A2" sqref="A2"/>
    </sheetView>
  </sheetViews>
  <sheetFormatPr baseColWidth="10" defaultColWidth="14.28515625" defaultRowHeight="12.75"/>
  <cols>
    <col min="1" max="1" width="29.5703125" style="51" customWidth="1"/>
    <col min="2" max="2" width="8.28515625" style="51" customWidth="1"/>
    <col min="3" max="3" width="12.7109375" style="51" customWidth="1"/>
    <col min="4" max="4" width="12.7109375" style="51" bestFit="1" customWidth="1"/>
    <col min="5" max="5" width="14.140625" style="51" customWidth="1"/>
    <col min="6" max="6" width="16" style="51" customWidth="1"/>
    <col min="7" max="7" width="13.5703125" style="51" customWidth="1"/>
    <col min="8" max="8" width="13.85546875" style="51" customWidth="1"/>
    <col min="9" max="9" width="13.140625" style="51" customWidth="1"/>
    <col min="10" max="10" width="15.140625" style="51" customWidth="1"/>
    <col min="11" max="11" width="6" style="51" customWidth="1"/>
    <col min="12" max="12" width="12.28515625" style="51" customWidth="1"/>
    <col min="13" max="13" width="13.140625" style="43" customWidth="1"/>
    <col min="14" max="16384" width="14.28515625" style="43"/>
  </cols>
  <sheetData>
    <row r="1" spans="1:13" s="86" customFormat="1" ht="38.25" customHeight="1">
      <c r="A1" s="1167" t="s">
        <v>1409</v>
      </c>
      <c r="B1" s="1168"/>
      <c r="C1" s="1168"/>
      <c r="D1" s="1168"/>
      <c r="E1" s="1168"/>
      <c r="F1" s="1168"/>
      <c r="G1" s="1168"/>
      <c r="H1" s="1168"/>
      <c r="I1" s="1168"/>
      <c r="J1" s="1168"/>
      <c r="K1" s="1168"/>
      <c r="L1" s="1168"/>
      <c r="M1" s="468" t="s">
        <v>1037</v>
      </c>
    </row>
    <row r="2" spans="1:13" ht="3.75" customHeight="1">
      <c r="A2" s="43"/>
      <c r="B2" s="62"/>
      <c r="C2" s="62"/>
      <c r="D2" s="62"/>
      <c r="E2" s="62"/>
      <c r="F2" s="62"/>
      <c r="G2" s="62"/>
      <c r="H2" s="62"/>
      <c r="I2" s="62"/>
      <c r="J2" s="62"/>
      <c r="K2" s="62"/>
      <c r="L2" s="62"/>
    </row>
    <row r="3" spans="1:13" s="91" customFormat="1" ht="15.95" customHeight="1">
      <c r="A3" s="1184" t="s">
        <v>98</v>
      </c>
      <c r="B3" s="1184" t="s">
        <v>76</v>
      </c>
      <c r="C3" s="1172" t="s">
        <v>462</v>
      </c>
      <c r="D3" s="1188"/>
      <c r="E3" s="1188"/>
      <c r="F3" s="1188"/>
      <c r="G3" s="1188"/>
      <c r="H3" s="1188"/>
      <c r="I3" s="1188"/>
      <c r="J3" s="1188"/>
      <c r="K3" s="1188"/>
      <c r="L3" s="1197"/>
    </row>
    <row r="4" spans="1:13" s="91" customFormat="1" ht="15">
      <c r="A4" s="1184"/>
      <c r="B4" s="1090"/>
      <c r="C4" s="1189"/>
      <c r="D4" s="1190"/>
      <c r="E4" s="1190"/>
      <c r="F4" s="1190"/>
      <c r="G4" s="1190"/>
      <c r="H4" s="1190"/>
      <c r="I4" s="1190"/>
      <c r="J4" s="1190"/>
      <c r="K4" s="1190"/>
      <c r="L4" s="1198"/>
    </row>
    <row r="5" spans="1:13" s="91" customFormat="1" ht="36" customHeight="1">
      <c r="A5" s="1184"/>
      <c r="B5" s="1090"/>
      <c r="C5" s="735" t="s">
        <v>385</v>
      </c>
      <c r="D5" s="735" t="s">
        <v>461</v>
      </c>
      <c r="E5" s="735" t="s">
        <v>460</v>
      </c>
      <c r="F5" s="735" t="s">
        <v>459</v>
      </c>
      <c r="G5" s="735" t="s">
        <v>458</v>
      </c>
      <c r="H5" s="735" t="s">
        <v>457</v>
      </c>
      <c r="I5" s="735" t="s">
        <v>456</v>
      </c>
      <c r="J5" s="735" t="s">
        <v>455</v>
      </c>
      <c r="K5" s="735" t="s">
        <v>454</v>
      </c>
      <c r="L5" s="735" t="s">
        <v>384</v>
      </c>
    </row>
    <row r="6" spans="1:13" s="58" customFormat="1" ht="15.75" customHeight="1">
      <c r="A6" s="73" t="s">
        <v>11</v>
      </c>
      <c r="B6" s="83">
        <v>3870</v>
      </c>
      <c r="C6" s="83">
        <v>2720</v>
      </c>
      <c r="D6" s="83">
        <v>43</v>
      </c>
      <c r="E6" s="83">
        <v>3</v>
      </c>
      <c r="F6" s="83">
        <v>35</v>
      </c>
      <c r="G6" s="83">
        <v>38</v>
      </c>
      <c r="H6" s="83">
        <v>17</v>
      </c>
      <c r="I6" s="83">
        <v>44</v>
      </c>
      <c r="J6" s="83">
        <v>19</v>
      </c>
      <c r="K6" s="83">
        <v>28</v>
      </c>
      <c r="L6" s="83">
        <v>923</v>
      </c>
    </row>
    <row r="7" spans="1:13" s="58" customFormat="1" ht="15" customHeight="1">
      <c r="A7" s="739" t="s">
        <v>12</v>
      </c>
      <c r="B7" s="744">
        <v>1857</v>
      </c>
      <c r="C7" s="744">
        <v>1413</v>
      </c>
      <c r="D7" s="744">
        <v>31</v>
      </c>
      <c r="E7" s="744">
        <v>3</v>
      </c>
      <c r="F7" s="744">
        <v>24</v>
      </c>
      <c r="G7" s="744">
        <v>22</v>
      </c>
      <c r="H7" s="744">
        <v>12</v>
      </c>
      <c r="I7" s="744">
        <v>24</v>
      </c>
      <c r="J7" s="744">
        <v>11</v>
      </c>
      <c r="K7" s="744">
        <v>18</v>
      </c>
      <c r="L7" s="744">
        <v>299</v>
      </c>
    </row>
    <row r="8" spans="1:13" s="58" customFormat="1" ht="14.25" customHeight="1">
      <c r="A8" s="875" t="s">
        <v>13</v>
      </c>
      <c r="B8" s="101">
        <v>256</v>
      </c>
      <c r="C8" s="101">
        <v>195</v>
      </c>
      <c r="D8" s="101">
        <v>4</v>
      </c>
      <c r="E8" s="101">
        <v>0</v>
      </c>
      <c r="F8" s="101">
        <v>3</v>
      </c>
      <c r="G8" s="101">
        <v>2</v>
      </c>
      <c r="H8" s="101">
        <v>3</v>
      </c>
      <c r="I8" s="101">
        <v>3</v>
      </c>
      <c r="J8" s="101">
        <v>0</v>
      </c>
      <c r="K8" s="101">
        <v>0</v>
      </c>
      <c r="L8" s="101">
        <v>46</v>
      </c>
    </row>
    <row r="9" spans="1:13" s="58" customFormat="1" ht="14.25" customHeight="1">
      <c r="A9" s="751" t="s">
        <v>14</v>
      </c>
      <c r="B9" s="745">
        <v>82</v>
      </c>
      <c r="C9" s="745">
        <v>72</v>
      </c>
      <c r="D9" s="745">
        <v>0</v>
      </c>
      <c r="E9" s="745">
        <v>0</v>
      </c>
      <c r="F9" s="745">
        <v>0</v>
      </c>
      <c r="G9" s="745">
        <v>0</v>
      </c>
      <c r="H9" s="745">
        <v>0</v>
      </c>
      <c r="I9" s="745">
        <v>0</v>
      </c>
      <c r="J9" s="745">
        <v>0</v>
      </c>
      <c r="K9" s="745">
        <v>0</v>
      </c>
      <c r="L9" s="745">
        <v>10</v>
      </c>
    </row>
    <row r="10" spans="1:13" s="58" customFormat="1" ht="14.25" customHeight="1">
      <c r="A10" s="875" t="s">
        <v>15</v>
      </c>
      <c r="B10" s="101">
        <v>99</v>
      </c>
      <c r="C10" s="101">
        <v>71</v>
      </c>
      <c r="D10" s="101">
        <v>0</v>
      </c>
      <c r="E10" s="101">
        <v>0</v>
      </c>
      <c r="F10" s="101">
        <v>1</v>
      </c>
      <c r="G10" s="101">
        <v>0</v>
      </c>
      <c r="H10" s="101">
        <v>0</v>
      </c>
      <c r="I10" s="101">
        <v>0</v>
      </c>
      <c r="J10" s="101">
        <v>0</v>
      </c>
      <c r="K10" s="101">
        <v>0</v>
      </c>
      <c r="L10" s="101">
        <v>27</v>
      </c>
    </row>
    <row r="11" spans="1:13" s="58" customFormat="1" ht="14.25" customHeight="1">
      <c r="A11" s="751" t="s">
        <v>16</v>
      </c>
      <c r="B11" s="745">
        <v>78</v>
      </c>
      <c r="C11" s="745">
        <v>66</v>
      </c>
      <c r="D11" s="745">
        <v>0</v>
      </c>
      <c r="E11" s="745">
        <v>0</v>
      </c>
      <c r="F11" s="745">
        <v>0</v>
      </c>
      <c r="G11" s="745">
        <v>0</v>
      </c>
      <c r="H11" s="745">
        <v>0</v>
      </c>
      <c r="I11" s="745">
        <v>0</v>
      </c>
      <c r="J11" s="745">
        <v>0</v>
      </c>
      <c r="K11" s="745">
        <v>1</v>
      </c>
      <c r="L11" s="745">
        <v>11</v>
      </c>
    </row>
    <row r="12" spans="1:13" s="58" customFormat="1" ht="14.25" customHeight="1">
      <c r="A12" s="875" t="s">
        <v>17</v>
      </c>
      <c r="B12" s="101">
        <v>96</v>
      </c>
      <c r="C12" s="101">
        <v>64</v>
      </c>
      <c r="D12" s="101">
        <v>1</v>
      </c>
      <c r="E12" s="101">
        <v>0</v>
      </c>
      <c r="F12" s="101">
        <v>0</v>
      </c>
      <c r="G12" s="101">
        <v>0</v>
      </c>
      <c r="H12" s="101">
        <v>0</v>
      </c>
      <c r="I12" s="101">
        <v>0</v>
      </c>
      <c r="J12" s="101">
        <v>0</v>
      </c>
      <c r="K12" s="101">
        <v>0</v>
      </c>
      <c r="L12" s="101">
        <v>31</v>
      </c>
    </row>
    <row r="13" spans="1:13" s="58" customFormat="1" ht="14.25" customHeight="1">
      <c r="A13" s="751" t="s">
        <v>18</v>
      </c>
      <c r="B13" s="745">
        <v>130</v>
      </c>
      <c r="C13" s="745">
        <v>105</v>
      </c>
      <c r="D13" s="745">
        <v>0</v>
      </c>
      <c r="E13" s="745">
        <v>0</v>
      </c>
      <c r="F13" s="745">
        <v>0</v>
      </c>
      <c r="G13" s="745">
        <v>1</v>
      </c>
      <c r="H13" s="745">
        <v>1</v>
      </c>
      <c r="I13" s="745">
        <v>1</v>
      </c>
      <c r="J13" s="745">
        <v>1</v>
      </c>
      <c r="K13" s="745">
        <v>6</v>
      </c>
      <c r="L13" s="745">
        <v>15</v>
      </c>
    </row>
    <row r="14" spans="1:13" s="58" customFormat="1" ht="14.25" customHeight="1">
      <c r="A14" s="875" t="s">
        <v>19</v>
      </c>
      <c r="B14" s="101">
        <v>96</v>
      </c>
      <c r="C14" s="101">
        <v>69</v>
      </c>
      <c r="D14" s="101">
        <v>0</v>
      </c>
      <c r="E14" s="101">
        <v>0</v>
      </c>
      <c r="F14" s="101">
        <v>0</v>
      </c>
      <c r="G14" s="101">
        <v>1</v>
      </c>
      <c r="H14" s="101">
        <v>0</v>
      </c>
      <c r="I14" s="101">
        <v>1</v>
      </c>
      <c r="J14" s="101">
        <v>0</v>
      </c>
      <c r="K14" s="101">
        <v>1</v>
      </c>
      <c r="L14" s="101">
        <v>24</v>
      </c>
    </row>
    <row r="15" spans="1:13" s="58" customFormat="1" ht="14.25" customHeight="1">
      <c r="A15" s="751" t="s">
        <v>20</v>
      </c>
      <c r="B15" s="745">
        <v>148</v>
      </c>
      <c r="C15" s="745">
        <v>95</v>
      </c>
      <c r="D15" s="745">
        <v>1</v>
      </c>
      <c r="E15" s="745">
        <v>1</v>
      </c>
      <c r="F15" s="745">
        <v>2</v>
      </c>
      <c r="G15" s="745">
        <v>2</v>
      </c>
      <c r="H15" s="745">
        <v>0</v>
      </c>
      <c r="I15" s="745">
        <v>2</v>
      </c>
      <c r="J15" s="745">
        <v>0</v>
      </c>
      <c r="K15" s="745">
        <v>1</v>
      </c>
      <c r="L15" s="745">
        <v>44</v>
      </c>
    </row>
    <row r="16" spans="1:13" s="58" customFormat="1" ht="14.25" customHeight="1">
      <c r="A16" s="875" t="s">
        <v>21</v>
      </c>
      <c r="B16" s="101">
        <v>709</v>
      </c>
      <c r="C16" s="101">
        <v>557</v>
      </c>
      <c r="D16" s="101">
        <v>25</v>
      </c>
      <c r="E16" s="101">
        <v>2</v>
      </c>
      <c r="F16" s="101">
        <v>16</v>
      </c>
      <c r="G16" s="101">
        <v>16</v>
      </c>
      <c r="H16" s="101">
        <v>8</v>
      </c>
      <c r="I16" s="101">
        <v>17</v>
      </c>
      <c r="J16" s="101">
        <v>10</v>
      </c>
      <c r="K16" s="101">
        <v>9</v>
      </c>
      <c r="L16" s="101">
        <v>49</v>
      </c>
    </row>
    <row r="17" spans="1:12" s="58" customFormat="1" ht="14.25" customHeight="1">
      <c r="A17" s="751" t="s">
        <v>22</v>
      </c>
      <c r="B17" s="745">
        <v>123</v>
      </c>
      <c r="C17" s="745">
        <v>93</v>
      </c>
      <c r="D17" s="745">
        <v>0</v>
      </c>
      <c r="E17" s="745">
        <v>0</v>
      </c>
      <c r="F17" s="745">
        <v>2</v>
      </c>
      <c r="G17" s="745">
        <v>0</v>
      </c>
      <c r="H17" s="745">
        <v>0</v>
      </c>
      <c r="I17" s="745">
        <v>0</v>
      </c>
      <c r="J17" s="745">
        <v>0</v>
      </c>
      <c r="K17" s="745">
        <v>0</v>
      </c>
      <c r="L17" s="745">
        <v>28</v>
      </c>
    </row>
    <row r="18" spans="1:12" s="58" customFormat="1" ht="14.25" customHeight="1">
      <c r="A18" s="875" t="s">
        <v>23</v>
      </c>
      <c r="B18" s="101">
        <v>40</v>
      </c>
      <c r="C18" s="101">
        <v>26</v>
      </c>
      <c r="D18" s="101">
        <v>0</v>
      </c>
      <c r="E18" s="101">
        <v>0</v>
      </c>
      <c r="F18" s="101">
        <v>0</v>
      </c>
      <c r="G18" s="101">
        <v>0</v>
      </c>
      <c r="H18" s="101">
        <v>0</v>
      </c>
      <c r="I18" s="101">
        <v>0</v>
      </c>
      <c r="J18" s="101">
        <v>0</v>
      </c>
      <c r="K18" s="101">
        <v>0</v>
      </c>
      <c r="L18" s="101">
        <v>14</v>
      </c>
    </row>
    <row r="19" spans="1:12" s="58" customFormat="1" ht="14.25" customHeight="1">
      <c r="A19" s="739" t="s">
        <v>24</v>
      </c>
      <c r="B19" s="744">
        <v>1584</v>
      </c>
      <c r="C19" s="744">
        <v>1008</v>
      </c>
      <c r="D19" s="744">
        <v>11</v>
      </c>
      <c r="E19" s="744">
        <v>0</v>
      </c>
      <c r="F19" s="744">
        <v>10</v>
      </c>
      <c r="G19" s="744">
        <v>16</v>
      </c>
      <c r="H19" s="744">
        <v>5</v>
      </c>
      <c r="I19" s="744">
        <v>19</v>
      </c>
      <c r="J19" s="744">
        <v>8</v>
      </c>
      <c r="K19" s="744">
        <v>10</v>
      </c>
      <c r="L19" s="744">
        <v>497</v>
      </c>
    </row>
    <row r="20" spans="1:12" s="58" customFormat="1" ht="14.25" customHeight="1">
      <c r="A20" s="875" t="s">
        <v>25</v>
      </c>
      <c r="B20" s="101">
        <v>171</v>
      </c>
      <c r="C20" s="101">
        <v>122</v>
      </c>
      <c r="D20" s="101">
        <v>1</v>
      </c>
      <c r="E20" s="101">
        <v>0</v>
      </c>
      <c r="F20" s="101">
        <v>0</v>
      </c>
      <c r="G20" s="101">
        <v>0</v>
      </c>
      <c r="H20" s="101">
        <v>0</v>
      </c>
      <c r="I20" s="101">
        <v>0</v>
      </c>
      <c r="J20" s="101">
        <v>0</v>
      </c>
      <c r="K20" s="101">
        <v>0</v>
      </c>
      <c r="L20" s="101">
        <v>48</v>
      </c>
    </row>
    <row r="21" spans="1:12" s="58" customFormat="1" ht="14.25" customHeight="1">
      <c r="A21" s="751" t="s">
        <v>26</v>
      </c>
      <c r="B21" s="745">
        <v>138</v>
      </c>
      <c r="C21" s="745">
        <v>107</v>
      </c>
      <c r="D21" s="745">
        <v>0</v>
      </c>
      <c r="E21" s="745">
        <v>0</v>
      </c>
      <c r="F21" s="745">
        <v>0</v>
      </c>
      <c r="G21" s="745">
        <v>0</v>
      </c>
      <c r="H21" s="745">
        <v>0</v>
      </c>
      <c r="I21" s="745">
        <v>0</v>
      </c>
      <c r="J21" s="745">
        <v>0</v>
      </c>
      <c r="K21" s="745">
        <v>0</v>
      </c>
      <c r="L21" s="745">
        <v>31</v>
      </c>
    </row>
    <row r="22" spans="1:12" s="58" customFormat="1" ht="14.25" customHeight="1">
      <c r="A22" s="875" t="s">
        <v>27</v>
      </c>
      <c r="B22" s="101">
        <v>746</v>
      </c>
      <c r="C22" s="101">
        <v>494</v>
      </c>
      <c r="D22" s="101">
        <v>10</v>
      </c>
      <c r="E22" s="101">
        <v>0</v>
      </c>
      <c r="F22" s="101">
        <v>10</v>
      </c>
      <c r="G22" s="101">
        <v>16</v>
      </c>
      <c r="H22" s="101">
        <v>5</v>
      </c>
      <c r="I22" s="101">
        <v>19</v>
      </c>
      <c r="J22" s="101">
        <v>8</v>
      </c>
      <c r="K22" s="101">
        <v>9</v>
      </c>
      <c r="L22" s="101">
        <v>175</v>
      </c>
    </row>
    <row r="23" spans="1:12" s="58" customFormat="1" ht="14.25" customHeight="1">
      <c r="A23" s="751" t="s">
        <v>28</v>
      </c>
      <c r="B23" s="745">
        <v>193</v>
      </c>
      <c r="C23" s="745">
        <v>107</v>
      </c>
      <c r="D23" s="745">
        <v>0</v>
      </c>
      <c r="E23" s="745">
        <v>0</v>
      </c>
      <c r="F23" s="745">
        <v>0</v>
      </c>
      <c r="G23" s="745">
        <v>0</v>
      </c>
      <c r="H23" s="745">
        <v>0</v>
      </c>
      <c r="I23" s="745">
        <v>0</v>
      </c>
      <c r="J23" s="745">
        <v>0</v>
      </c>
      <c r="K23" s="745">
        <v>0</v>
      </c>
      <c r="L23" s="745">
        <v>86</v>
      </c>
    </row>
    <row r="24" spans="1:12" s="58" customFormat="1" ht="14.25" customHeight="1">
      <c r="A24" s="875" t="s">
        <v>29</v>
      </c>
      <c r="B24" s="101">
        <v>272</v>
      </c>
      <c r="C24" s="101">
        <v>144</v>
      </c>
      <c r="D24" s="101">
        <v>0</v>
      </c>
      <c r="E24" s="101">
        <v>0</v>
      </c>
      <c r="F24" s="101">
        <v>0</v>
      </c>
      <c r="G24" s="101">
        <v>0</v>
      </c>
      <c r="H24" s="101">
        <v>0</v>
      </c>
      <c r="I24" s="101">
        <v>0</v>
      </c>
      <c r="J24" s="101">
        <v>0</v>
      </c>
      <c r="K24" s="101">
        <v>1</v>
      </c>
      <c r="L24" s="101">
        <v>127</v>
      </c>
    </row>
    <row r="25" spans="1:12" s="58" customFormat="1" ht="14.25" customHeight="1">
      <c r="A25" s="751" t="s">
        <v>30</v>
      </c>
      <c r="B25" s="745">
        <v>64</v>
      </c>
      <c r="C25" s="745">
        <v>34</v>
      </c>
      <c r="D25" s="745">
        <v>0</v>
      </c>
      <c r="E25" s="745">
        <v>0</v>
      </c>
      <c r="F25" s="745">
        <v>0</v>
      </c>
      <c r="G25" s="745">
        <v>0</v>
      </c>
      <c r="H25" s="745">
        <v>0</v>
      </c>
      <c r="I25" s="745">
        <v>0</v>
      </c>
      <c r="J25" s="745">
        <v>0</v>
      </c>
      <c r="K25" s="745">
        <v>0</v>
      </c>
      <c r="L25" s="745">
        <v>30</v>
      </c>
    </row>
    <row r="26" spans="1:12" s="58" customFormat="1" ht="14.25" customHeight="1">
      <c r="A26" s="73" t="s">
        <v>31</v>
      </c>
      <c r="B26" s="83">
        <v>409</v>
      </c>
      <c r="C26" s="83">
        <v>291</v>
      </c>
      <c r="D26" s="83">
        <v>1</v>
      </c>
      <c r="E26" s="83">
        <v>0</v>
      </c>
      <c r="F26" s="83">
        <v>0</v>
      </c>
      <c r="G26" s="83">
        <v>0</v>
      </c>
      <c r="H26" s="83">
        <v>0</v>
      </c>
      <c r="I26" s="83">
        <v>1</v>
      </c>
      <c r="J26" s="83">
        <v>0</v>
      </c>
      <c r="K26" s="83">
        <v>0</v>
      </c>
      <c r="L26" s="83">
        <v>116</v>
      </c>
    </row>
    <row r="27" spans="1:12" s="58" customFormat="1" ht="14.25" customHeight="1">
      <c r="A27" s="751" t="s">
        <v>93</v>
      </c>
      <c r="B27" s="745">
        <v>101</v>
      </c>
      <c r="C27" s="745">
        <v>69</v>
      </c>
      <c r="D27" s="745">
        <v>0</v>
      </c>
      <c r="E27" s="745">
        <v>0</v>
      </c>
      <c r="F27" s="745">
        <v>0</v>
      </c>
      <c r="G27" s="745">
        <v>0</v>
      </c>
      <c r="H27" s="745">
        <v>0</v>
      </c>
      <c r="I27" s="745">
        <v>0</v>
      </c>
      <c r="J27" s="745">
        <v>0</v>
      </c>
      <c r="K27" s="745">
        <v>0</v>
      </c>
      <c r="L27" s="745">
        <v>32</v>
      </c>
    </row>
    <row r="28" spans="1:12" s="58" customFormat="1" ht="14.25" customHeight="1">
      <c r="A28" s="875" t="s">
        <v>101</v>
      </c>
      <c r="B28" s="101">
        <v>65</v>
      </c>
      <c r="C28" s="101">
        <v>54</v>
      </c>
      <c r="D28" s="101">
        <v>0</v>
      </c>
      <c r="E28" s="101">
        <v>0</v>
      </c>
      <c r="F28" s="101">
        <v>0</v>
      </c>
      <c r="G28" s="101">
        <v>0</v>
      </c>
      <c r="H28" s="101">
        <v>0</v>
      </c>
      <c r="I28" s="101">
        <v>0</v>
      </c>
      <c r="J28" s="101">
        <v>0</v>
      </c>
      <c r="K28" s="101">
        <v>0</v>
      </c>
      <c r="L28" s="101">
        <v>11</v>
      </c>
    </row>
    <row r="29" spans="1:12" s="58" customFormat="1" ht="14.25" customHeight="1">
      <c r="A29" s="751" t="s">
        <v>92</v>
      </c>
      <c r="B29" s="745">
        <v>68</v>
      </c>
      <c r="C29" s="745">
        <v>44</v>
      </c>
      <c r="D29" s="745">
        <v>0</v>
      </c>
      <c r="E29" s="745">
        <v>0</v>
      </c>
      <c r="F29" s="745">
        <v>0</v>
      </c>
      <c r="G29" s="745">
        <v>0</v>
      </c>
      <c r="H29" s="745">
        <v>0</v>
      </c>
      <c r="I29" s="745">
        <v>1</v>
      </c>
      <c r="J29" s="745">
        <v>0</v>
      </c>
      <c r="K29" s="745">
        <v>0</v>
      </c>
      <c r="L29" s="745">
        <v>23</v>
      </c>
    </row>
    <row r="30" spans="1:12" s="58" customFormat="1" ht="14.25" customHeight="1">
      <c r="A30" s="875" t="s">
        <v>100</v>
      </c>
      <c r="B30" s="101">
        <v>59</v>
      </c>
      <c r="C30" s="101">
        <v>43</v>
      </c>
      <c r="D30" s="101">
        <v>0</v>
      </c>
      <c r="E30" s="101">
        <v>0</v>
      </c>
      <c r="F30" s="101">
        <v>0</v>
      </c>
      <c r="G30" s="101">
        <v>0</v>
      </c>
      <c r="H30" s="101">
        <v>0</v>
      </c>
      <c r="I30" s="101">
        <v>0</v>
      </c>
      <c r="J30" s="101">
        <v>0</v>
      </c>
      <c r="K30" s="101">
        <v>0</v>
      </c>
      <c r="L30" s="101">
        <v>16</v>
      </c>
    </row>
    <row r="31" spans="1:12" s="58" customFormat="1" ht="14.25" customHeight="1">
      <c r="A31" s="751" t="s">
        <v>91</v>
      </c>
      <c r="B31" s="745">
        <v>52</v>
      </c>
      <c r="C31" s="745">
        <v>32</v>
      </c>
      <c r="D31" s="745">
        <v>1</v>
      </c>
      <c r="E31" s="745">
        <v>0</v>
      </c>
      <c r="F31" s="745">
        <v>0</v>
      </c>
      <c r="G31" s="745">
        <v>0</v>
      </c>
      <c r="H31" s="745">
        <v>0</v>
      </c>
      <c r="I31" s="745">
        <v>0</v>
      </c>
      <c r="J31" s="745">
        <v>0</v>
      </c>
      <c r="K31" s="745">
        <v>0</v>
      </c>
      <c r="L31" s="745">
        <v>19</v>
      </c>
    </row>
    <row r="32" spans="1:12" s="58" customFormat="1" ht="14.25" customHeight="1">
      <c r="A32" s="875" t="s">
        <v>90</v>
      </c>
      <c r="B32" s="101">
        <v>64</v>
      </c>
      <c r="C32" s="101">
        <v>49</v>
      </c>
      <c r="D32" s="101">
        <v>0</v>
      </c>
      <c r="E32" s="101">
        <v>0</v>
      </c>
      <c r="F32" s="101">
        <v>0</v>
      </c>
      <c r="G32" s="101">
        <v>0</v>
      </c>
      <c r="H32" s="101">
        <v>0</v>
      </c>
      <c r="I32" s="101">
        <v>0</v>
      </c>
      <c r="J32" s="101">
        <v>0</v>
      </c>
      <c r="K32" s="101">
        <v>0</v>
      </c>
      <c r="L32" s="101">
        <v>15</v>
      </c>
    </row>
    <row r="33" spans="1:12" s="58" customFormat="1" ht="14.25" customHeight="1">
      <c r="A33" s="739" t="s">
        <v>38</v>
      </c>
      <c r="B33" s="744">
        <v>19</v>
      </c>
      <c r="C33" s="744">
        <v>8</v>
      </c>
      <c r="D33" s="744">
        <v>0</v>
      </c>
      <c r="E33" s="744">
        <v>0</v>
      </c>
      <c r="F33" s="744">
        <v>1</v>
      </c>
      <c r="G33" s="744">
        <v>0</v>
      </c>
      <c r="H33" s="744">
        <v>0</v>
      </c>
      <c r="I33" s="744">
        <v>0</v>
      </c>
      <c r="J33" s="744">
        <v>0</v>
      </c>
      <c r="K33" s="744">
        <v>0</v>
      </c>
      <c r="L33" s="744">
        <v>10</v>
      </c>
    </row>
    <row r="34" spans="1:12" s="58" customFormat="1" ht="14.25" customHeight="1">
      <c r="A34" s="875" t="s">
        <v>99</v>
      </c>
      <c r="B34" s="101">
        <v>19</v>
      </c>
      <c r="C34" s="101">
        <v>8</v>
      </c>
      <c r="D34" s="101">
        <v>0</v>
      </c>
      <c r="E34" s="101">
        <v>0</v>
      </c>
      <c r="F34" s="101">
        <v>1</v>
      </c>
      <c r="G34" s="101">
        <v>0</v>
      </c>
      <c r="H34" s="101">
        <v>0</v>
      </c>
      <c r="I34" s="101">
        <v>0</v>
      </c>
      <c r="J34" s="101">
        <v>0</v>
      </c>
      <c r="K34" s="101">
        <v>0</v>
      </c>
      <c r="L34" s="101">
        <v>10</v>
      </c>
    </row>
    <row r="35" spans="1:12" s="58" customFormat="1" ht="14.25" customHeight="1">
      <c r="A35" s="739" t="s">
        <v>41</v>
      </c>
      <c r="B35" s="744">
        <v>1</v>
      </c>
      <c r="C35" s="744">
        <v>0</v>
      </c>
      <c r="D35" s="744">
        <v>0</v>
      </c>
      <c r="E35" s="744">
        <v>0</v>
      </c>
      <c r="F35" s="744">
        <v>0</v>
      </c>
      <c r="G35" s="744">
        <v>0</v>
      </c>
      <c r="H35" s="744">
        <v>0</v>
      </c>
      <c r="I35" s="744">
        <v>0</v>
      </c>
      <c r="J35" s="744">
        <v>0</v>
      </c>
      <c r="K35" s="744">
        <v>0</v>
      </c>
      <c r="L35" s="744">
        <v>1</v>
      </c>
    </row>
    <row r="36" spans="1:12" s="58" customFormat="1" ht="14.25" customHeight="1">
      <c r="A36" s="875" t="s">
        <v>116</v>
      </c>
      <c r="B36" s="101">
        <v>1</v>
      </c>
      <c r="C36" s="101">
        <v>0</v>
      </c>
      <c r="D36" s="101">
        <v>0</v>
      </c>
      <c r="E36" s="101">
        <v>0</v>
      </c>
      <c r="F36" s="101">
        <v>0</v>
      </c>
      <c r="G36" s="101">
        <v>0</v>
      </c>
      <c r="H36" s="101">
        <v>0</v>
      </c>
      <c r="I36" s="101">
        <v>0</v>
      </c>
      <c r="J36" s="101">
        <v>0</v>
      </c>
      <c r="K36" s="101">
        <v>0</v>
      </c>
      <c r="L36" s="101">
        <v>1</v>
      </c>
    </row>
    <row r="37" spans="1:12" s="58" customFormat="1">
      <c r="A37" s="118"/>
      <c r="B37" s="117"/>
      <c r="C37" s="117"/>
      <c r="D37" s="117"/>
      <c r="E37" s="117"/>
      <c r="F37" s="117"/>
      <c r="G37" s="117"/>
      <c r="H37" s="117"/>
      <c r="I37" s="117"/>
      <c r="J37" s="117"/>
      <c r="K37" s="117"/>
      <c r="L37" s="117"/>
    </row>
    <row r="38" spans="1:12" s="58" customFormat="1" ht="24" customHeight="1">
      <c r="A38" s="1199"/>
      <c r="B38" s="1199"/>
      <c r="C38" s="1199"/>
      <c r="D38" s="1199"/>
      <c r="E38" s="1199"/>
      <c r="F38" s="1199"/>
      <c r="G38" s="1199"/>
      <c r="H38" s="1199"/>
      <c r="I38" s="1199"/>
      <c r="J38" s="1199"/>
      <c r="K38" s="1199"/>
      <c r="L38" s="1199"/>
    </row>
    <row r="39" spans="1:12" s="58" customFormat="1">
      <c r="A39" s="78"/>
      <c r="B39" s="78"/>
      <c r="C39" s="78"/>
      <c r="D39" s="78"/>
      <c r="E39" s="78"/>
      <c r="F39" s="78"/>
      <c r="G39" s="78"/>
      <c r="H39" s="78"/>
      <c r="I39" s="78"/>
      <c r="J39" s="78"/>
      <c r="K39" s="78"/>
      <c r="L39" s="78"/>
    </row>
    <row r="40" spans="1:12" s="58" customFormat="1">
      <c r="A40" s="78"/>
      <c r="B40" s="78"/>
      <c r="C40" s="78"/>
      <c r="D40" s="78"/>
      <c r="E40" s="78"/>
      <c r="F40" s="78"/>
      <c r="G40" s="78"/>
      <c r="H40" s="78"/>
      <c r="I40" s="78"/>
      <c r="J40" s="78"/>
      <c r="K40" s="78"/>
      <c r="L40" s="78"/>
    </row>
    <row r="41" spans="1:12" s="58" customFormat="1">
      <c r="A41" s="78"/>
      <c r="B41" s="78"/>
      <c r="C41" s="78"/>
      <c r="D41" s="78"/>
      <c r="E41" s="78"/>
      <c r="F41" s="78"/>
      <c r="G41" s="78"/>
      <c r="H41" s="78"/>
      <c r="I41" s="78"/>
      <c r="J41" s="78"/>
      <c r="K41" s="78"/>
      <c r="L41" s="78"/>
    </row>
    <row r="42" spans="1:12" s="58" customFormat="1">
      <c r="A42" s="78"/>
      <c r="B42" s="78"/>
      <c r="C42" s="78"/>
      <c r="D42" s="78"/>
      <c r="E42" s="78"/>
      <c r="F42" s="78"/>
      <c r="G42" s="78"/>
      <c r="H42" s="78"/>
      <c r="I42" s="78"/>
      <c r="J42" s="78"/>
      <c r="K42" s="78"/>
      <c r="L42" s="78"/>
    </row>
    <row r="43" spans="1:12" s="58" customFormat="1">
      <c r="A43" s="78"/>
      <c r="B43" s="78"/>
      <c r="C43" s="78"/>
      <c r="D43" s="78"/>
      <c r="E43" s="78"/>
      <c r="F43" s="78"/>
      <c r="G43" s="78"/>
      <c r="H43" s="78"/>
      <c r="I43" s="78"/>
      <c r="J43" s="78"/>
      <c r="K43" s="78"/>
      <c r="L43" s="78"/>
    </row>
    <row r="44" spans="1:12" s="58" customFormat="1">
      <c r="A44" s="78"/>
      <c r="B44" s="78"/>
      <c r="C44" s="78"/>
      <c r="D44" s="78"/>
      <c r="E44" s="78"/>
      <c r="F44" s="78"/>
      <c r="G44" s="78"/>
      <c r="H44" s="78"/>
      <c r="I44" s="78"/>
      <c r="J44" s="78"/>
      <c r="K44" s="78"/>
      <c r="L44" s="78"/>
    </row>
  </sheetData>
  <mergeCells count="5">
    <mergeCell ref="A1:L1"/>
    <mergeCell ref="C3:L4"/>
    <mergeCell ref="A3:A5"/>
    <mergeCell ref="A38:L38"/>
    <mergeCell ref="B3:B5"/>
  </mergeCells>
  <hyperlinks>
    <hyperlink ref="M1" location="INDICE!A1" display="INDICE"/>
  </hyperlinks>
  <printOptions horizontalCentered="1"/>
  <pageMargins left="0.62992125984251968" right="0.51181102362204722" top="1.1417322834645669" bottom="0.86614173228346458" header="0" footer="0.51181102362204722"/>
  <pageSetup paperSize="9" scale="77" firstPageNumber="65" orientation="landscape" useFirstPageNumber="1" r:id="rId1"/>
  <headerFooter scaleWithDoc="0" alignWithMargins="0">
    <oddHeader>&amp;C&amp;G</oddHeader>
    <oddFooter>&amp;C&amp;12 62</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zoomScale="90" zoomScaleNormal="90" zoomScalePageLayoutView="80" workbookViewId="0">
      <selection activeCell="M1" sqref="M1"/>
    </sheetView>
  </sheetViews>
  <sheetFormatPr baseColWidth="10" defaultColWidth="9.140625" defaultRowHeight="12.75"/>
  <cols>
    <col min="1" max="1" width="35.42578125" style="74" customWidth="1"/>
    <col min="2" max="2" width="12.140625" style="74" customWidth="1"/>
    <col min="3" max="3" width="16.42578125" style="74" customWidth="1"/>
    <col min="4" max="5" width="13.42578125" style="74" customWidth="1"/>
    <col min="6" max="6" width="16" style="74" customWidth="1"/>
    <col min="7" max="7" width="13" style="74" customWidth="1"/>
    <col min="8" max="8" width="14.42578125" style="74" customWidth="1"/>
    <col min="9" max="9" width="14.140625" style="74" customWidth="1"/>
    <col min="10" max="10" width="13.28515625" style="74" customWidth="1"/>
    <col min="11" max="11" width="15.7109375" style="74" customWidth="1"/>
    <col min="12" max="12" width="16.85546875" style="74" customWidth="1"/>
    <col min="13" max="16384" width="9.140625" style="42"/>
  </cols>
  <sheetData>
    <row r="1" spans="1:13" s="104" customFormat="1" ht="54.75" customHeight="1">
      <c r="A1" s="1167" t="s">
        <v>1410</v>
      </c>
      <c r="B1" s="1168"/>
      <c r="C1" s="1168"/>
      <c r="D1" s="1168"/>
      <c r="E1" s="1168"/>
      <c r="F1" s="1168"/>
      <c r="G1" s="1168"/>
      <c r="H1" s="1168"/>
      <c r="I1" s="1168"/>
      <c r="J1" s="1168"/>
      <c r="K1" s="1168"/>
      <c r="L1" s="1168"/>
      <c r="M1" s="468" t="s">
        <v>1037</v>
      </c>
    </row>
    <row r="2" spans="1:13" s="104" customFormat="1" ht="3.75" customHeight="1">
      <c r="A2" s="106"/>
      <c r="B2" s="106"/>
      <c r="C2" s="106"/>
      <c r="D2" s="106"/>
      <c r="E2" s="106"/>
      <c r="F2" s="106"/>
      <c r="G2" s="106"/>
      <c r="H2" s="106"/>
      <c r="I2" s="106"/>
      <c r="J2" s="106"/>
      <c r="K2" s="105"/>
      <c r="L2" s="105"/>
    </row>
    <row r="3" spans="1:13" s="103" customFormat="1" ht="13.5" customHeight="1">
      <c r="A3" s="1184" t="s">
        <v>471</v>
      </c>
      <c r="B3" s="1184" t="s">
        <v>470</v>
      </c>
      <c r="C3" s="1200" t="s">
        <v>462</v>
      </c>
      <c r="D3" s="1200"/>
      <c r="E3" s="1200"/>
      <c r="F3" s="1200"/>
      <c r="G3" s="1200"/>
      <c r="H3" s="1200"/>
      <c r="I3" s="1200"/>
      <c r="J3" s="1200"/>
      <c r="K3" s="1200"/>
      <c r="L3" s="1200"/>
    </row>
    <row r="4" spans="1:13" s="103" customFormat="1" ht="15">
      <c r="A4" s="1184"/>
      <c r="B4" s="1090"/>
      <c r="C4" s="1200"/>
      <c r="D4" s="1200"/>
      <c r="E4" s="1200"/>
      <c r="F4" s="1200"/>
      <c r="G4" s="1200"/>
      <c r="H4" s="1200"/>
      <c r="I4" s="1200"/>
      <c r="J4" s="1200"/>
      <c r="K4" s="1200"/>
      <c r="L4" s="1200"/>
    </row>
    <row r="5" spans="1:13" s="91" customFormat="1" ht="45">
      <c r="A5" s="1184"/>
      <c r="B5" s="1090"/>
      <c r="C5" s="735" t="s">
        <v>469</v>
      </c>
      <c r="D5" s="735" t="s">
        <v>6</v>
      </c>
      <c r="E5" s="735" t="s">
        <v>5</v>
      </c>
      <c r="F5" s="735" t="s">
        <v>468</v>
      </c>
      <c r="G5" s="735" t="s">
        <v>4</v>
      </c>
      <c r="H5" s="735" t="s">
        <v>467</v>
      </c>
      <c r="I5" s="735" t="s">
        <v>381</v>
      </c>
      <c r="J5" s="735" t="s">
        <v>466</v>
      </c>
      <c r="K5" s="735" t="s">
        <v>465</v>
      </c>
      <c r="L5" s="735" t="s">
        <v>464</v>
      </c>
    </row>
    <row r="6" spans="1:13" ht="16.5" customHeight="1">
      <c r="A6" s="73" t="s">
        <v>11</v>
      </c>
      <c r="B6" s="83">
        <v>19570</v>
      </c>
      <c r="C6" s="83">
        <v>1077</v>
      </c>
      <c r="D6" s="83">
        <v>2239</v>
      </c>
      <c r="E6" s="83">
        <v>14071</v>
      </c>
      <c r="F6" s="83">
        <v>326</v>
      </c>
      <c r="G6" s="83">
        <v>739</v>
      </c>
      <c r="H6" s="83">
        <v>78</v>
      </c>
      <c r="I6" s="83">
        <v>716</v>
      </c>
      <c r="J6" s="83">
        <v>12</v>
      </c>
      <c r="K6" s="83">
        <v>24</v>
      </c>
      <c r="L6" s="83">
        <v>288</v>
      </c>
      <c r="M6" s="102"/>
    </row>
    <row r="7" spans="1:13" ht="18" customHeight="1">
      <c r="A7" s="739" t="s">
        <v>12</v>
      </c>
      <c r="B7" s="744">
        <v>10608</v>
      </c>
      <c r="C7" s="744">
        <v>564</v>
      </c>
      <c r="D7" s="744">
        <v>864</v>
      </c>
      <c r="E7" s="744">
        <v>8038</v>
      </c>
      <c r="F7" s="744">
        <v>195</v>
      </c>
      <c r="G7" s="744">
        <v>445</v>
      </c>
      <c r="H7" s="744">
        <v>32</v>
      </c>
      <c r="I7" s="744">
        <v>342</v>
      </c>
      <c r="J7" s="744">
        <v>6</v>
      </c>
      <c r="K7" s="744">
        <v>8</v>
      </c>
      <c r="L7" s="744">
        <v>114</v>
      </c>
      <c r="M7" s="102"/>
    </row>
    <row r="8" spans="1:13" ht="15" customHeight="1">
      <c r="A8" s="875" t="s">
        <v>13</v>
      </c>
      <c r="B8" s="101">
        <v>1230</v>
      </c>
      <c r="C8" s="101">
        <v>137</v>
      </c>
      <c r="D8" s="101">
        <v>112</v>
      </c>
      <c r="E8" s="101">
        <v>841</v>
      </c>
      <c r="F8" s="101">
        <v>27</v>
      </c>
      <c r="G8" s="101">
        <v>66</v>
      </c>
      <c r="H8" s="101">
        <v>1</v>
      </c>
      <c r="I8" s="101">
        <v>37</v>
      </c>
      <c r="J8" s="101">
        <v>1</v>
      </c>
      <c r="K8" s="101">
        <v>1</v>
      </c>
      <c r="L8" s="101">
        <v>7</v>
      </c>
      <c r="M8" s="102"/>
    </row>
    <row r="9" spans="1:13" ht="15" customHeight="1">
      <c r="A9" s="751" t="s">
        <v>14</v>
      </c>
      <c r="B9" s="745">
        <v>282</v>
      </c>
      <c r="C9" s="745">
        <v>5</v>
      </c>
      <c r="D9" s="745">
        <v>22</v>
      </c>
      <c r="E9" s="745">
        <v>233</v>
      </c>
      <c r="F9" s="745">
        <v>1</v>
      </c>
      <c r="G9" s="745">
        <v>13</v>
      </c>
      <c r="H9" s="745">
        <v>1</v>
      </c>
      <c r="I9" s="745">
        <v>6</v>
      </c>
      <c r="J9" s="745">
        <v>1</v>
      </c>
      <c r="K9" s="745">
        <v>0</v>
      </c>
      <c r="L9" s="745">
        <v>0</v>
      </c>
      <c r="M9" s="102"/>
    </row>
    <row r="10" spans="1:13" ht="14.25" customHeight="1">
      <c r="A10" s="875" t="s">
        <v>15</v>
      </c>
      <c r="B10" s="101">
        <v>310</v>
      </c>
      <c r="C10" s="101">
        <v>25</v>
      </c>
      <c r="D10" s="101">
        <v>9</v>
      </c>
      <c r="E10" s="101">
        <v>244</v>
      </c>
      <c r="F10" s="101">
        <v>6</v>
      </c>
      <c r="G10" s="101">
        <v>15</v>
      </c>
      <c r="H10" s="101">
        <v>1</v>
      </c>
      <c r="I10" s="101">
        <v>9</v>
      </c>
      <c r="J10" s="101">
        <v>0</v>
      </c>
      <c r="K10" s="101">
        <v>0</v>
      </c>
      <c r="L10" s="101">
        <v>1</v>
      </c>
      <c r="M10" s="102"/>
    </row>
    <row r="11" spans="1:13" ht="13.5" customHeight="1">
      <c r="A11" s="751" t="s">
        <v>16</v>
      </c>
      <c r="B11" s="745">
        <v>236</v>
      </c>
      <c r="C11" s="745">
        <v>5</v>
      </c>
      <c r="D11" s="745">
        <v>41</v>
      </c>
      <c r="E11" s="745">
        <v>168</v>
      </c>
      <c r="F11" s="745">
        <v>3</v>
      </c>
      <c r="G11" s="745">
        <v>10</v>
      </c>
      <c r="H11" s="745">
        <v>0</v>
      </c>
      <c r="I11" s="745">
        <v>6</v>
      </c>
      <c r="J11" s="745">
        <v>1</v>
      </c>
      <c r="K11" s="745">
        <v>0</v>
      </c>
      <c r="L11" s="745">
        <v>2</v>
      </c>
      <c r="M11" s="102"/>
    </row>
    <row r="12" spans="1:13" ht="15" customHeight="1">
      <c r="A12" s="875" t="s">
        <v>17</v>
      </c>
      <c r="B12" s="101">
        <v>309</v>
      </c>
      <c r="C12" s="101">
        <v>15</v>
      </c>
      <c r="D12" s="101">
        <v>50</v>
      </c>
      <c r="E12" s="101">
        <v>201</v>
      </c>
      <c r="F12" s="101">
        <v>8</v>
      </c>
      <c r="G12" s="101">
        <v>14</v>
      </c>
      <c r="H12" s="101">
        <v>0</v>
      </c>
      <c r="I12" s="101">
        <v>18</v>
      </c>
      <c r="J12" s="101">
        <v>0</v>
      </c>
      <c r="K12" s="101">
        <v>3</v>
      </c>
      <c r="L12" s="101">
        <v>0</v>
      </c>
      <c r="M12" s="102"/>
    </row>
    <row r="13" spans="1:13" ht="14.25" customHeight="1">
      <c r="A13" s="751" t="s">
        <v>18</v>
      </c>
      <c r="B13" s="745">
        <v>581</v>
      </c>
      <c r="C13" s="745">
        <v>42</v>
      </c>
      <c r="D13" s="745">
        <v>41</v>
      </c>
      <c r="E13" s="745">
        <v>431</v>
      </c>
      <c r="F13" s="745">
        <v>18</v>
      </c>
      <c r="G13" s="745">
        <v>18</v>
      </c>
      <c r="H13" s="745">
        <v>6</v>
      </c>
      <c r="I13" s="745">
        <v>16</v>
      </c>
      <c r="J13" s="745">
        <v>0</v>
      </c>
      <c r="K13" s="745">
        <v>0</v>
      </c>
      <c r="L13" s="745">
        <v>9</v>
      </c>
      <c r="M13" s="102"/>
    </row>
    <row r="14" spans="1:13" ht="15" customHeight="1">
      <c r="A14" s="875" t="s">
        <v>19</v>
      </c>
      <c r="B14" s="101">
        <v>639</v>
      </c>
      <c r="C14" s="101">
        <v>19</v>
      </c>
      <c r="D14" s="101">
        <v>35</v>
      </c>
      <c r="E14" s="101">
        <v>538</v>
      </c>
      <c r="F14" s="101">
        <v>9</v>
      </c>
      <c r="G14" s="101">
        <v>19</v>
      </c>
      <c r="H14" s="101">
        <v>3</v>
      </c>
      <c r="I14" s="101">
        <v>12</v>
      </c>
      <c r="J14" s="101">
        <v>0</v>
      </c>
      <c r="K14" s="101">
        <v>0</v>
      </c>
      <c r="L14" s="101">
        <v>4</v>
      </c>
      <c r="M14" s="102"/>
    </row>
    <row r="15" spans="1:13" ht="14.25" customHeight="1">
      <c r="A15" s="751" t="s">
        <v>20</v>
      </c>
      <c r="B15" s="745">
        <v>661</v>
      </c>
      <c r="C15" s="745">
        <v>55</v>
      </c>
      <c r="D15" s="745">
        <v>22</v>
      </c>
      <c r="E15" s="745">
        <v>517</v>
      </c>
      <c r="F15" s="745">
        <v>9</v>
      </c>
      <c r="G15" s="745">
        <v>18</v>
      </c>
      <c r="H15" s="745">
        <v>5</v>
      </c>
      <c r="I15" s="745">
        <v>32</v>
      </c>
      <c r="J15" s="745">
        <v>0</v>
      </c>
      <c r="K15" s="745">
        <v>0</v>
      </c>
      <c r="L15" s="745">
        <v>3</v>
      </c>
      <c r="M15" s="102"/>
    </row>
    <row r="16" spans="1:13">
      <c r="A16" s="875" t="s">
        <v>21</v>
      </c>
      <c r="B16" s="101">
        <v>5368</v>
      </c>
      <c r="C16" s="101">
        <v>211</v>
      </c>
      <c r="D16" s="101">
        <v>430</v>
      </c>
      <c r="E16" s="101">
        <v>4121</v>
      </c>
      <c r="F16" s="101">
        <v>91</v>
      </c>
      <c r="G16" s="101">
        <v>233</v>
      </c>
      <c r="H16" s="101">
        <v>15</v>
      </c>
      <c r="I16" s="101">
        <v>180</v>
      </c>
      <c r="J16" s="101">
        <v>1</v>
      </c>
      <c r="K16" s="101">
        <v>4</v>
      </c>
      <c r="L16" s="101">
        <v>82</v>
      </c>
      <c r="M16" s="102"/>
    </row>
    <row r="17" spans="1:13">
      <c r="A17" s="751" t="s">
        <v>22</v>
      </c>
      <c r="B17" s="745">
        <v>639</v>
      </c>
      <c r="C17" s="745">
        <v>30</v>
      </c>
      <c r="D17" s="745">
        <v>56</v>
      </c>
      <c r="E17" s="745">
        <v>494</v>
      </c>
      <c r="F17" s="745">
        <v>12</v>
      </c>
      <c r="G17" s="745">
        <v>28</v>
      </c>
      <c r="H17" s="745">
        <v>0</v>
      </c>
      <c r="I17" s="745">
        <v>17</v>
      </c>
      <c r="J17" s="745">
        <v>0</v>
      </c>
      <c r="K17" s="745">
        <v>0</v>
      </c>
      <c r="L17" s="745">
        <v>2</v>
      </c>
      <c r="M17" s="102"/>
    </row>
    <row r="18" spans="1:13">
      <c r="A18" s="875" t="s">
        <v>23</v>
      </c>
      <c r="B18" s="101">
        <v>353</v>
      </c>
      <c r="C18" s="101">
        <v>20</v>
      </c>
      <c r="D18" s="101">
        <v>46</v>
      </c>
      <c r="E18" s="101">
        <v>250</v>
      </c>
      <c r="F18" s="101">
        <v>11</v>
      </c>
      <c r="G18" s="101">
        <v>11</v>
      </c>
      <c r="H18" s="101">
        <v>0</v>
      </c>
      <c r="I18" s="101">
        <v>9</v>
      </c>
      <c r="J18" s="101">
        <v>2</v>
      </c>
      <c r="K18" s="101">
        <v>0</v>
      </c>
      <c r="L18" s="101">
        <v>4</v>
      </c>
      <c r="M18" s="102"/>
    </row>
    <row r="19" spans="1:13" ht="16.5" customHeight="1">
      <c r="A19" s="739" t="s">
        <v>24</v>
      </c>
      <c r="B19" s="744">
        <v>7761</v>
      </c>
      <c r="C19" s="744">
        <v>455</v>
      </c>
      <c r="D19" s="744">
        <v>1259</v>
      </c>
      <c r="E19" s="744">
        <v>5136</v>
      </c>
      <c r="F19" s="744">
        <v>114</v>
      </c>
      <c r="G19" s="744">
        <v>252</v>
      </c>
      <c r="H19" s="744">
        <v>44</v>
      </c>
      <c r="I19" s="744">
        <v>339</v>
      </c>
      <c r="J19" s="744">
        <v>3</v>
      </c>
      <c r="K19" s="744">
        <v>16</v>
      </c>
      <c r="L19" s="744">
        <v>143</v>
      </c>
      <c r="M19" s="102"/>
    </row>
    <row r="20" spans="1:13" ht="13.5" customHeight="1">
      <c r="A20" s="875" t="s">
        <v>25</v>
      </c>
      <c r="B20" s="101">
        <v>663</v>
      </c>
      <c r="C20" s="101">
        <v>83</v>
      </c>
      <c r="D20" s="101">
        <v>94</v>
      </c>
      <c r="E20" s="101">
        <v>392</v>
      </c>
      <c r="F20" s="101">
        <v>13</v>
      </c>
      <c r="G20" s="101">
        <v>32</v>
      </c>
      <c r="H20" s="101">
        <v>4</v>
      </c>
      <c r="I20" s="101">
        <v>26</v>
      </c>
      <c r="J20" s="101">
        <v>0</v>
      </c>
      <c r="K20" s="101">
        <v>0</v>
      </c>
      <c r="L20" s="101">
        <v>19</v>
      </c>
      <c r="M20" s="102"/>
    </row>
    <row r="21" spans="1:13" ht="14.25" customHeight="1">
      <c r="A21" s="751" t="s">
        <v>26</v>
      </c>
      <c r="B21" s="745">
        <v>536</v>
      </c>
      <c r="C21" s="745">
        <v>15</v>
      </c>
      <c r="D21" s="745">
        <v>139</v>
      </c>
      <c r="E21" s="745">
        <v>333</v>
      </c>
      <c r="F21" s="745">
        <v>8</v>
      </c>
      <c r="G21" s="745">
        <v>9</v>
      </c>
      <c r="H21" s="745">
        <v>0</v>
      </c>
      <c r="I21" s="745">
        <v>29</v>
      </c>
      <c r="J21" s="745">
        <v>1</v>
      </c>
      <c r="K21" s="745">
        <v>0</v>
      </c>
      <c r="L21" s="745">
        <v>2</v>
      </c>
      <c r="M21" s="102"/>
    </row>
    <row r="22" spans="1:13" ht="15" customHeight="1">
      <c r="A22" s="875" t="s">
        <v>27</v>
      </c>
      <c r="B22" s="101">
        <v>4352</v>
      </c>
      <c r="C22" s="101">
        <v>283</v>
      </c>
      <c r="D22" s="101">
        <v>562</v>
      </c>
      <c r="E22" s="101">
        <v>2968</v>
      </c>
      <c r="F22" s="101">
        <v>48</v>
      </c>
      <c r="G22" s="101">
        <v>165</v>
      </c>
      <c r="H22" s="101">
        <v>31</v>
      </c>
      <c r="I22" s="101">
        <v>224</v>
      </c>
      <c r="J22" s="101">
        <v>1</v>
      </c>
      <c r="K22" s="101">
        <v>5</v>
      </c>
      <c r="L22" s="101">
        <v>65</v>
      </c>
      <c r="M22" s="102"/>
    </row>
    <row r="23" spans="1:13" ht="13.5" customHeight="1">
      <c r="A23" s="751" t="s">
        <v>28</v>
      </c>
      <c r="B23" s="745">
        <v>581</v>
      </c>
      <c r="C23" s="745">
        <v>26</v>
      </c>
      <c r="D23" s="745">
        <v>157</v>
      </c>
      <c r="E23" s="745">
        <v>343</v>
      </c>
      <c r="F23" s="745">
        <v>9</v>
      </c>
      <c r="G23" s="745">
        <v>19</v>
      </c>
      <c r="H23" s="745">
        <v>1</v>
      </c>
      <c r="I23" s="745">
        <v>12</v>
      </c>
      <c r="J23" s="745">
        <v>0</v>
      </c>
      <c r="K23" s="745">
        <v>4</v>
      </c>
      <c r="L23" s="745">
        <v>10</v>
      </c>
      <c r="M23" s="102"/>
    </row>
    <row r="24" spans="1:13" ht="14.25" customHeight="1">
      <c r="A24" s="875" t="s">
        <v>29</v>
      </c>
      <c r="B24" s="101">
        <v>1451</v>
      </c>
      <c r="C24" s="101">
        <v>36</v>
      </c>
      <c r="D24" s="101">
        <v>248</v>
      </c>
      <c r="E24" s="101">
        <v>1009</v>
      </c>
      <c r="F24" s="101">
        <v>33</v>
      </c>
      <c r="G24" s="101">
        <v>22</v>
      </c>
      <c r="H24" s="101">
        <v>8</v>
      </c>
      <c r="I24" s="101">
        <v>44</v>
      </c>
      <c r="J24" s="101">
        <v>0</v>
      </c>
      <c r="K24" s="101">
        <v>7</v>
      </c>
      <c r="L24" s="101">
        <v>44</v>
      </c>
      <c r="M24" s="102"/>
    </row>
    <row r="25" spans="1:13">
      <c r="A25" s="751" t="s">
        <v>30</v>
      </c>
      <c r="B25" s="745">
        <v>178</v>
      </c>
      <c r="C25" s="745">
        <v>12</v>
      </c>
      <c r="D25" s="745">
        <v>59</v>
      </c>
      <c r="E25" s="745">
        <v>91</v>
      </c>
      <c r="F25" s="745">
        <v>3</v>
      </c>
      <c r="G25" s="745">
        <v>5</v>
      </c>
      <c r="H25" s="745">
        <v>0</v>
      </c>
      <c r="I25" s="745">
        <v>4</v>
      </c>
      <c r="J25" s="745">
        <v>1</v>
      </c>
      <c r="K25" s="745">
        <v>0</v>
      </c>
      <c r="L25" s="745">
        <v>3</v>
      </c>
      <c r="M25" s="102"/>
    </row>
    <row r="26" spans="1:13" ht="16.5" customHeight="1">
      <c r="A26" s="73" t="s">
        <v>31</v>
      </c>
      <c r="B26" s="83">
        <v>1163</v>
      </c>
      <c r="C26" s="83">
        <v>56</v>
      </c>
      <c r="D26" s="83">
        <v>113</v>
      </c>
      <c r="E26" s="83">
        <v>865</v>
      </c>
      <c r="F26" s="83">
        <v>17</v>
      </c>
      <c r="G26" s="83">
        <v>41</v>
      </c>
      <c r="H26" s="83">
        <v>2</v>
      </c>
      <c r="I26" s="83">
        <v>35</v>
      </c>
      <c r="J26" s="83">
        <v>3</v>
      </c>
      <c r="K26" s="83">
        <v>0</v>
      </c>
      <c r="L26" s="83">
        <v>31</v>
      </c>
      <c r="M26" s="102"/>
    </row>
    <row r="27" spans="1:13" ht="14.25" customHeight="1">
      <c r="A27" s="751" t="s">
        <v>93</v>
      </c>
      <c r="B27" s="745">
        <v>263</v>
      </c>
      <c r="C27" s="745">
        <v>16</v>
      </c>
      <c r="D27" s="745">
        <v>8</v>
      </c>
      <c r="E27" s="745">
        <v>210</v>
      </c>
      <c r="F27" s="745">
        <v>4</v>
      </c>
      <c r="G27" s="745">
        <v>8</v>
      </c>
      <c r="H27" s="745">
        <v>0</v>
      </c>
      <c r="I27" s="745">
        <v>7</v>
      </c>
      <c r="J27" s="745">
        <v>0</v>
      </c>
      <c r="K27" s="745">
        <v>0</v>
      </c>
      <c r="L27" s="745">
        <v>10</v>
      </c>
      <c r="M27" s="102"/>
    </row>
    <row r="28" spans="1:13" ht="13.5" customHeight="1">
      <c r="A28" s="875" t="s">
        <v>101</v>
      </c>
      <c r="B28" s="101">
        <v>207</v>
      </c>
      <c r="C28" s="101">
        <v>11</v>
      </c>
      <c r="D28" s="101">
        <v>26</v>
      </c>
      <c r="E28" s="101">
        <v>154</v>
      </c>
      <c r="F28" s="101">
        <v>3</v>
      </c>
      <c r="G28" s="101">
        <v>5</v>
      </c>
      <c r="H28" s="101">
        <v>1</v>
      </c>
      <c r="I28" s="101">
        <v>4</v>
      </c>
      <c r="J28" s="101">
        <v>2</v>
      </c>
      <c r="K28" s="101">
        <v>0</v>
      </c>
      <c r="L28" s="101">
        <v>1</v>
      </c>
      <c r="M28" s="102"/>
    </row>
    <row r="29" spans="1:13" ht="13.5" customHeight="1">
      <c r="A29" s="751" t="s">
        <v>92</v>
      </c>
      <c r="B29" s="745">
        <v>185</v>
      </c>
      <c r="C29" s="745">
        <v>3</v>
      </c>
      <c r="D29" s="745">
        <v>38</v>
      </c>
      <c r="E29" s="745">
        <v>124</v>
      </c>
      <c r="F29" s="745">
        <v>3</v>
      </c>
      <c r="G29" s="745">
        <v>6</v>
      </c>
      <c r="H29" s="745">
        <v>0</v>
      </c>
      <c r="I29" s="745">
        <v>11</v>
      </c>
      <c r="J29" s="745">
        <v>0</v>
      </c>
      <c r="K29" s="745">
        <v>0</v>
      </c>
      <c r="L29" s="745">
        <v>0</v>
      </c>
      <c r="M29" s="102"/>
    </row>
    <row r="30" spans="1:13" ht="13.5" customHeight="1">
      <c r="A30" s="875" t="s">
        <v>100</v>
      </c>
      <c r="B30" s="101">
        <v>135</v>
      </c>
      <c r="C30" s="101">
        <v>7</v>
      </c>
      <c r="D30" s="101">
        <v>4</v>
      </c>
      <c r="E30" s="101">
        <v>114</v>
      </c>
      <c r="F30" s="101">
        <v>1</v>
      </c>
      <c r="G30" s="101">
        <v>3</v>
      </c>
      <c r="H30" s="101">
        <v>0</v>
      </c>
      <c r="I30" s="101">
        <v>5</v>
      </c>
      <c r="J30" s="101">
        <v>1</v>
      </c>
      <c r="K30" s="101">
        <v>0</v>
      </c>
      <c r="L30" s="101">
        <v>0</v>
      </c>
      <c r="M30" s="102"/>
    </row>
    <row r="31" spans="1:13" ht="14.25" customHeight="1">
      <c r="A31" s="751" t="s">
        <v>91</v>
      </c>
      <c r="B31" s="745">
        <v>181</v>
      </c>
      <c r="C31" s="745">
        <v>8</v>
      </c>
      <c r="D31" s="745">
        <v>20</v>
      </c>
      <c r="E31" s="745">
        <v>122</v>
      </c>
      <c r="F31" s="745">
        <v>2</v>
      </c>
      <c r="G31" s="745">
        <v>6</v>
      </c>
      <c r="H31" s="745">
        <v>0</v>
      </c>
      <c r="I31" s="745">
        <v>3</v>
      </c>
      <c r="J31" s="745">
        <v>0</v>
      </c>
      <c r="K31" s="745">
        <v>0</v>
      </c>
      <c r="L31" s="745">
        <v>20</v>
      </c>
      <c r="M31" s="102"/>
    </row>
    <row r="32" spans="1:13" ht="14.25" customHeight="1">
      <c r="A32" s="875" t="s">
        <v>90</v>
      </c>
      <c r="B32" s="101">
        <v>192</v>
      </c>
      <c r="C32" s="101">
        <v>11</v>
      </c>
      <c r="D32" s="101">
        <v>17</v>
      </c>
      <c r="E32" s="101">
        <v>141</v>
      </c>
      <c r="F32" s="101">
        <v>4</v>
      </c>
      <c r="G32" s="101">
        <v>13</v>
      </c>
      <c r="H32" s="101">
        <v>1</v>
      </c>
      <c r="I32" s="101">
        <v>5</v>
      </c>
      <c r="J32" s="101">
        <v>0</v>
      </c>
      <c r="K32" s="101">
        <v>0</v>
      </c>
      <c r="L32" s="101">
        <v>0</v>
      </c>
      <c r="M32" s="102"/>
    </row>
    <row r="33" spans="1:13" ht="16.5" customHeight="1">
      <c r="A33" s="739" t="s">
        <v>38</v>
      </c>
      <c r="B33" s="744">
        <v>37</v>
      </c>
      <c r="C33" s="744">
        <v>2</v>
      </c>
      <c r="D33" s="744">
        <v>3</v>
      </c>
      <c r="E33" s="744">
        <v>31</v>
      </c>
      <c r="F33" s="744">
        <v>0</v>
      </c>
      <c r="G33" s="744">
        <v>1</v>
      </c>
      <c r="H33" s="744">
        <v>0</v>
      </c>
      <c r="I33" s="744">
        <v>0</v>
      </c>
      <c r="J33" s="744">
        <v>0</v>
      </c>
      <c r="K33" s="744">
        <v>0</v>
      </c>
      <c r="L33" s="744">
        <v>0</v>
      </c>
      <c r="M33" s="102"/>
    </row>
    <row r="34" spans="1:13" ht="14.25" customHeight="1">
      <c r="A34" s="875" t="s">
        <v>99</v>
      </c>
      <c r="B34" s="101">
        <v>37</v>
      </c>
      <c r="C34" s="101">
        <v>2</v>
      </c>
      <c r="D34" s="101">
        <v>3</v>
      </c>
      <c r="E34" s="101">
        <v>31</v>
      </c>
      <c r="F34" s="101">
        <v>0</v>
      </c>
      <c r="G34" s="101">
        <v>1</v>
      </c>
      <c r="H34" s="101">
        <v>0</v>
      </c>
      <c r="I34" s="101">
        <v>0</v>
      </c>
      <c r="J34" s="101">
        <v>0</v>
      </c>
      <c r="K34" s="101">
        <v>0</v>
      </c>
      <c r="L34" s="101">
        <v>0</v>
      </c>
      <c r="M34" s="102"/>
    </row>
    <row r="35" spans="1:13" ht="16.5" customHeight="1">
      <c r="A35" s="739" t="s">
        <v>41</v>
      </c>
      <c r="B35" s="744">
        <v>1</v>
      </c>
      <c r="C35" s="744">
        <v>0</v>
      </c>
      <c r="D35" s="744">
        <v>0</v>
      </c>
      <c r="E35" s="744">
        <v>1</v>
      </c>
      <c r="F35" s="744">
        <v>0</v>
      </c>
      <c r="G35" s="744">
        <v>0</v>
      </c>
      <c r="H35" s="744">
        <v>0</v>
      </c>
      <c r="I35" s="744">
        <v>0</v>
      </c>
      <c r="J35" s="744">
        <v>0</v>
      </c>
      <c r="K35" s="744">
        <v>0</v>
      </c>
      <c r="L35" s="744">
        <v>0</v>
      </c>
      <c r="M35" s="102"/>
    </row>
    <row r="36" spans="1:13" ht="15" customHeight="1">
      <c r="A36" s="875" t="s">
        <v>116</v>
      </c>
      <c r="B36" s="101">
        <v>1</v>
      </c>
      <c r="C36" s="101">
        <v>0</v>
      </c>
      <c r="D36" s="101">
        <v>0</v>
      </c>
      <c r="E36" s="101">
        <v>1</v>
      </c>
      <c r="F36" s="101">
        <v>0</v>
      </c>
      <c r="G36" s="101">
        <v>0</v>
      </c>
      <c r="H36" s="101">
        <v>0</v>
      </c>
      <c r="I36" s="101">
        <v>0</v>
      </c>
      <c r="J36" s="101">
        <v>0</v>
      </c>
      <c r="K36" s="101">
        <v>0</v>
      </c>
      <c r="L36" s="101">
        <v>0</v>
      </c>
      <c r="M36" s="102"/>
    </row>
    <row r="37" spans="1:13">
      <c r="A37" s="497"/>
      <c r="B37" s="752"/>
      <c r="C37" s="752"/>
      <c r="D37" s="752"/>
      <c r="E37" s="752"/>
      <c r="F37" s="752"/>
      <c r="G37" s="752"/>
      <c r="H37" s="752"/>
      <c r="I37" s="752"/>
      <c r="J37" s="752"/>
      <c r="K37" s="752"/>
      <c r="L37" s="752"/>
    </row>
    <row r="38" spans="1:13">
      <c r="A38" s="1169" t="s">
        <v>463</v>
      </c>
      <c r="B38" s="1169"/>
      <c r="C38" s="1169"/>
      <c r="D38" s="1169"/>
      <c r="E38" s="1169"/>
      <c r="F38" s="1169"/>
      <c r="G38" s="1169"/>
      <c r="H38" s="1169"/>
      <c r="I38" s="1169"/>
      <c r="J38" s="1169"/>
      <c r="K38" s="1169"/>
      <c r="L38" s="1169"/>
    </row>
  </sheetData>
  <mergeCells count="5">
    <mergeCell ref="A3:A5"/>
    <mergeCell ref="A38:L38"/>
    <mergeCell ref="C3:L4"/>
    <mergeCell ref="B3:B5"/>
    <mergeCell ref="A1:L1"/>
  </mergeCells>
  <hyperlinks>
    <hyperlink ref="M1" location="INDICE!A1" display="INDICE"/>
  </hyperlinks>
  <printOptions horizontalCentered="1"/>
  <pageMargins left="0.74803149606299213" right="0.74803149606299213" top="1.1023622047244095" bottom="0.98425196850393704" header="0" footer="0.51181102362204722"/>
  <pageSetup paperSize="9" scale="65" orientation="landscape" r:id="rId1"/>
  <headerFooter scaleWithDoc="0" alignWithMargins="0">
    <oddHeader>&amp;C&amp;G</oddHeader>
    <oddFooter>&amp;C&amp;12 63</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zoomScale="90" zoomScaleNormal="90" zoomScalePageLayoutView="90" workbookViewId="0">
      <selection activeCell="A2" sqref="A2"/>
    </sheetView>
  </sheetViews>
  <sheetFormatPr baseColWidth="10" defaultColWidth="9.140625" defaultRowHeight="12.75"/>
  <cols>
    <col min="1" max="1" width="33.5703125" style="51" customWidth="1"/>
    <col min="2" max="2" width="14.5703125" style="74" customWidth="1"/>
    <col min="3" max="3" width="14.85546875" style="74" customWidth="1"/>
    <col min="4" max="4" width="16.28515625" style="74" customWidth="1"/>
    <col min="5" max="5" width="14.42578125" style="74" customWidth="1"/>
    <col min="6" max="6" width="14" style="74" customWidth="1"/>
    <col min="7" max="7" width="13" style="74" customWidth="1"/>
    <col min="8" max="8" width="14.140625" style="74" customWidth="1"/>
    <col min="9" max="9" width="12" style="74" customWidth="1"/>
    <col min="10" max="10" width="10.85546875" style="74" customWidth="1"/>
    <col min="11" max="11" width="8.140625" style="74" bestFit="1" customWidth="1"/>
    <col min="12" max="16384" width="9.140625" style="42"/>
  </cols>
  <sheetData>
    <row r="1" spans="1:12" s="103" customFormat="1" ht="39" customHeight="1">
      <c r="A1" s="1167" t="s">
        <v>1411</v>
      </c>
      <c r="B1" s="1168"/>
      <c r="C1" s="1168"/>
      <c r="D1" s="1168"/>
      <c r="E1" s="1168"/>
      <c r="F1" s="1168"/>
      <c r="G1" s="1168"/>
      <c r="H1" s="1168"/>
      <c r="I1" s="1168"/>
      <c r="J1" s="1168"/>
      <c r="K1" s="1168"/>
      <c r="L1" s="468" t="s">
        <v>1037</v>
      </c>
    </row>
    <row r="2" spans="1:12" s="103" customFormat="1" ht="4.5" customHeight="1">
      <c r="A2" s="91"/>
      <c r="B2" s="106"/>
      <c r="C2" s="106"/>
      <c r="D2" s="106"/>
      <c r="E2" s="106"/>
      <c r="F2" s="106"/>
      <c r="G2" s="106"/>
      <c r="H2" s="106"/>
      <c r="I2" s="106"/>
      <c r="J2" s="106"/>
      <c r="K2" s="106"/>
    </row>
    <row r="3" spans="1:12" s="91" customFormat="1" ht="51" customHeight="1">
      <c r="A3" s="735" t="s">
        <v>98</v>
      </c>
      <c r="B3" s="735" t="s">
        <v>481</v>
      </c>
      <c r="C3" s="735" t="s">
        <v>480</v>
      </c>
      <c r="D3" s="735" t="s">
        <v>479</v>
      </c>
      <c r="E3" s="735" t="s">
        <v>478</v>
      </c>
      <c r="F3" s="735" t="s">
        <v>477</v>
      </c>
      <c r="G3" s="735" t="s">
        <v>476</v>
      </c>
      <c r="H3" s="735" t="s">
        <v>475</v>
      </c>
      <c r="I3" s="735" t="s">
        <v>474</v>
      </c>
      <c r="J3" s="735" t="s">
        <v>473</v>
      </c>
      <c r="K3" s="735" t="s">
        <v>62</v>
      </c>
    </row>
    <row r="4" spans="1:12" s="48" customFormat="1" ht="17.25" customHeight="1">
      <c r="A4" s="73" t="s">
        <v>11</v>
      </c>
      <c r="B4" s="85">
        <v>5962</v>
      </c>
      <c r="C4" s="85">
        <v>1147</v>
      </c>
      <c r="D4" s="85">
        <v>276</v>
      </c>
      <c r="E4" s="85">
        <v>2626</v>
      </c>
      <c r="F4" s="85">
        <v>204</v>
      </c>
      <c r="G4" s="85">
        <v>1096</v>
      </c>
      <c r="H4" s="85">
        <v>29</v>
      </c>
      <c r="I4" s="85">
        <v>126</v>
      </c>
      <c r="J4" s="85">
        <v>32</v>
      </c>
      <c r="K4" s="85">
        <v>426</v>
      </c>
    </row>
    <row r="5" spans="1:12" s="48" customFormat="1" ht="15.75" customHeight="1">
      <c r="A5" s="739" t="s">
        <v>12</v>
      </c>
      <c r="B5" s="740">
        <v>3019</v>
      </c>
      <c r="C5" s="740">
        <v>698</v>
      </c>
      <c r="D5" s="740">
        <v>30</v>
      </c>
      <c r="E5" s="740">
        <v>1375</v>
      </c>
      <c r="F5" s="740">
        <v>129</v>
      </c>
      <c r="G5" s="740">
        <v>549</v>
      </c>
      <c r="H5" s="740">
        <v>24</v>
      </c>
      <c r="I5" s="740">
        <v>20</v>
      </c>
      <c r="J5" s="740">
        <v>23</v>
      </c>
      <c r="K5" s="740">
        <v>171</v>
      </c>
    </row>
    <row r="6" spans="1:12">
      <c r="A6" s="80" t="s">
        <v>13</v>
      </c>
      <c r="B6" s="122">
        <v>336</v>
      </c>
      <c r="C6" s="122">
        <v>89</v>
      </c>
      <c r="D6" s="122">
        <v>3</v>
      </c>
      <c r="E6" s="122">
        <v>133</v>
      </c>
      <c r="F6" s="122">
        <v>21</v>
      </c>
      <c r="G6" s="122">
        <v>61</v>
      </c>
      <c r="H6" s="122">
        <v>0</v>
      </c>
      <c r="I6" s="122">
        <v>0</v>
      </c>
      <c r="J6" s="122">
        <v>1</v>
      </c>
      <c r="K6" s="122">
        <v>28</v>
      </c>
    </row>
    <row r="7" spans="1:12">
      <c r="A7" s="751" t="s">
        <v>14</v>
      </c>
      <c r="B7" s="742">
        <v>39</v>
      </c>
      <c r="C7" s="742">
        <v>7</v>
      </c>
      <c r="D7" s="742">
        <v>0</v>
      </c>
      <c r="E7" s="742">
        <v>27</v>
      </c>
      <c r="F7" s="742">
        <v>0</v>
      </c>
      <c r="G7" s="742">
        <v>5</v>
      </c>
      <c r="H7" s="742">
        <v>0</v>
      </c>
      <c r="I7" s="742">
        <v>0</v>
      </c>
      <c r="J7" s="742">
        <v>0</v>
      </c>
      <c r="K7" s="742">
        <v>0</v>
      </c>
    </row>
    <row r="8" spans="1:12">
      <c r="A8" s="80" t="s">
        <v>15</v>
      </c>
      <c r="B8" s="122">
        <v>56</v>
      </c>
      <c r="C8" s="122">
        <v>19</v>
      </c>
      <c r="D8" s="122">
        <v>0</v>
      </c>
      <c r="E8" s="122">
        <v>25</v>
      </c>
      <c r="F8" s="122">
        <v>1</v>
      </c>
      <c r="G8" s="122">
        <v>6</v>
      </c>
      <c r="H8" s="122">
        <v>0</v>
      </c>
      <c r="I8" s="122">
        <v>1</v>
      </c>
      <c r="J8" s="122">
        <v>1</v>
      </c>
      <c r="K8" s="122">
        <v>3</v>
      </c>
    </row>
    <row r="9" spans="1:12">
      <c r="A9" s="751" t="s">
        <v>16</v>
      </c>
      <c r="B9" s="742">
        <v>42</v>
      </c>
      <c r="C9" s="742">
        <v>9</v>
      </c>
      <c r="D9" s="742">
        <v>0</v>
      </c>
      <c r="E9" s="742">
        <v>20</v>
      </c>
      <c r="F9" s="742">
        <v>0</v>
      </c>
      <c r="G9" s="742">
        <v>4</v>
      </c>
      <c r="H9" s="742">
        <v>1</v>
      </c>
      <c r="I9" s="742">
        <v>0</v>
      </c>
      <c r="J9" s="742">
        <v>1</v>
      </c>
      <c r="K9" s="742">
        <v>7</v>
      </c>
    </row>
    <row r="10" spans="1:12">
      <c r="A10" s="80" t="s">
        <v>17</v>
      </c>
      <c r="B10" s="122">
        <v>98</v>
      </c>
      <c r="C10" s="122">
        <v>20</v>
      </c>
      <c r="D10" s="122">
        <v>1</v>
      </c>
      <c r="E10" s="122">
        <v>54</v>
      </c>
      <c r="F10" s="122">
        <v>1</v>
      </c>
      <c r="G10" s="122">
        <v>17</v>
      </c>
      <c r="H10" s="122">
        <v>0</v>
      </c>
      <c r="I10" s="122">
        <v>0</v>
      </c>
      <c r="J10" s="122">
        <v>0</v>
      </c>
      <c r="K10" s="122">
        <v>5</v>
      </c>
    </row>
    <row r="11" spans="1:12">
      <c r="A11" s="751" t="s">
        <v>18</v>
      </c>
      <c r="B11" s="742">
        <v>144</v>
      </c>
      <c r="C11" s="742">
        <v>41</v>
      </c>
      <c r="D11" s="742">
        <v>4</v>
      </c>
      <c r="E11" s="742">
        <v>68</v>
      </c>
      <c r="F11" s="742">
        <v>4</v>
      </c>
      <c r="G11" s="742">
        <v>21</v>
      </c>
      <c r="H11" s="742">
        <v>1</v>
      </c>
      <c r="I11" s="742">
        <v>0</v>
      </c>
      <c r="J11" s="742">
        <v>0</v>
      </c>
      <c r="K11" s="742">
        <v>5</v>
      </c>
    </row>
    <row r="12" spans="1:12">
      <c r="A12" s="80" t="s">
        <v>19</v>
      </c>
      <c r="B12" s="122">
        <v>121</v>
      </c>
      <c r="C12" s="122">
        <v>29</v>
      </c>
      <c r="D12" s="122">
        <v>1</v>
      </c>
      <c r="E12" s="122">
        <v>63</v>
      </c>
      <c r="F12" s="122">
        <v>2</v>
      </c>
      <c r="G12" s="122">
        <v>22</v>
      </c>
      <c r="H12" s="122">
        <v>0</v>
      </c>
      <c r="I12" s="122">
        <v>0</v>
      </c>
      <c r="J12" s="122">
        <v>0</v>
      </c>
      <c r="K12" s="122">
        <v>4</v>
      </c>
    </row>
    <row r="13" spans="1:12">
      <c r="A13" s="751" t="s">
        <v>20</v>
      </c>
      <c r="B13" s="742">
        <v>201</v>
      </c>
      <c r="C13" s="742">
        <v>25</v>
      </c>
      <c r="D13" s="742">
        <v>4</v>
      </c>
      <c r="E13" s="742">
        <v>105</v>
      </c>
      <c r="F13" s="742">
        <v>11</v>
      </c>
      <c r="G13" s="742">
        <v>46</v>
      </c>
      <c r="H13" s="742">
        <v>0</v>
      </c>
      <c r="I13" s="742">
        <v>7</v>
      </c>
      <c r="J13" s="742">
        <v>3</v>
      </c>
      <c r="K13" s="742">
        <v>0</v>
      </c>
    </row>
    <row r="14" spans="1:12">
      <c r="A14" s="80" t="s">
        <v>21</v>
      </c>
      <c r="B14" s="122">
        <v>1726</v>
      </c>
      <c r="C14" s="122">
        <v>409</v>
      </c>
      <c r="D14" s="122">
        <v>15</v>
      </c>
      <c r="E14" s="122">
        <v>739</v>
      </c>
      <c r="F14" s="122">
        <v>76</v>
      </c>
      <c r="G14" s="122">
        <v>322</v>
      </c>
      <c r="H14" s="122">
        <v>22</v>
      </c>
      <c r="I14" s="122">
        <v>12</v>
      </c>
      <c r="J14" s="122">
        <v>14</v>
      </c>
      <c r="K14" s="122">
        <v>117</v>
      </c>
    </row>
    <row r="15" spans="1:12">
      <c r="A15" s="751" t="s">
        <v>22</v>
      </c>
      <c r="B15" s="742">
        <v>188</v>
      </c>
      <c r="C15" s="742">
        <v>44</v>
      </c>
      <c r="D15" s="742">
        <v>0</v>
      </c>
      <c r="E15" s="742">
        <v>98</v>
      </c>
      <c r="F15" s="742">
        <v>12</v>
      </c>
      <c r="G15" s="742">
        <v>30</v>
      </c>
      <c r="H15" s="742">
        <v>0</v>
      </c>
      <c r="I15" s="742">
        <v>0</v>
      </c>
      <c r="J15" s="742">
        <v>3</v>
      </c>
      <c r="K15" s="742">
        <v>1</v>
      </c>
    </row>
    <row r="16" spans="1:12">
      <c r="A16" s="80" t="s">
        <v>23</v>
      </c>
      <c r="B16" s="122">
        <v>68</v>
      </c>
      <c r="C16" s="122">
        <v>6</v>
      </c>
      <c r="D16" s="122">
        <v>2</v>
      </c>
      <c r="E16" s="122">
        <v>43</v>
      </c>
      <c r="F16" s="122">
        <v>1</v>
      </c>
      <c r="G16" s="122">
        <v>15</v>
      </c>
      <c r="H16" s="122">
        <v>0</v>
      </c>
      <c r="I16" s="122">
        <v>0</v>
      </c>
      <c r="J16" s="122">
        <v>0</v>
      </c>
      <c r="K16" s="122">
        <v>1</v>
      </c>
    </row>
    <row r="17" spans="1:11" s="48" customFormat="1" ht="14.25" customHeight="1">
      <c r="A17" s="739" t="s">
        <v>24</v>
      </c>
      <c r="B17" s="740">
        <v>2676</v>
      </c>
      <c r="C17" s="740">
        <v>402</v>
      </c>
      <c r="D17" s="740">
        <v>240</v>
      </c>
      <c r="E17" s="740">
        <v>1084</v>
      </c>
      <c r="F17" s="740">
        <v>75</v>
      </c>
      <c r="G17" s="740">
        <v>510</v>
      </c>
      <c r="H17" s="740">
        <v>5</v>
      </c>
      <c r="I17" s="740">
        <v>106</v>
      </c>
      <c r="J17" s="740">
        <v>8</v>
      </c>
      <c r="K17" s="740">
        <v>246</v>
      </c>
    </row>
    <row r="18" spans="1:11">
      <c r="A18" s="80" t="s">
        <v>25</v>
      </c>
      <c r="B18" s="122">
        <v>188</v>
      </c>
      <c r="C18" s="122">
        <v>41</v>
      </c>
      <c r="D18" s="122">
        <v>21</v>
      </c>
      <c r="E18" s="122">
        <v>74</v>
      </c>
      <c r="F18" s="122">
        <v>7</v>
      </c>
      <c r="G18" s="122">
        <v>33</v>
      </c>
      <c r="H18" s="122">
        <v>1</v>
      </c>
      <c r="I18" s="122">
        <v>3</v>
      </c>
      <c r="J18" s="122">
        <v>1</v>
      </c>
      <c r="K18" s="122">
        <v>7</v>
      </c>
    </row>
    <row r="19" spans="1:11">
      <c r="A19" s="751" t="s">
        <v>26</v>
      </c>
      <c r="B19" s="742">
        <v>125</v>
      </c>
      <c r="C19" s="742">
        <v>17</v>
      </c>
      <c r="D19" s="742">
        <v>11</v>
      </c>
      <c r="E19" s="742">
        <v>74</v>
      </c>
      <c r="F19" s="742">
        <v>0</v>
      </c>
      <c r="G19" s="742">
        <v>15</v>
      </c>
      <c r="H19" s="742">
        <v>0</v>
      </c>
      <c r="I19" s="742">
        <v>5</v>
      </c>
      <c r="J19" s="742">
        <v>1</v>
      </c>
      <c r="K19" s="742">
        <v>2</v>
      </c>
    </row>
    <row r="20" spans="1:11">
      <c r="A20" s="80" t="s">
        <v>27</v>
      </c>
      <c r="B20" s="122">
        <v>1685</v>
      </c>
      <c r="C20" s="122">
        <v>215</v>
      </c>
      <c r="D20" s="122">
        <v>149</v>
      </c>
      <c r="E20" s="122">
        <v>623</v>
      </c>
      <c r="F20" s="122">
        <v>51</v>
      </c>
      <c r="G20" s="122">
        <v>356</v>
      </c>
      <c r="H20" s="122">
        <v>4</v>
      </c>
      <c r="I20" s="122">
        <v>84</v>
      </c>
      <c r="J20" s="122">
        <v>6</v>
      </c>
      <c r="K20" s="122">
        <v>197</v>
      </c>
    </row>
    <row r="21" spans="1:11">
      <c r="A21" s="751" t="s">
        <v>28</v>
      </c>
      <c r="B21" s="742">
        <v>239</v>
      </c>
      <c r="C21" s="742">
        <v>42</v>
      </c>
      <c r="D21" s="742">
        <v>29</v>
      </c>
      <c r="E21" s="742">
        <v>132</v>
      </c>
      <c r="F21" s="742">
        <v>3</v>
      </c>
      <c r="G21" s="742">
        <v>20</v>
      </c>
      <c r="H21" s="742">
        <v>0</v>
      </c>
      <c r="I21" s="742">
        <v>0</v>
      </c>
      <c r="J21" s="742">
        <v>0</v>
      </c>
      <c r="K21" s="742">
        <v>13</v>
      </c>
    </row>
    <row r="22" spans="1:11">
      <c r="A22" s="80" t="s">
        <v>29</v>
      </c>
      <c r="B22" s="122">
        <v>400</v>
      </c>
      <c r="C22" s="122">
        <v>84</v>
      </c>
      <c r="D22" s="122">
        <v>21</v>
      </c>
      <c r="E22" s="122">
        <v>164</v>
      </c>
      <c r="F22" s="122">
        <v>13</v>
      </c>
      <c r="G22" s="122">
        <v>79</v>
      </c>
      <c r="H22" s="122">
        <v>0</v>
      </c>
      <c r="I22" s="122">
        <v>13</v>
      </c>
      <c r="J22" s="122">
        <v>0</v>
      </c>
      <c r="K22" s="122">
        <v>26</v>
      </c>
    </row>
    <row r="23" spans="1:11">
      <c r="A23" s="751" t="s">
        <v>30</v>
      </c>
      <c r="B23" s="742">
        <v>39</v>
      </c>
      <c r="C23" s="742">
        <v>3</v>
      </c>
      <c r="D23" s="742">
        <v>9</v>
      </c>
      <c r="E23" s="742">
        <v>17</v>
      </c>
      <c r="F23" s="742">
        <v>1</v>
      </c>
      <c r="G23" s="742">
        <v>7</v>
      </c>
      <c r="H23" s="742">
        <v>0</v>
      </c>
      <c r="I23" s="742">
        <v>1</v>
      </c>
      <c r="J23" s="742">
        <v>0</v>
      </c>
      <c r="K23" s="742">
        <v>1</v>
      </c>
    </row>
    <row r="24" spans="1:11" s="48" customFormat="1">
      <c r="A24" s="73" t="s">
        <v>31</v>
      </c>
      <c r="B24" s="85">
        <v>257</v>
      </c>
      <c r="C24" s="85">
        <v>46</v>
      </c>
      <c r="D24" s="85">
        <v>4</v>
      </c>
      <c r="E24" s="85">
        <v>162</v>
      </c>
      <c r="F24" s="85">
        <v>0</v>
      </c>
      <c r="G24" s="85">
        <v>35</v>
      </c>
      <c r="H24" s="85">
        <v>0</v>
      </c>
      <c r="I24" s="85">
        <v>0</v>
      </c>
      <c r="J24" s="85">
        <v>1</v>
      </c>
      <c r="K24" s="85">
        <v>9</v>
      </c>
    </row>
    <row r="25" spans="1:11">
      <c r="A25" s="751" t="s">
        <v>93</v>
      </c>
      <c r="B25" s="742">
        <v>46</v>
      </c>
      <c r="C25" s="742">
        <v>4</v>
      </c>
      <c r="D25" s="742">
        <v>0</v>
      </c>
      <c r="E25" s="742">
        <v>33</v>
      </c>
      <c r="F25" s="742">
        <v>0</v>
      </c>
      <c r="G25" s="742">
        <v>8</v>
      </c>
      <c r="H25" s="742">
        <v>0</v>
      </c>
      <c r="I25" s="742">
        <v>0</v>
      </c>
      <c r="J25" s="742">
        <v>0</v>
      </c>
      <c r="K25" s="742">
        <v>1</v>
      </c>
    </row>
    <row r="26" spans="1:11">
      <c r="A26" s="80" t="s">
        <v>101</v>
      </c>
      <c r="B26" s="122">
        <v>53</v>
      </c>
      <c r="C26" s="122">
        <v>12</v>
      </c>
      <c r="D26" s="122">
        <v>1</v>
      </c>
      <c r="E26" s="122">
        <v>35</v>
      </c>
      <c r="F26" s="122">
        <v>0</v>
      </c>
      <c r="G26" s="122">
        <v>4</v>
      </c>
      <c r="H26" s="122">
        <v>0</v>
      </c>
      <c r="I26" s="122">
        <v>0</v>
      </c>
      <c r="J26" s="122">
        <v>0</v>
      </c>
      <c r="K26" s="122">
        <v>1</v>
      </c>
    </row>
    <row r="27" spans="1:11">
      <c r="A27" s="751" t="s">
        <v>92</v>
      </c>
      <c r="B27" s="742">
        <v>44</v>
      </c>
      <c r="C27" s="742">
        <v>12</v>
      </c>
      <c r="D27" s="742">
        <v>0</v>
      </c>
      <c r="E27" s="742">
        <v>20</v>
      </c>
      <c r="F27" s="742">
        <v>0</v>
      </c>
      <c r="G27" s="742">
        <v>8</v>
      </c>
      <c r="H27" s="742">
        <v>0</v>
      </c>
      <c r="I27" s="742">
        <v>0</v>
      </c>
      <c r="J27" s="742">
        <v>0</v>
      </c>
      <c r="K27" s="742">
        <v>4</v>
      </c>
    </row>
    <row r="28" spans="1:11">
      <c r="A28" s="80" t="s">
        <v>100</v>
      </c>
      <c r="B28" s="122">
        <v>23</v>
      </c>
      <c r="C28" s="122">
        <v>1</v>
      </c>
      <c r="D28" s="122">
        <v>1</v>
      </c>
      <c r="E28" s="122">
        <v>17</v>
      </c>
      <c r="F28" s="122">
        <v>0</v>
      </c>
      <c r="G28" s="122">
        <v>4</v>
      </c>
      <c r="H28" s="122">
        <v>0</v>
      </c>
      <c r="I28" s="122">
        <v>0</v>
      </c>
      <c r="J28" s="122">
        <v>0</v>
      </c>
      <c r="K28" s="122">
        <v>0</v>
      </c>
    </row>
    <row r="29" spans="1:11">
      <c r="A29" s="751" t="s">
        <v>91</v>
      </c>
      <c r="B29" s="742">
        <v>41</v>
      </c>
      <c r="C29" s="742">
        <v>4</v>
      </c>
      <c r="D29" s="742">
        <v>2</v>
      </c>
      <c r="E29" s="742">
        <v>28</v>
      </c>
      <c r="F29" s="742">
        <v>0</v>
      </c>
      <c r="G29" s="742">
        <v>5</v>
      </c>
      <c r="H29" s="742">
        <v>0</v>
      </c>
      <c r="I29" s="742">
        <v>0</v>
      </c>
      <c r="J29" s="742">
        <v>0</v>
      </c>
      <c r="K29" s="742">
        <v>2</v>
      </c>
    </row>
    <row r="30" spans="1:11">
      <c r="A30" s="80" t="s">
        <v>90</v>
      </c>
      <c r="B30" s="122">
        <v>50</v>
      </c>
      <c r="C30" s="122">
        <v>13</v>
      </c>
      <c r="D30" s="122">
        <v>0</v>
      </c>
      <c r="E30" s="122">
        <v>29</v>
      </c>
      <c r="F30" s="122">
        <v>0</v>
      </c>
      <c r="G30" s="122">
        <v>6</v>
      </c>
      <c r="H30" s="122">
        <v>0</v>
      </c>
      <c r="I30" s="122">
        <v>0</v>
      </c>
      <c r="J30" s="122">
        <v>1</v>
      </c>
      <c r="K30" s="122">
        <v>1</v>
      </c>
    </row>
    <row r="31" spans="1:11" s="48" customFormat="1" ht="14.25" customHeight="1">
      <c r="A31" s="739" t="s">
        <v>38</v>
      </c>
      <c r="B31" s="740">
        <v>10</v>
      </c>
      <c r="C31" s="740">
        <v>1</v>
      </c>
      <c r="D31" s="740">
        <v>2</v>
      </c>
      <c r="E31" s="740">
        <v>5</v>
      </c>
      <c r="F31" s="740">
        <v>0</v>
      </c>
      <c r="G31" s="740">
        <v>2</v>
      </c>
      <c r="H31" s="740">
        <v>0</v>
      </c>
      <c r="I31" s="740">
        <v>0</v>
      </c>
      <c r="J31" s="740">
        <v>0</v>
      </c>
      <c r="K31" s="740">
        <v>0</v>
      </c>
    </row>
    <row r="32" spans="1:11">
      <c r="A32" s="80" t="s">
        <v>99</v>
      </c>
      <c r="B32" s="122">
        <v>10</v>
      </c>
      <c r="C32" s="122">
        <v>1</v>
      </c>
      <c r="D32" s="122">
        <v>2</v>
      </c>
      <c r="E32" s="122">
        <v>5</v>
      </c>
      <c r="F32" s="122">
        <v>0</v>
      </c>
      <c r="G32" s="122">
        <v>2</v>
      </c>
      <c r="H32" s="122">
        <v>0</v>
      </c>
      <c r="I32" s="122">
        <v>0</v>
      </c>
      <c r="J32" s="122">
        <v>0</v>
      </c>
      <c r="K32" s="122">
        <v>0</v>
      </c>
    </row>
    <row r="33" spans="1:11" s="48" customFormat="1" ht="12.75" customHeight="1">
      <c r="A33" s="739" t="s">
        <v>41</v>
      </c>
      <c r="B33" s="740">
        <v>0</v>
      </c>
      <c r="C33" s="740">
        <v>0</v>
      </c>
      <c r="D33" s="740">
        <v>0</v>
      </c>
      <c r="E33" s="740">
        <v>0</v>
      </c>
      <c r="F33" s="740">
        <v>0</v>
      </c>
      <c r="G33" s="740">
        <v>0</v>
      </c>
      <c r="H33" s="740">
        <v>0</v>
      </c>
      <c r="I33" s="740">
        <v>0</v>
      </c>
      <c r="J33" s="740">
        <v>0</v>
      </c>
      <c r="K33" s="740">
        <v>0</v>
      </c>
    </row>
    <row r="34" spans="1:11">
      <c r="A34" s="80" t="s">
        <v>116</v>
      </c>
      <c r="B34" s="122">
        <v>0</v>
      </c>
      <c r="C34" s="122">
        <v>0</v>
      </c>
      <c r="D34" s="122">
        <v>0</v>
      </c>
      <c r="E34" s="122">
        <v>0</v>
      </c>
      <c r="F34" s="122">
        <v>0</v>
      </c>
      <c r="G34" s="122">
        <v>0</v>
      </c>
      <c r="H34" s="122">
        <v>0</v>
      </c>
      <c r="I34" s="122">
        <v>0</v>
      </c>
      <c r="J34" s="122">
        <v>0</v>
      </c>
      <c r="K34" s="122">
        <v>0</v>
      </c>
    </row>
    <row r="35" spans="1:11" ht="5.25" customHeight="1">
      <c r="A35" s="80"/>
      <c r="B35" s="752"/>
      <c r="C35" s="752"/>
      <c r="D35" s="752"/>
      <c r="E35" s="752"/>
      <c r="F35" s="752"/>
      <c r="G35" s="752"/>
      <c r="H35" s="752"/>
      <c r="I35" s="752"/>
      <c r="J35" s="752"/>
      <c r="K35" s="752"/>
    </row>
    <row r="36" spans="1:11" ht="21" customHeight="1">
      <c r="A36" s="1169" t="s">
        <v>472</v>
      </c>
      <c r="B36" s="1169"/>
      <c r="C36" s="1169"/>
      <c r="D36" s="1169"/>
      <c r="E36" s="1169"/>
      <c r="F36" s="1169"/>
      <c r="G36" s="1169"/>
      <c r="H36" s="1169"/>
      <c r="I36" s="1169"/>
      <c r="J36" s="1169"/>
      <c r="K36" s="1169"/>
    </row>
  </sheetData>
  <mergeCells count="2">
    <mergeCell ref="A36:K36"/>
    <mergeCell ref="A1:K1"/>
  </mergeCells>
  <hyperlinks>
    <hyperlink ref="L1" location="INDICE!A1" display="INDICE"/>
  </hyperlinks>
  <printOptions horizontalCentered="1"/>
  <pageMargins left="0.70866141732283472" right="0.78740157480314965" top="1.1417322834645669" bottom="0.9055118110236221" header="0" footer="0.51181102362204722"/>
  <pageSetup paperSize="9" scale="78" firstPageNumber="68" orientation="landscape" useFirstPageNumber="1" r:id="rId1"/>
  <headerFooter scaleWithDoc="0" alignWithMargins="0">
    <oddHeader>&amp;C&amp;G</oddHeader>
    <oddFooter>&amp;C&amp;12 64</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zoomScale="90" zoomScaleNormal="90" zoomScalePageLayoutView="80" workbookViewId="0">
      <selection activeCell="A2" sqref="A2"/>
    </sheetView>
  </sheetViews>
  <sheetFormatPr baseColWidth="10" defaultColWidth="9.140625" defaultRowHeight="12.75"/>
  <cols>
    <col min="1" max="1" width="26.42578125" style="58" bestFit="1" customWidth="1"/>
    <col min="2" max="2" width="8.7109375" style="58" bestFit="1" customWidth="1"/>
    <col min="3" max="3" width="7.5703125" style="58" bestFit="1" customWidth="1"/>
    <col min="4" max="5" width="10.42578125" style="58" customWidth="1"/>
    <col min="6" max="6" width="6.5703125" style="58" bestFit="1" customWidth="1"/>
    <col min="7" max="7" width="8.85546875" style="58" bestFit="1" customWidth="1"/>
    <col min="8" max="8" width="11" style="58" customWidth="1"/>
    <col min="9" max="9" width="10.28515625" style="58" bestFit="1" customWidth="1"/>
    <col min="10" max="10" width="11.42578125" style="58" customWidth="1"/>
    <col min="11" max="11" width="12.28515625" style="58" customWidth="1"/>
    <col min="12" max="12" width="10.7109375" style="58" customWidth="1"/>
    <col min="13" max="13" width="11.5703125" style="58" customWidth="1"/>
    <col min="14" max="14" width="11.28515625" style="58" customWidth="1"/>
    <col min="15" max="15" width="10.7109375" style="58" customWidth="1"/>
    <col min="16" max="16" width="11.28515625" style="58" customWidth="1"/>
    <col min="17" max="16384" width="9.140625" style="58"/>
  </cols>
  <sheetData>
    <row r="1" spans="1:17" s="111" customFormat="1" ht="47.25" customHeight="1">
      <c r="A1" s="1167" t="s">
        <v>1412</v>
      </c>
      <c r="B1" s="1168"/>
      <c r="C1" s="1168"/>
      <c r="D1" s="1168"/>
      <c r="E1" s="1168"/>
      <c r="F1" s="1168"/>
      <c r="G1" s="1168"/>
      <c r="H1" s="1168"/>
      <c r="I1" s="1168"/>
      <c r="J1" s="1168"/>
      <c r="K1" s="1168"/>
      <c r="L1" s="1168"/>
      <c r="M1" s="1168"/>
      <c r="N1" s="1168"/>
      <c r="O1" s="1168"/>
      <c r="P1" s="1168"/>
      <c r="Q1" s="468" t="s">
        <v>1037</v>
      </c>
    </row>
    <row r="2" spans="1:17" s="108" customFormat="1" ht="5.25" customHeight="1">
      <c r="A2" s="110"/>
      <c r="B2" s="110"/>
      <c r="C2" s="110"/>
      <c r="D2" s="110"/>
      <c r="E2" s="110"/>
      <c r="F2" s="110"/>
      <c r="G2" s="110"/>
      <c r="H2" s="110"/>
      <c r="I2" s="110"/>
      <c r="J2" s="110"/>
      <c r="K2" s="110"/>
      <c r="L2" s="110"/>
      <c r="M2" s="110"/>
      <c r="N2" s="110"/>
      <c r="O2" s="109"/>
      <c r="P2" s="109"/>
    </row>
    <row r="3" spans="1:17" s="107" customFormat="1" ht="13.5" customHeight="1">
      <c r="A3" s="1174" t="s">
        <v>98</v>
      </c>
      <c r="B3" s="1184" t="s">
        <v>369</v>
      </c>
      <c r="C3" s="1172" t="s">
        <v>496</v>
      </c>
      <c r="D3" s="1188"/>
      <c r="E3" s="1197"/>
      <c r="F3" s="1172" t="s">
        <v>495</v>
      </c>
      <c r="G3" s="1188"/>
      <c r="H3" s="1188"/>
      <c r="I3" s="1188"/>
      <c r="J3" s="1188"/>
      <c r="K3" s="1188"/>
      <c r="L3" s="1188"/>
      <c r="M3" s="1197"/>
      <c r="N3" s="1184" t="s">
        <v>494</v>
      </c>
      <c r="O3" s="1184" t="s">
        <v>493</v>
      </c>
      <c r="P3" s="1184" t="s">
        <v>492</v>
      </c>
    </row>
    <row r="4" spans="1:17" s="107" customFormat="1" ht="15">
      <c r="A4" s="1201"/>
      <c r="B4" s="1090"/>
      <c r="C4" s="1189"/>
      <c r="D4" s="1190"/>
      <c r="E4" s="1198"/>
      <c r="F4" s="1189"/>
      <c r="G4" s="1190"/>
      <c r="H4" s="1190"/>
      <c r="I4" s="1190"/>
      <c r="J4" s="1190"/>
      <c r="K4" s="1190"/>
      <c r="L4" s="1190"/>
      <c r="M4" s="1198"/>
      <c r="N4" s="1090"/>
      <c r="O4" s="1090"/>
      <c r="P4" s="1090"/>
    </row>
    <row r="5" spans="1:17" s="107" customFormat="1" ht="45">
      <c r="A5" s="1186"/>
      <c r="B5" s="1090"/>
      <c r="C5" s="735" t="s">
        <v>76</v>
      </c>
      <c r="D5" s="735" t="s">
        <v>491</v>
      </c>
      <c r="E5" s="735" t="s">
        <v>490</v>
      </c>
      <c r="F5" s="735" t="s">
        <v>76</v>
      </c>
      <c r="G5" s="735" t="s">
        <v>489</v>
      </c>
      <c r="H5" s="735" t="s">
        <v>488</v>
      </c>
      <c r="I5" s="735" t="s">
        <v>487</v>
      </c>
      <c r="J5" s="735" t="s">
        <v>486</v>
      </c>
      <c r="K5" s="735" t="s">
        <v>485</v>
      </c>
      <c r="L5" s="735" t="s">
        <v>484</v>
      </c>
      <c r="M5" s="735" t="s">
        <v>483</v>
      </c>
      <c r="N5" s="1090"/>
      <c r="O5" s="1090"/>
      <c r="P5" s="1090"/>
    </row>
    <row r="6" spans="1:17" s="90" customFormat="1" ht="17.25" customHeight="1">
      <c r="A6" s="73" t="s">
        <v>11</v>
      </c>
      <c r="B6" s="83">
        <v>22693</v>
      </c>
      <c r="C6" s="83">
        <v>17648</v>
      </c>
      <c r="D6" s="83">
        <v>15819</v>
      </c>
      <c r="E6" s="83">
        <v>1829</v>
      </c>
      <c r="F6" s="83">
        <v>3805</v>
      </c>
      <c r="G6" s="83">
        <v>1700</v>
      </c>
      <c r="H6" s="83">
        <v>687</v>
      </c>
      <c r="I6" s="83">
        <v>259</v>
      </c>
      <c r="J6" s="83">
        <v>159</v>
      </c>
      <c r="K6" s="83">
        <v>598</v>
      </c>
      <c r="L6" s="83">
        <v>37</v>
      </c>
      <c r="M6" s="83">
        <v>365</v>
      </c>
      <c r="N6" s="83">
        <v>527</v>
      </c>
      <c r="O6" s="83">
        <v>87</v>
      </c>
      <c r="P6" s="83">
        <v>626</v>
      </c>
    </row>
    <row r="7" spans="1:17" s="90" customFormat="1" ht="16.5" customHeight="1">
      <c r="A7" s="739" t="s">
        <v>12</v>
      </c>
      <c r="B7" s="744">
        <v>10234</v>
      </c>
      <c r="C7" s="744">
        <v>7794</v>
      </c>
      <c r="D7" s="744">
        <v>7121</v>
      </c>
      <c r="E7" s="744">
        <v>673</v>
      </c>
      <c r="F7" s="744">
        <v>1836</v>
      </c>
      <c r="G7" s="744">
        <v>759</v>
      </c>
      <c r="H7" s="744">
        <v>301</v>
      </c>
      <c r="I7" s="744">
        <v>135</v>
      </c>
      <c r="J7" s="744">
        <v>103</v>
      </c>
      <c r="K7" s="744">
        <v>391</v>
      </c>
      <c r="L7" s="744">
        <v>29</v>
      </c>
      <c r="M7" s="744">
        <v>118</v>
      </c>
      <c r="N7" s="744">
        <v>295</v>
      </c>
      <c r="O7" s="744">
        <v>38</v>
      </c>
      <c r="P7" s="744">
        <v>271</v>
      </c>
    </row>
    <row r="8" spans="1:17" ht="14.25" customHeight="1">
      <c r="A8" s="875" t="s">
        <v>13</v>
      </c>
      <c r="B8" s="101">
        <v>1153</v>
      </c>
      <c r="C8" s="101">
        <v>866</v>
      </c>
      <c r="D8" s="101">
        <v>751</v>
      </c>
      <c r="E8" s="101">
        <v>115</v>
      </c>
      <c r="F8" s="101">
        <v>236</v>
      </c>
      <c r="G8" s="101">
        <v>116</v>
      </c>
      <c r="H8" s="101">
        <v>21</v>
      </c>
      <c r="I8" s="101">
        <v>26</v>
      </c>
      <c r="J8" s="101">
        <v>7</v>
      </c>
      <c r="K8" s="101">
        <v>45</v>
      </c>
      <c r="L8" s="101">
        <v>3</v>
      </c>
      <c r="M8" s="101">
        <v>18</v>
      </c>
      <c r="N8" s="101">
        <v>45</v>
      </c>
      <c r="O8" s="101">
        <v>2</v>
      </c>
      <c r="P8" s="101">
        <v>4</v>
      </c>
    </row>
    <row r="9" spans="1:17" ht="14.25" customHeight="1">
      <c r="A9" s="751" t="s">
        <v>14</v>
      </c>
      <c r="B9" s="745">
        <v>254</v>
      </c>
      <c r="C9" s="745">
        <v>180</v>
      </c>
      <c r="D9" s="745">
        <v>163</v>
      </c>
      <c r="E9" s="745">
        <v>17</v>
      </c>
      <c r="F9" s="745">
        <v>55</v>
      </c>
      <c r="G9" s="745">
        <v>20</v>
      </c>
      <c r="H9" s="745">
        <v>15</v>
      </c>
      <c r="I9" s="745">
        <v>2</v>
      </c>
      <c r="J9" s="745">
        <v>1</v>
      </c>
      <c r="K9" s="745">
        <v>17</v>
      </c>
      <c r="L9" s="745">
        <v>0</v>
      </c>
      <c r="M9" s="745">
        <v>0</v>
      </c>
      <c r="N9" s="745">
        <v>14</v>
      </c>
      <c r="O9" s="745">
        <v>0</v>
      </c>
      <c r="P9" s="745">
        <v>5</v>
      </c>
    </row>
    <row r="10" spans="1:17" ht="14.25" customHeight="1">
      <c r="A10" s="875" t="s">
        <v>15</v>
      </c>
      <c r="B10" s="101">
        <v>425</v>
      </c>
      <c r="C10" s="101">
        <v>324</v>
      </c>
      <c r="D10" s="101">
        <v>306</v>
      </c>
      <c r="E10" s="101">
        <v>18</v>
      </c>
      <c r="F10" s="101">
        <v>67</v>
      </c>
      <c r="G10" s="101">
        <v>34</v>
      </c>
      <c r="H10" s="101">
        <v>7</v>
      </c>
      <c r="I10" s="101">
        <v>10</v>
      </c>
      <c r="J10" s="101">
        <v>1</v>
      </c>
      <c r="K10" s="101">
        <v>15</v>
      </c>
      <c r="L10" s="101">
        <v>0</v>
      </c>
      <c r="M10" s="101">
        <v>0</v>
      </c>
      <c r="N10" s="101">
        <v>17</v>
      </c>
      <c r="O10" s="101">
        <v>1</v>
      </c>
      <c r="P10" s="101">
        <v>16</v>
      </c>
    </row>
    <row r="11" spans="1:17">
      <c r="A11" s="751" t="s">
        <v>16</v>
      </c>
      <c r="B11" s="745">
        <v>205</v>
      </c>
      <c r="C11" s="745">
        <v>145</v>
      </c>
      <c r="D11" s="745">
        <v>140</v>
      </c>
      <c r="E11" s="745">
        <v>5</v>
      </c>
      <c r="F11" s="745">
        <v>44</v>
      </c>
      <c r="G11" s="745">
        <v>15</v>
      </c>
      <c r="H11" s="745">
        <v>9</v>
      </c>
      <c r="I11" s="745">
        <v>4</v>
      </c>
      <c r="J11" s="745">
        <v>1</v>
      </c>
      <c r="K11" s="745">
        <v>14</v>
      </c>
      <c r="L11" s="745">
        <v>0</v>
      </c>
      <c r="M11" s="745">
        <v>1</v>
      </c>
      <c r="N11" s="745">
        <v>9</v>
      </c>
      <c r="O11" s="745">
        <v>1</v>
      </c>
      <c r="P11" s="745">
        <v>6</v>
      </c>
    </row>
    <row r="12" spans="1:17" ht="13.5" customHeight="1">
      <c r="A12" s="875" t="s">
        <v>17</v>
      </c>
      <c r="B12" s="101">
        <v>466</v>
      </c>
      <c r="C12" s="101">
        <v>334</v>
      </c>
      <c r="D12" s="101">
        <v>306</v>
      </c>
      <c r="E12" s="101">
        <v>28</v>
      </c>
      <c r="F12" s="101">
        <v>85</v>
      </c>
      <c r="G12" s="101">
        <v>38</v>
      </c>
      <c r="H12" s="101">
        <v>9</v>
      </c>
      <c r="I12" s="101">
        <v>9</v>
      </c>
      <c r="J12" s="101">
        <v>6</v>
      </c>
      <c r="K12" s="101">
        <v>22</v>
      </c>
      <c r="L12" s="101">
        <v>0</v>
      </c>
      <c r="M12" s="101">
        <v>1</v>
      </c>
      <c r="N12" s="101">
        <v>27</v>
      </c>
      <c r="O12" s="101">
        <v>0</v>
      </c>
      <c r="P12" s="101">
        <v>20</v>
      </c>
    </row>
    <row r="13" spans="1:17" ht="15" customHeight="1">
      <c r="A13" s="751" t="s">
        <v>18</v>
      </c>
      <c r="B13" s="745">
        <v>641</v>
      </c>
      <c r="C13" s="745">
        <v>472</v>
      </c>
      <c r="D13" s="745">
        <v>447</v>
      </c>
      <c r="E13" s="745">
        <v>25</v>
      </c>
      <c r="F13" s="745">
        <v>135</v>
      </c>
      <c r="G13" s="745">
        <v>53</v>
      </c>
      <c r="H13" s="745">
        <v>17</v>
      </c>
      <c r="I13" s="745">
        <v>21</v>
      </c>
      <c r="J13" s="745">
        <v>7</v>
      </c>
      <c r="K13" s="745">
        <v>32</v>
      </c>
      <c r="L13" s="745">
        <v>0</v>
      </c>
      <c r="M13" s="745">
        <v>5</v>
      </c>
      <c r="N13" s="745">
        <v>28</v>
      </c>
      <c r="O13" s="745">
        <v>3</v>
      </c>
      <c r="P13" s="745">
        <v>3</v>
      </c>
    </row>
    <row r="14" spans="1:17" ht="15.75" customHeight="1">
      <c r="A14" s="875" t="s">
        <v>19</v>
      </c>
      <c r="B14" s="101">
        <v>652</v>
      </c>
      <c r="C14" s="101">
        <v>387</v>
      </c>
      <c r="D14" s="101">
        <v>284</v>
      </c>
      <c r="E14" s="101">
        <v>103</v>
      </c>
      <c r="F14" s="101">
        <v>92</v>
      </c>
      <c r="G14" s="101">
        <v>32</v>
      </c>
      <c r="H14" s="101">
        <v>16</v>
      </c>
      <c r="I14" s="101">
        <v>6</v>
      </c>
      <c r="J14" s="101">
        <v>8</v>
      </c>
      <c r="K14" s="101">
        <v>25</v>
      </c>
      <c r="L14" s="101">
        <v>1</v>
      </c>
      <c r="M14" s="101">
        <v>4</v>
      </c>
      <c r="N14" s="101">
        <v>27</v>
      </c>
      <c r="O14" s="101">
        <v>5</v>
      </c>
      <c r="P14" s="101">
        <v>141</v>
      </c>
    </row>
    <row r="15" spans="1:17" ht="15.75" customHeight="1">
      <c r="A15" s="751" t="s">
        <v>20</v>
      </c>
      <c r="B15" s="745">
        <v>826</v>
      </c>
      <c r="C15" s="745">
        <v>588</v>
      </c>
      <c r="D15" s="745">
        <v>553</v>
      </c>
      <c r="E15" s="745">
        <v>35</v>
      </c>
      <c r="F15" s="745">
        <v>157</v>
      </c>
      <c r="G15" s="745">
        <v>66</v>
      </c>
      <c r="H15" s="745">
        <v>37</v>
      </c>
      <c r="I15" s="745">
        <v>12</v>
      </c>
      <c r="J15" s="745">
        <v>10</v>
      </c>
      <c r="K15" s="745">
        <v>24</v>
      </c>
      <c r="L15" s="745">
        <v>2</v>
      </c>
      <c r="M15" s="745">
        <v>6</v>
      </c>
      <c r="N15" s="745">
        <v>29</v>
      </c>
      <c r="O15" s="745">
        <v>11</v>
      </c>
      <c r="P15" s="745">
        <v>41</v>
      </c>
    </row>
    <row r="16" spans="1:17" ht="16.5" customHeight="1">
      <c r="A16" s="875" t="s">
        <v>21</v>
      </c>
      <c r="B16" s="101">
        <v>4607</v>
      </c>
      <c r="C16" s="101">
        <v>3682</v>
      </c>
      <c r="D16" s="101">
        <v>3448</v>
      </c>
      <c r="E16" s="101">
        <v>234</v>
      </c>
      <c r="F16" s="101">
        <v>825</v>
      </c>
      <c r="G16" s="101">
        <v>335</v>
      </c>
      <c r="H16" s="101">
        <v>133</v>
      </c>
      <c r="I16" s="101">
        <v>29</v>
      </c>
      <c r="J16" s="101">
        <v>58</v>
      </c>
      <c r="K16" s="101">
        <v>174</v>
      </c>
      <c r="L16" s="101">
        <v>23</v>
      </c>
      <c r="M16" s="101">
        <v>73</v>
      </c>
      <c r="N16" s="101">
        <v>71</v>
      </c>
      <c r="O16" s="101">
        <v>14</v>
      </c>
      <c r="P16" s="101">
        <v>15</v>
      </c>
    </row>
    <row r="17" spans="1:16" ht="12" customHeight="1">
      <c r="A17" s="751" t="s">
        <v>22</v>
      </c>
      <c r="B17" s="745">
        <v>604</v>
      </c>
      <c r="C17" s="745">
        <v>491</v>
      </c>
      <c r="D17" s="745">
        <v>452</v>
      </c>
      <c r="E17" s="745">
        <v>39</v>
      </c>
      <c r="F17" s="745">
        <v>82</v>
      </c>
      <c r="G17" s="745">
        <v>30</v>
      </c>
      <c r="H17" s="745">
        <v>11</v>
      </c>
      <c r="I17" s="745">
        <v>10</v>
      </c>
      <c r="J17" s="745">
        <v>4</v>
      </c>
      <c r="K17" s="745">
        <v>21</v>
      </c>
      <c r="L17" s="745">
        <v>0</v>
      </c>
      <c r="M17" s="745">
        <v>6</v>
      </c>
      <c r="N17" s="745">
        <v>21</v>
      </c>
      <c r="O17" s="745">
        <v>1</v>
      </c>
      <c r="P17" s="745">
        <v>9</v>
      </c>
    </row>
    <row r="18" spans="1:16" ht="21.75" customHeight="1">
      <c r="A18" s="875" t="s">
        <v>23</v>
      </c>
      <c r="B18" s="101">
        <v>401</v>
      </c>
      <c r="C18" s="101">
        <v>325</v>
      </c>
      <c r="D18" s="101">
        <v>271</v>
      </c>
      <c r="E18" s="101">
        <v>54</v>
      </c>
      <c r="F18" s="101">
        <v>58</v>
      </c>
      <c r="G18" s="101">
        <v>20</v>
      </c>
      <c r="H18" s="101">
        <v>26</v>
      </c>
      <c r="I18" s="101">
        <v>6</v>
      </c>
      <c r="J18" s="101">
        <v>0</v>
      </c>
      <c r="K18" s="101">
        <v>2</v>
      </c>
      <c r="L18" s="101">
        <v>0</v>
      </c>
      <c r="M18" s="101">
        <v>4</v>
      </c>
      <c r="N18" s="101">
        <v>7</v>
      </c>
      <c r="O18" s="101">
        <v>0</v>
      </c>
      <c r="P18" s="101">
        <v>11</v>
      </c>
    </row>
    <row r="19" spans="1:16" s="90" customFormat="1" ht="16.5" customHeight="1">
      <c r="A19" s="739" t="s">
        <v>24</v>
      </c>
      <c r="B19" s="744">
        <v>11216</v>
      </c>
      <c r="C19" s="744">
        <v>8983</v>
      </c>
      <c r="D19" s="744">
        <v>7933</v>
      </c>
      <c r="E19" s="744">
        <v>1050</v>
      </c>
      <c r="F19" s="744">
        <v>1708</v>
      </c>
      <c r="G19" s="744">
        <v>804</v>
      </c>
      <c r="H19" s="744">
        <v>345</v>
      </c>
      <c r="I19" s="744">
        <v>102</v>
      </c>
      <c r="J19" s="744">
        <v>46</v>
      </c>
      <c r="K19" s="744">
        <v>175</v>
      </c>
      <c r="L19" s="744">
        <v>8</v>
      </c>
      <c r="M19" s="744">
        <v>228</v>
      </c>
      <c r="N19" s="744">
        <v>187</v>
      </c>
      <c r="O19" s="744">
        <v>41</v>
      </c>
      <c r="P19" s="744">
        <v>297</v>
      </c>
    </row>
    <row r="20" spans="1:16">
      <c r="A20" s="875" t="s">
        <v>25</v>
      </c>
      <c r="B20" s="101">
        <v>782</v>
      </c>
      <c r="C20" s="101">
        <v>561</v>
      </c>
      <c r="D20" s="101">
        <v>528</v>
      </c>
      <c r="E20" s="101">
        <v>33</v>
      </c>
      <c r="F20" s="101">
        <v>137</v>
      </c>
      <c r="G20" s="101">
        <v>68</v>
      </c>
      <c r="H20" s="101">
        <v>22</v>
      </c>
      <c r="I20" s="101">
        <v>10</v>
      </c>
      <c r="J20" s="101">
        <v>4</v>
      </c>
      <c r="K20" s="101">
        <v>25</v>
      </c>
      <c r="L20" s="101">
        <v>1</v>
      </c>
      <c r="M20" s="101">
        <v>7</v>
      </c>
      <c r="N20" s="101">
        <v>36</v>
      </c>
      <c r="O20" s="101">
        <v>7</v>
      </c>
      <c r="P20" s="101">
        <v>41</v>
      </c>
    </row>
    <row r="21" spans="1:16" ht="15.75" customHeight="1">
      <c r="A21" s="751" t="s">
        <v>26</v>
      </c>
      <c r="B21" s="745">
        <v>686</v>
      </c>
      <c r="C21" s="745">
        <v>459</v>
      </c>
      <c r="D21" s="745">
        <v>395</v>
      </c>
      <c r="E21" s="745">
        <v>64</v>
      </c>
      <c r="F21" s="745">
        <v>151</v>
      </c>
      <c r="G21" s="745">
        <v>51</v>
      </c>
      <c r="H21" s="745">
        <v>43</v>
      </c>
      <c r="I21" s="745">
        <v>6</v>
      </c>
      <c r="J21" s="745">
        <v>3</v>
      </c>
      <c r="K21" s="745">
        <v>19</v>
      </c>
      <c r="L21" s="745">
        <v>0</v>
      </c>
      <c r="M21" s="745">
        <v>29</v>
      </c>
      <c r="N21" s="745">
        <v>23</v>
      </c>
      <c r="O21" s="745">
        <v>5</v>
      </c>
      <c r="P21" s="745">
        <v>48</v>
      </c>
    </row>
    <row r="22" spans="1:16" ht="15" customHeight="1">
      <c r="A22" s="875" t="s">
        <v>27</v>
      </c>
      <c r="B22" s="101">
        <v>6810</v>
      </c>
      <c r="C22" s="101">
        <v>5822</v>
      </c>
      <c r="D22" s="101">
        <v>5022</v>
      </c>
      <c r="E22" s="101">
        <v>800</v>
      </c>
      <c r="F22" s="101">
        <v>831</v>
      </c>
      <c r="G22" s="101">
        <v>432</v>
      </c>
      <c r="H22" s="101">
        <v>151</v>
      </c>
      <c r="I22" s="101">
        <v>51</v>
      </c>
      <c r="J22" s="101">
        <v>28</v>
      </c>
      <c r="K22" s="101">
        <v>75</v>
      </c>
      <c r="L22" s="101">
        <v>6</v>
      </c>
      <c r="M22" s="101">
        <v>88</v>
      </c>
      <c r="N22" s="101">
        <v>55</v>
      </c>
      <c r="O22" s="101">
        <v>19</v>
      </c>
      <c r="P22" s="101">
        <v>83</v>
      </c>
    </row>
    <row r="23" spans="1:16">
      <c r="A23" s="751" t="s">
        <v>28</v>
      </c>
      <c r="B23" s="745">
        <v>900</v>
      </c>
      <c r="C23" s="745">
        <v>632</v>
      </c>
      <c r="D23" s="745">
        <v>567</v>
      </c>
      <c r="E23" s="745">
        <v>65</v>
      </c>
      <c r="F23" s="745">
        <v>211</v>
      </c>
      <c r="G23" s="745">
        <v>109</v>
      </c>
      <c r="H23" s="745">
        <v>54</v>
      </c>
      <c r="I23" s="745">
        <v>13</v>
      </c>
      <c r="J23" s="745">
        <v>5</v>
      </c>
      <c r="K23" s="745">
        <v>15</v>
      </c>
      <c r="L23" s="745">
        <v>0</v>
      </c>
      <c r="M23" s="745">
        <v>15</v>
      </c>
      <c r="N23" s="745">
        <v>30</v>
      </c>
      <c r="O23" s="745">
        <v>0</v>
      </c>
      <c r="P23" s="745">
        <v>27</v>
      </c>
    </row>
    <row r="24" spans="1:16" ht="15.75" customHeight="1">
      <c r="A24" s="875" t="s">
        <v>29</v>
      </c>
      <c r="B24" s="101">
        <v>1766</v>
      </c>
      <c r="C24" s="101">
        <v>1321</v>
      </c>
      <c r="D24" s="101">
        <v>1264</v>
      </c>
      <c r="E24" s="101">
        <v>57</v>
      </c>
      <c r="F24" s="101">
        <v>312</v>
      </c>
      <c r="G24" s="101">
        <v>105</v>
      </c>
      <c r="H24" s="101">
        <v>60</v>
      </c>
      <c r="I24" s="101">
        <v>18</v>
      </c>
      <c r="J24" s="101">
        <v>6</v>
      </c>
      <c r="K24" s="101">
        <v>34</v>
      </c>
      <c r="L24" s="101">
        <v>0</v>
      </c>
      <c r="M24" s="101">
        <v>89</v>
      </c>
      <c r="N24" s="101">
        <v>37</v>
      </c>
      <c r="O24" s="101">
        <v>10</v>
      </c>
      <c r="P24" s="101">
        <v>86</v>
      </c>
    </row>
    <row r="25" spans="1:16">
      <c r="A25" s="751" t="s">
        <v>30</v>
      </c>
      <c r="B25" s="745">
        <v>272</v>
      </c>
      <c r="C25" s="745">
        <v>188</v>
      </c>
      <c r="D25" s="745">
        <v>157</v>
      </c>
      <c r="E25" s="745">
        <v>31</v>
      </c>
      <c r="F25" s="745">
        <v>66</v>
      </c>
      <c r="G25" s="745">
        <v>39</v>
      </c>
      <c r="H25" s="745">
        <v>15</v>
      </c>
      <c r="I25" s="745">
        <v>4</v>
      </c>
      <c r="J25" s="745">
        <v>0</v>
      </c>
      <c r="K25" s="745">
        <v>7</v>
      </c>
      <c r="L25" s="745">
        <v>1</v>
      </c>
      <c r="M25" s="745">
        <v>0</v>
      </c>
      <c r="N25" s="745">
        <v>6</v>
      </c>
      <c r="O25" s="745">
        <v>0</v>
      </c>
      <c r="P25" s="745">
        <v>12</v>
      </c>
    </row>
    <row r="26" spans="1:16" s="90" customFormat="1" ht="17.25" customHeight="1">
      <c r="A26" s="73" t="s">
        <v>31</v>
      </c>
      <c r="B26" s="83">
        <v>1202</v>
      </c>
      <c r="C26" s="83">
        <v>853</v>
      </c>
      <c r="D26" s="83">
        <v>750</v>
      </c>
      <c r="E26" s="83">
        <v>103</v>
      </c>
      <c r="F26" s="83">
        <v>242</v>
      </c>
      <c r="G26" s="83">
        <v>128</v>
      </c>
      <c r="H26" s="83">
        <v>38</v>
      </c>
      <c r="I26" s="83">
        <v>19</v>
      </c>
      <c r="J26" s="83">
        <v>10</v>
      </c>
      <c r="K26" s="83">
        <v>29</v>
      </c>
      <c r="L26" s="83">
        <v>0</v>
      </c>
      <c r="M26" s="83">
        <v>18</v>
      </c>
      <c r="N26" s="83">
        <v>42</v>
      </c>
      <c r="O26" s="83">
        <v>7</v>
      </c>
      <c r="P26" s="83">
        <v>58</v>
      </c>
    </row>
    <row r="27" spans="1:16">
      <c r="A27" s="751" t="s">
        <v>93</v>
      </c>
      <c r="B27" s="745">
        <v>353</v>
      </c>
      <c r="C27" s="745">
        <v>253</v>
      </c>
      <c r="D27" s="745">
        <v>232</v>
      </c>
      <c r="E27" s="745">
        <v>21</v>
      </c>
      <c r="F27" s="745">
        <v>76</v>
      </c>
      <c r="G27" s="745">
        <v>40</v>
      </c>
      <c r="H27" s="745">
        <v>13</v>
      </c>
      <c r="I27" s="745">
        <v>6</v>
      </c>
      <c r="J27" s="745">
        <v>3</v>
      </c>
      <c r="K27" s="745">
        <v>14</v>
      </c>
      <c r="L27" s="745">
        <v>0</v>
      </c>
      <c r="M27" s="745">
        <v>0</v>
      </c>
      <c r="N27" s="745">
        <v>19</v>
      </c>
      <c r="O27" s="745">
        <v>5</v>
      </c>
      <c r="P27" s="745">
        <v>0</v>
      </c>
    </row>
    <row r="28" spans="1:16" ht="14.25" customHeight="1">
      <c r="A28" s="875" t="s">
        <v>101</v>
      </c>
      <c r="B28" s="101">
        <v>191</v>
      </c>
      <c r="C28" s="101">
        <v>132</v>
      </c>
      <c r="D28" s="101">
        <v>117</v>
      </c>
      <c r="E28" s="101">
        <v>15</v>
      </c>
      <c r="F28" s="101">
        <v>57</v>
      </c>
      <c r="G28" s="101">
        <v>44</v>
      </c>
      <c r="H28" s="101">
        <v>7</v>
      </c>
      <c r="I28" s="101">
        <v>2</v>
      </c>
      <c r="J28" s="101">
        <v>0</v>
      </c>
      <c r="K28" s="101">
        <v>4</v>
      </c>
      <c r="L28" s="101">
        <v>0</v>
      </c>
      <c r="M28" s="101">
        <v>0</v>
      </c>
      <c r="N28" s="101">
        <v>2</v>
      </c>
      <c r="O28" s="101">
        <v>0</v>
      </c>
      <c r="P28" s="101">
        <v>0</v>
      </c>
    </row>
    <row r="29" spans="1:16" ht="13.5" customHeight="1">
      <c r="A29" s="751" t="s">
        <v>92</v>
      </c>
      <c r="B29" s="745">
        <v>168</v>
      </c>
      <c r="C29" s="745">
        <v>120</v>
      </c>
      <c r="D29" s="745">
        <v>118</v>
      </c>
      <c r="E29" s="745">
        <v>2</v>
      </c>
      <c r="F29" s="745">
        <v>21</v>
      </c>
      <c r="G29" s="745">
        <v>8</v>
      </c>
      <c r="H29" s="745">
        <v>5</v>
      </c>
      <c r="I29" s="745">
        <v>2</v>
      </c>
      <c r="J29" s="745">
        <v>1</v>
      </c>
      <c r="K29" s="745">
        <v>1</v>
      </c>
      <c r="L29" s="745">
        <v>0</v>
      </c>
      <c r="M29" s="745">
        <v>4</v>
      </c>
      <c r="N29" s="745">
        <v>12</v>
      </c>
      <c r="O29" s="745">
        <v>0</v>
      </c>
      <c r="P29" s="745">
        <v>15</v>
      </c>
    </row>
    <row r="30" spans="1:16" ht="15" customHeight="1">
      <c r="A30" s="875" t="s">
        <v>100</v>
      </c>
      <c r="B30" s="101">
        <v>152</v>
      </c>
      <c r="C30" s="101">
        <v>113</v>
      </c>
      <c r="D30" s="101">
        <v>105</v>
      </c>
      <c r="E30" s="101">
        <v>8</v>
      </c>
      <c r="F30" s="101">
        <v>26</v>
      </c>
      <c r="G30" s="101">
        <v>8</v>
      </c>
      <c r="H30" s="101">
        <v>2</v>
      </c>
      <c r="I30" s="101">
        <v>5</v>
      </c>
      <c r="J30" s="101">
        <v>4</v>
      </c>
      <c r="K30" s="101">
        <v>7</v>
      </c>
      <c r="L30" s="101">
        <v>0</v>
      </c>
      <c r="M30" s="101">
        <v>0</v>
      </c>
      <c r="N30" s="101">
        <v>6</v>
      </c>
      <c r="O30" s="101">
        <v>0</v>
      </c>
      <c r="P30" s="101">
        <v>7</v>
      </c>
    </row>
    <row r="31" spans="1:16" ht="15" customHeight="1">
      <c r="A31" s="751" t="s">
        <v>91</v>
      </c>
      <c r="B31" s="745">
        <v>192</v>
      </c>
      <c r="C31" s="745">
        <v>142</v>
      </c>
      <c r="D31" s="745">
        <v>90</v>
      </c>
      <c r="E31" s="745">
        <v>52</v>
      </c>
      <c r="F31" s="745">
        <v>26</v>
      </c>
      <c r="G31" s="745">
        <v>15</v>
      </c>
      <c r="H31" s="745">
        <v>6</v>
      </c>
      <c r="I31" s="745">
        <v>1</v>
      </c>
      <c r="J31" s="745">
        <v>1</v>
      </c>
      <c r="K31" s="745">
        <v>2</v>
      </c>
      <c r="L31" s="745">
        <v>0</v>
      </c>
      <c r="M31" s="745">
        <v>1</v>
      </c>
      <c r="N31" s="745">
        <v>1</v>
      </c>
      <c r="O31" s="745">
        <v>1</v>
      </c>
      <c r="P31" s="745">
        <v>22</v>
      </c>
    </row>
    <row r="32" spans="1:16">
      <c r="A32" s="875" t="s">
        <v>90</v>
      </c>
      <c r="B32" s="101">
        <v>146</v>
      </c>
      <c r="C32" s="101">
        <v>93</v>
      </c>
      <c r="D32" s="101">
        <v>88</v>
      </c>
      <c r="E32" s="101">
        <v>5</v>
      </c>
      <c r="F32" s="101">
        <v>36</v>
      </c>
      <c r="G32" s="101">
        <v>13</v>
      </c>
      <c r="H32" s="101">
        <v>5</v>
      </c>
      <c r="I32" s="101">
        <v>3</v>
      </c>
      <c r="J32" s="101">
        <v>1</v>
      </c>
      <c r="K32" s="101">
        <v>1</v>
      </c>
      <c r="L32" s="101">
        <v>0</v>
      </c>
      <c r="M32" s="101">
        <v>13</v>
      </c>
      <c r="N32" s="101">
        <v>2</v>
      </c>
      <c r="O32" s="101">
        <v>1</v>
      </c>
      <c r="P32" s="101">
        <v>14</v>
      </c>
    </row>
    <row r="33" spans="1:16" s="90" customFormat="1" ht="17.25" customHeight="1">
      <c r="A33" s="739" t="s">
        <v>38</v>
      </c>
      <c r="B33" s="744">
        <v>40</v>
      </c>
      <c r="C33" s="744">
        <v>17</v>
      </c>
      <c r="D33" s="744">
        <v>14</v>
      </c>
      <c r="E33" s="744">
        <v>3</v>
      </c>
      <c r="F33" s="744">
        <v>19</v>
      </c>
      <c r="G33" s="744">
        <v>9</v>
      </c>
      <c r="H33" s="744">
        <v>3</v>
      </c>
      <c r="I33" s="744">
        <v>3</v>
      </c>
      <c r="J33" s="744">
        <v>0</v>
      </c>
      <c r="K33" s="744">
        <v>3</v>
      </c>
      <c r="L33" s="744">
        <v>0</v>
      </c>
      <c r="M33" s="744">
        <v>1</v>
      </c>
      <c r="N33" s="744">
        <v>3</v>
      </c>
      <c r="O33" s="744">
        <v>1</v>
      </c>
      <c r="P33" s="744">
        <v>0</v>
      </c>
    </row>
    <row r="34" spans="1:16" ht="15" customHeight="1">
      <c r="A34" s="875" t="s">
        <v>99</v>
      </c>
      <c r="B34" s="101">
        <v>40</v>
      </c>
      <c r="C34" s="101">
        <v>17</v>
      </c>
      <c r="D34" s="101">
        <v>14</v>
      </c>
      <c r="E34" s="101">
        <v>3</v>
      </c>
      <c r="F34" s="101">
        <v>19</v>
      </c>
      <c r="G34" s="101">
        <v>9</v>
      </c>
      <c r="H34" s="101">
        <v>3</v>
      </c>
      <c r="I34" s="101">
        <v>3</v>
      </c>
      <c r="J34" s="101">
        <v>0</v>
      </c>
      <c r="K34" s="101">
        <v>3</v>
      </c>
      <c r="L34" s="101">
        <v>0</v>
      </c>
      <c r="M34" s="101">
        <v>1</v>
      </c>
      <c r="N34" s="101">
        <v>3</v>
      </c>
      <c r="O34" s="101">
        <v>1</v>
      </c>
      <c r="P34" s="101">
        <v>0</v>
      </c>
    </row>
    <row r="35" spans="1:16" s="90" customFormat="1" ht="16.5" customHeight="1">
      <c r="A35" s="739" t="s">
        <v>41</v>
      </c>
      <c r="B35" s="744">
        <v>1</v>
      </c>
      <c r="C35" s="744">
        <v>1</v>
      </c>
      <c r="D35" s="744">
        <v>1</v>
      </c>
      <c r="E35" s="744">
        <v>0</v>
      </c>
      <c r="F35" s="744">
        <v>0</v>
      </c>
      <c r="G35" s="744">
        <v>0</v>
      </c>
      <c r="H35" s="744">
        <v>0</v>
      </c>
      <c r="I35" s="744">
        <v>0</v>
      </c>
      <c r="J35" s="744">
        <v>0</v>
      </c>
      <c r="K35" s="744">
        <v>0</v>
      </c>
      <c r="L35" s="744">
        <v>0</v>
      </c>
      <c r="M35" s="744">
        <v>0</v>
      </c>
      <c r="N35" s="744">
        <v>0</v>
      </c>
      <c r="O35" s="744">
        <v>0</v>
      </c>
      <c r="P35" s="744">
        <v>0</v>
      </c>
    </row>
    <row r="36" spans="1:16">
      <c r="A36" s="875" t="s">
        <v>116</v>
      </c>
      <c r="B36" s="101">
        <v>1</v>
      </c>
      <c r="C36" s="101">
        <v>1</v>
      </c>
      <c r="D36" s="101">
        <v>1</v>
      </c>
      <c r="E36" s="101">
        <v>0</v>
      </c>
      <c r="F36" s="101">
        <v>0</v>
      </c>
      <c r="G36" s="101">
        <v>0</v>
      </c>
      <c r="H36" s="101">
        <v>0</v>
      </c>
      <c r="I36" s="101">
        <v>0</v>
      </c>
      <c r="J36" s="101">
        <v>0</v>
      </c>
      <c r="K36" s="101">
        <v>0</v>
      </c>
      <c r="L36" s="101">
        <v>0</v>
      </c>
      <c r="M36" s="101">
        <v>0</v>
      </c>
      <c r="N36" s="101">
        <v>0</v>
      </c>
      <c r="O36" s="101">
        <v>0</v>
      </c>
      <c r="P36" s="101">
        <v>0</v>
      </c>
    </row>
    <row r="37" spans="1:16" ht="6" customHeight="1">
      <c r="A37" s="80"/>
      <c r="B37" s="79"/>
      <c r="C37" s="79"/>
      <c r="D37" s="79"/>
      <c r="E37" s="79"/>
      <c r="F37" s="79"/>
      <c r="G37" s="79"/>
      <c r="H37" s="79"/>
      <c r="I37" s="79"/>
      <c r="J37" s="79"/>
      <c r="K37" s="79"/>
      <c r="L37" s="79"/>
      <c r="M37" s="79"/>
      <c r="N37" s="79"/>
      <c r="O37" s="79"/>
      <c r="P37" s="79"/>
    </row>
    <row r="38" spans="1:16" ht="12.75" customHeight="1">
      <c r="A38" s="1179" t="s">
        <v>482</v>
      </c>
      <c r="B38" s="1179"/>
      <c r="C38" s="1179"/>
      <c r="D38" s="1179"/>
      <c r="E38" s="1179"/>
      <c r="F38" s="1179"/>
      <c r="G38" s="1179"/>
      <c r="H38" s="1179"/>
      <c r="I38" s="1179"/>
      <c r="J38" s="1179"/>
      <c r="K38" s="1179"/>
      <c r="L38" s="1179"/>
      <c r="M38" s="1179"/>
      <c r="N38" s="1179"/>
      <c r="O38" s="1179"/>
      <c r="P38" s="1179"/>
    </row>
  </sheetData>
  <mergeCells count="9">
    <mergeCell ref="A1:P1"/>
    <mergeCell ref="A38:P38"/>
    <mergeCell ref="C3:E4"/>
    <mergeCell ref="A3:A5"/>
    <mergeCell ref="F3:M4"/>
    <mergeCell ref="B3:B5"/>
    <mergeCell ref="N3:N5"/>
    <mergeCell ref="O3:O5"/>
    <mergeCell ref="P3:P5"/>
  </mergeCells>
  <hyperlinks>
    <hyperlink ref="Q1" location="INDICE!A1" display="INDICE"/>
  </hyperlinks>
  <printOptions horizontalCentered="1"/>
  <pageMargins left="0.74803149606299213" right="0.74803149606299213" top="1.1417322834645669" bottom="0.98425196850393704" header="0" footer="0.51181102362204722"/>
  <pageSetup paperSize="9" scale="71" firstPageNumber="69" orientation="landscape" useFirstPageNumber="1" r:id="rId1"/>
  <headerFooter scaleWithDoc="0" alignWithMargins="0">
    <oddHeader>&amp;C&amp;G</oddHeader>
    <oddFooter>&amp;C&amp;12 65</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zoomScale="90" zoomScaleNormal="90" workbookViewId="0">
      <selection activeCell="I9" sqref="I9"/>
    </sheetView>
  </sheetViews>
  <sheetFormatPr baseColWidth="10" defaultColWidth="9.140625" defaultRowHeight="12.75"/>
  <cols>
    <col min="1" max="1" width="27.7109375" style="43" customWidth="1"/>
    <col min="2" max="2" width="9.140625" style="43" customWidth="1"/>
    <col min="3" max="3" width="15.140625" style="43" customWidth="1"/>
    <col min="4" max="4" width="14" style="43" customWidth="1"/>
    <col min="5" max="5" width="7.5703125" style="43" bestFit="1" customWidth="1"/>
    <col min="6" max="6" width="12.7109375" style="43" bestFit="1" customWidth="1"/>
    <col min="7" max="7" width="10.85546875" style="43" customWidth="1"/>
    <col min="8" max="8" width="9.85546875" style="43" customWidth="1"/>
    <col min="9" max="9" width="12.5703125" style="43" customWidth="1"/>
    <col min="10" max="10" width="15" style="43" bestFit="1" customWidth="1"/>
    <col min="11" max="11" width="10.42578125" style="43" bestFit="1" customWidth="1"/>
    <col min="12" max="12" width="8.140625" style="43" bestFit="1" customWidth="1"/>
    <col min="13" max="16384" width="9.140625" style="43"/>
  </cols>
  <sheetData>
    <row r="1" spans="1:13" s="86" customFormat="1" ht="41.25" customHeight="1">
      <c r="A1" s="1167" t="s">
        <v>1413</v>
      </c>
      <c r="B1" s="1168"/>
      <c r="C1" s="1168"/>
      <c r="D1" s="1168"/>
      <c r="E1" s="1168"/>
      <c r="F1" s="1168"/>
      <c r="G1" s="1168"/>
      <c r="H1" s="1168"/>
      <c r="I1" s="1168"/>
      <c r="J1" s="1168"/>
      <c r="K1" s="1168"/>
      <c r="L1" s="1168"/>
      <c r="M1" s="468" t="s">
        <v>1037</v>
      </c>
    </row>
    <row r="2" spans="1:13" s="93" customFormat="1" ht="3.75" customHeight="1">
      <c r="A2" s="87"/>
      <c r="B2" s="87"/>
      <c r="C2" s="87"/>
      <c r="D2" s="87"/>
      <c r="E2" s="87"/>
      <c r="F2" s="87"/>
      <c r="G2" s="87"/>
      <c r="H2" s="87"/>
      <c r="I2" s="87"/>
      <c r="J2" s="87"/>
      <c r="K2" s="109"/>
      <c r="L2" s="109"/>
    </row>
    <row r="3" spans="1:13" s="91" customFormat="1" ht="13.5" customHeight="1">
      <c r="A3" s="1184" t="s">
        <v>98</v>
      </c>
      <c r="B3" s="1184" t="s">
        <v>369</v>
      </c>
      <c r="C3" s="1184" t="s">
        <v>377</v>
      </c>
      <c r="D3" s="1184" t="s">
        <v>505</v>
      </c>
      <c r="E3" s="1184" t="s">
        <v>504</v>
      </c>
      <c r="F3" s="1184"/>
      <c r="G3" s="1184"/>
      <c r="H3" s="1184"/>
      <c r="I3" s="1184"/>
      <c r="J3" s="1184"/>
      <c r="K3" s="1184"/>
      <c r="L3" s="1184"/>
    </row>
    <row r="4" spans="1:13" s="91" customFormat="1" ht="5.25" customHeight="1">
      <c r="A4" s="1184"/>
      <c r="B4" s="1090"/>
      <c r="C4" s="1090"/>
      <c r="D4" s="1090"/>
      <c r="E4" s="1184"/>
      <c r="F4" s="1184"/>
      <c r="G4" s="1184"/>
      <c r="H4" s="1184"/>
      <c r="I4" s="1184"/>
      <c r="J4" s="1184"/>
      <c r="K4" s="1184"/>
      <c r="L4" s="1184"/>
    </row>
    <row r="5" spans="1:13" s="91" customFormat="1" ht="46.5" customHeight="1">
      <c r="A5" s="1184"/>
      <c r="B5" s="1090"/>
      <c r="C5" s="1090"/>
      <c r="D5" s="1090"/>
      <c r="E5" s="735" t="s">
        <v>76</v>
      </c>
      <c r="F5" s="735" t="s">
        <v>503</v>
      </c>
      <c r="G5" s="735" t="s">
        <v>502</v>
      </c>
      <c r="H5" s="735" t="s">
        <v>501</v>
      </c>
      <c r="I5" s="735" t="s">
        <v>500</v>
      </c>
      <c r="J5" s="735" t="s">
        <v>499</v>
      </c>
      <c r="K5" s="735" t="s">
        <v>498</v>
      </c>
      <c r="L5" s="735" t="s">
        <v>62</v>
      </c>
    </row>
    <row r="6" spans="1:13" s="49" customFormat="1" ht="12.75" customHeight="1">
      <c r="A6" s="123" t="s">
        <v>11</v>
      </c>
      <c r="B6" s="83">
        <v>32400</v>
      </c>
      <c r="C6" s="83">
        <v>2485</v>
      </c>
      <c r="D6" s="83">
        <v>11044</v>
      </c>
      <c r="E6" s="83">
        <v>18871</v>
      </c>
      <c r="F6" s="83">
        <v>3880</v>
      </c>
      <c r="G6" s="83">
        <v>4543</v>
      </c>
      <c r="H6" s="83">
        <v>4743</v>
      </c>
      <c r="I6" s="83">
        <v>3166</v>
      </c>
      <c r="J6" s="83">
        <v>1344</v>
      </c>
      <c r="K6" s="83">
        <v>513</v>
      </c>
      <c r="L6" s="83">
        <v>682</v>
      </c>
    </row>
    <row r="7" spans="1:13" s="49" customFormat="1">
      <c r="A7" s="761" t="s">
        <v>12</v>
      </c>
      <c r="B7" s="744">
        <v>18435</v>
      </c>
      <c r="C7" s="744">
        <v>1041</v>
      </c>
      <c r="D7" s="744">
        <v>5300</v>
      </c>
      <c r="E7" s="744">
        <v>12094</v>
      </c>
      <c r="F7" s="744">
        <v>3229</v>
      </c>
      <c r="G7" s="744">
        <v>3906</v>
      </c>
      <c r="H7" s="744">
        <v>2229</v>
      </c>
      <c r="I7" s="744">
        <v>1462</v>
      </c>
      <c r="J7" s="744">
        <v>666</v>
      </c>
      <c r="K7" s="744">
        <v>151</v>
      </c>
      <c r="L7" s="744">
        <v>451</v>
      </c>
    </row>
    <row r="8" spans="1:13">
      <c r="A8" s="760" t="s">
        <v>13</v>
      </c>
      <c r="B8" s="101">
        <v>1396</v>
      </c>
      <c r="C8" s="101">
        <v>104</v>
      </c>
      <c r="D8" s="101">
        <v>579</v>
      </c>
      <c r="E8" s="101">
        <v>713</v>
      </c>
      <c r="F8" s="101">
        <v>127</v>
      </c>
      <c r="G8" s="101">
        <v>77</v>
      </c>
      <c r="H8" s="101">
        <v>220</v>
      </c>
      <c r="I8" s="101">
        <v>170</v>
      </c>
      <c r="J8" s="101">
        <v>54</v>
      </c>
      <c r="K8" s="101">
        <v>22</v>
      </c>
      <c r="L8" s="101">
        <v>43</v>
      </c>
    </row>
    <row r="9" spans="1:13">
      <c r="A9" s="762" t="s">
        <v>14</v>
      </c>
      <c r="B9" s="745">
        <v>278</v>
      </c>
      <c r="C9" s="745">
        <v>28</v>
      </c>
      <c r="D9" s="745">
        <v>97</v>
      </c>
      <c r="E9" s="745">
        <v>153</v>
      </c>
      <c r="F9" s="745">
        <v>30</v>
      </c>
      <c r="G9" s="745">
        <v>19</v>
      </c>
      <c r="H9" s="745">
        <v>42</v>
      </c>
      <c r="I9" s="745">
        <v>46</v>
      </c>
      <c r="J9" s="745">
        <v>13</v>
      </c>
      <c r="K9" s="745">
        <v>1</v>
      </c>
      <c r="L9" s="745">
        <v>2</v>
      </c>
    </row>
    <row r="10" spans="1:13">
      <c r="A10" s="760" t="s">
        <v>15</v>
      </c>
      <c r="B10" s="101">
        <v>368</v>
      </c>
      <c r="C10" s="101">
        <v>43</v>
      </c>
      <c r="D10" s="101">
        <v>114</v>
      </c>
      <c r="E10" s="101">
        <v>211</v>
      </c>
      <c r="F10" s="101">
        <v>35</v>
      </c>
      <c r="G10" s="101">
        <v>22</v>
      </c>
      <c r="H10" s="101">
        <v>37</v>
      </c>
      <c r="I10" s="101">
        <v>88</v>
      </c>
      <c r="J10" s="101">
        <v>29</v>
      </c>
      <c r="K10" s="101">
        <v>0</v>
      </c>
      <c r="L10" s="101">
        <v>0</v>
      </c>
    </row>
    <row r="11" spans="1:13">
      <c r="A11" s="762" t="s">
        <v>16</v>
      </c>
      <c r="B11" s="745">
        <v>200</v>
      </c>
      <c r="C11" s="745">
        <v>20</v>
      </c>
      <c r="D11" s="745">
        <v>71</v>
      </c>
      <c r="E11" s="745">
        <v>109</v>
      </c>
      <c r="F11" s="745">
        <v>16</v>
      </c>
      <c r="G11" s="745">
        <v>15</v>
      </c>
      <c r="H11" s="745">
        <v>27</v>
      </c>
      <c r="I11" s="745">
        <v>45</v>
      </c>
      <c r="J11" s="745">
        <v>5</v>
      </c>
      <c r="K11" s="745">
        <v>0</v>
      </c>
      <c r="L11" s="745">
        <v>1</v>
      </c>
    </row>
    <row r="12" spans="1:13">
      <c r="A12" s="760" t="s">
        <v>17</v>
      </c>
      <c r="B12" s="101">
        <v>510</v>
      </c>
      <c r="C12" s="101">
        <v>34</v>
      </c>
      <c r="D12" s="101">
        <v>168</v>
      </c>
      <c r="E12" s="101">
        <v>308</v>
      </c>
      <c r="F12" s="101">
        <v>59</v>
      </c>
      <c r="G12" s="101">
        <v>44</v>
      </c>
      <c r="H12" s="101">
        <v>105</v>
      </c>
      <c r="I12" s="101">
        <v>78</v>
      </c>
      <c r="J12" s="101">
        <v>21</v>
      </c>
      <c r="K12" s="101">
        <v>1</v>
      </c>
      <c r="L12" s="101">
        <v>0</v>
      </c>
    </row>
    <row r="13" spans="1:13">
      <c r="A13" s="762" t="s">
        <v>18</v>
      </c>
      <c r="B13" s="745">
        <v>631</v>
      </c>
      <c r="C13" s="745">
        <v>43</v>
      </c>
      <c r="D13" s="745">
        <v>207</v>
      </c>
      <c r="E13" s="745">
        <v>381</v>
      </c>
      <c r="F13" s="745">
        <v>71</v>
      </c>
      <c r="G13" s="745">
        <v>59</v>
      </c>
      <c r="H13" s="745">
        <v>130</v>
      </c>
      <c r="I13" s="745">
        <v>67</v>
      </c>
      <c r="J13" s="745">
        <v>48</v>
      </c>
      <c r="K13" s="745">
        <v>5</v>
      </c>
      <c r="L13" s="745">
        <v>1</v>
      </c>
    </row>
    <row r="14" spans="1:13">
      <c r="A14" s="760" t="s">
        <v>19</v>
      </c>
      <c r="B14" s="101">
        <v>593</v>
      </c>
      <c r="C14" s="101">
        <v>48</v>
      </c>
      <c r="D14" s="101">
        <v>189</v>
      </c>
      <c r="E14" s="101">
        <v>356</v>
      </c>
      <c r="F14" s="101">
        <v>77</v>
      </c>
      <c r="G14" s="101">
        <v>57</v>
      </c>
      <c r="H14" s="101">
        <v>112</v>
      </c>
      <c r="I14" s="101">
        <v>62</v>
      </c>
      <c r="J14" s="101">
        <v>39</v>
      </c>
      <c r="K14" s="101">
        <v>3</v>
      </c>
      <c r="L14" s="101">
        <v>6</v>
      </c>
    </row>
    <row r="15" spans="1:13">
      <c r="A15" s="762" t="s">
        <v>20</v>
      </c>
      <c r="B15" s="745">
        <v>940</v>
      </c>
      <c r="C15" s="745">
        <v>65</v>
      </c>
      <c r="D15" s="745">
        <v>393</v>
      </c>
      <c r="E15" s="745">
        <v>482</v>
      </c>
      <c r="F15" s="745">
        <v>100</v>
      </c>
      <c r="G15" s="745">
        <v>56</v>
      </c>
      <c r="H15" s="745">
        <v>128</v>
      </c>
      <c r="I15" s="745">
        <v>126</v>
      </c>
      <c r="J15" s="745">
        <v>54</v>
      </c>
      <c r="K15" s="745">
        <v>14</v>
      </c>
      <c r="L15" s="745">
        <v>4</v>
      </c>
    </row>
    <row r="16" spans="1:13">
      <c r="A16" s="760" t="s">
        <v>21</v>
      </c>
      <c r="B16" s="101">
        <v>12029</v>
      </c>
      <c r="C16" s="101">
        <v>525</v>
      </c>
      <c r="D16" s="101">
        <v>3049</v>
      </c>
      <c r="E16" s="101">
        <v>8455</v>
      </c>
      <c r="F16" s="101">
        <v>2577</v>
      </c>
      <c r="G16" s="101">
        <v>3470</v>
      </c>
      <c r="H16" s="101">
        <v>1222</v>
      </c>
      <c r="I16" s="101">
        <v>603</v>
      </c>
      <c r="J16" s="101">
        <v>320</v>
      </c>
      <c r="K16" s="101">
        <v>88</v>
      </c>
      <c r="L16" s="101">
        <v>175</v>
      </c>
    </row>
    <row r="17" spans="1:12">
      <c r="A17" s="762" t="s">
        <v>22</v>
      </c>
      <c r="B17" s="745">
        <v>738</v>
      </c>
      <c r="C17" s="745">
        <v>50</v>
      </c>
      <c r="D17" s="745">
        <v>265</v>
      </c>
      <c r="E17" s="745">
        <v>423</v>
      </c>
      <c r="F17" s="745">
        <v>103</v>
      </c>
      <c r="G17" s="745">
        <v>65</v>
      </c>
      <c r="H17" s="745">
        <v>84</v>
      </c>
      <c r="I17" s="745">
        <v>110</v>
      </c>
      <c r="J17" s="745">
        <v>45</v>
      </c>
      <c r="K17" s="745">
        <v>9</v>
      </c>
      <c r="L17" s="745">
        <v>7</v>
      </c>
    </row>
    <row r="18" spans="1:12">
      <c r="A18" s="760" t="s">
        <v>23</v>
      </c>
      <c r="B18" s="101">
        <v>752</v>
      </c>
      <c r="C18" s="101">
        <v>81</v>
      </c>
      <c r="D18" s="101">
        <v>168</v>
      </c>
      <c r="E18" s="101">
        <v>503</v>
      </c>
      <c r="F18" s="101">
        <v>34</v>
      </c>
      <c r="G18" s="101">
        <v>22</v>
      </c>
      <c r="H18" s="101">
        <v>122</v>
      </c>
      <c r="I18" s="101">
        <v>67</v>
      </c>
      <c r="J18" s="101">
        <v>38</v>
      </c>
      <c r="K18" s="101">
        <v>8</v>
      </c>
      <c r="L18" s="101">
        <v>212</v>
      </c>
    </row>
    <row r="19" spans="1:12" s="49" customFormat="1">
      <c r="A19" s="761" t="s">
        <v>24</v>
      </c>
      <c r="B19" s="744">
        <v>12653</v>
      </c>
      <c r="C19" s="744">
        <v>1282</v>
      </c>
      <c r="D19" s="744">
        <v>5220</v>
      </c>
      <c r="E19" s="744">
        <v>6151</v>
      </c>
      <c r="F19" s="744">
        <v>532</v>
      </c>
      <c r="G19" s="744">
        <v>559</v>
      </c>
      <c r="H19" s="744">
        <v>2360</v>
      </c>
      <c r="I19" s="744">
        <v>1521</v>
      </c>
      <c r="J19" s="744">
        <v>605</v>
      </c>
      <c r="K19" s="744">
        <v>349</v>
      </c>
      <c r="L19" s="744">
        <v>225</v>
      </c>
    </row>
    <row r="20" spans="1:12">
      <c r="A20" s="760" t="s">
        <v>25</v>
      </c>
      <c r="B20" s="101">
        <v>939</v>
      </c>
      <c r="C20" s="101">
        <v>144</v>
      </c>
      <c r="D20" s="101">
        <v>329</v>
      </c>
      <c r="E20" s="101">
        <v>466</v>
      </c>
      <c r="F20" s="101">
        <v>62</v>
      </c>
      <c r="G20" s="101">
        <v>48</v>
      </c>
      <c r="H20" s="101">
        <v>167</v>
      </c>
      <c r="I20" s="101">
        <v>102</v>
      </c>
      <c r="J20" s="101">
        <v>62</v>
      </c>
      <c r="K20" s="101">
        <v>13</v>
      </c>
      <c r="L20" s="101">
        <v>12</v>
      </c>
    </row>
    <row r="21" spans="1:12">
      <c r="A21" s="762" t="s">
        <v>26</v>
      </c>
      <c r="B21" s="745">
        <v>775</v>
      </c>
      <c r="C21" s="745">
        <v>92</v>
      </c>
      <c r="D21" s="745">
        <v>260</v>
      </c>
      <c r="E21" s="745">
        <v>423</v>
      </c>
      <c r="F21" s="745">
        <v>59</v>
      </c>
      <c r="G21" s="745">
        <v>47</v>
      </c>
      <c r="H21" s="745">
        <v>158</v>
      </c>
      <c r="I21" s="745">
        <v>98</v>
      </c>
      <c r="J21" s="745">
        <v>40</v>
      </c>
      <c r="K21" s="745">
        <v>15</v>
      </c>
      <c r="L21" s="745">
        <v>6</v>
      </c>
    </row>
    <row r="22" spans="1:12">
      <c r="A22" s="760" t="s">
        <v>27</v>
      </c>
      <c r="B22" s="101">
        <v>7711</v>
      </c>
      <c r="C22" s="101">
        <v>640</v>
      </c>
      <c r="D22" s="101">
        <v>3374</v>
      </c>
      <c r="E22" s="101">
        <v>3697</v>
      </c>
      <c r="F22" s="101">
        <v>282</v>
      </c>
      <c r="G22" s="101">
        <v>293</v>
      </c>
      <c r="H22" s="101">
        <v>1428</v>
      </c>
      <c r="I22" s="101">
        <v>907</v>
      </c>
      <c r="J22" s="101">
        <v>356</v>
      </c>
      <c r="K22" s="101">
        <v>270</v>
      </c>
      <c r="L22" s="101">
        <v>161</v>
      </c>
    </row>
    <row r="23" spans="1:12">
      <c r="A23" s="762" t="s">
        <v>28</v>
      </c>
      <c r="B23" s="745">
        <v>914</v>
      </c>
      <c r="C23" s="745">
        <v>131</v>
      </c>
      <c r="D23" s="745">
        <v>349</v>
      </c>
      <c r="E23" s="745">
        <v>434</v>
      </c>
      <c r="F23" s="745">
        <v>20</v>
      </c>
      <c r="G23" s="745">
        <v>53</v>
      </c>
      <c r="H23" s="745">
        <v>206</v>
      </c>
      <c r="I23" s="745">
        <v>115</v>
      </c>
      <c r="J23" s="745">
        <v>30</v>
      </c>
      <c r="K23" s="745">
        <v>6</v>
      </c>
      <c r="L23" s="745">
        <v>4</v>
      </c>
    </row>
    <row r="24" spans="1:12">
      <c r="A24" s="760" t="s">
        <v>29</v>
      </c>
      <c r="B24" s="101">
        <v>1994</v>
      </c>
      <c r="C24" s="101">
        <v>222</v>
      </c>
      <c r="D24" s="101">
        <v>791</v>
      </c>
      <c r="E24" s="101">
        <v>981</v>
      </c>
      <c r="F24" s="101">
        <v>88</v>
      </c>
      <c r="G24" s="101">
        <v>97</v>
      </c>
      <c r="H24" s="101">
        <v>369</v>
      </c>
      <c r="I24" s="101">
        <v>255</v>
      </c>
      <c r="J24" s="101">
        <v>88</v>
      </c>
      <c r="K24" s="101">
        <v>43</v>
      </c>
      <c r="L24" s="101">
        <v>41</v>
      </c>
    </row>
    <row r="25" spans="1:12">
      <c r="A25" s="762" t="s">
        <v>30</v>
      </c>
      <c r="B25" s="745">
        <v>320</v>
      </c>
      <c r="C25" s="745">
        <v>53</v>
      </c>
      <c r="D25" s="745">
        <v>117</v>
      </c>
      <c r="E25" s="745">
        <v>150</v>
      </c>
      <c r="F25" s="745">
        <v>21</v>
      </c>
      <c r="G25" s="745">
        <v>21</v>
      </c>
      <c r="H25" s="745">
        <v>32</v>
      </c>
      <c r="I25" s="745">
        <v>44</v>
      </c>
      <c r="J25" s="745">
        <v>29</v>
      </c>
      <c r="K25" s="745">
        <v>2</v>
      </c>
      <c r="L25" s="745">
        <v>1</v>
      </c>
    </row>
    <row r="26" spans="1:12" s="49" customFormat="1">
      <c r="A26" s="123" t="s">
        <v>31</v>
      </c>
      <c r="B26" s="83">
        <v>1252</v>
      </c>
      <c r="C26" s="83">
        <v>154</v>
      </c>
      <c r="D26" s="83">
        <v>510</v>
      </c>
      <c r="E26" s="83">
        <v>588</v>
      </c>
      <c r="F26" s="83">
        <v>111</v>
      </c>
      <c r="G26" s="83">
        <v>75</v>
      </c>
      <c r="H26" s="83">
        <v>145</v>
      </c>
      <c r="I26" s="83">
        <v>169</v>
      </c>
      <c r="J26" s="83">
        <v>71</v>
      </c>
      <c r="K26" s="83">
        <v>13</v>
      </c>
      <c r="L26" s="83">
        <v>4</v>
      </c>
    </row>
    <row r="27" spans="1:12">
      <c r="A27" s="762" t="s">
        <v>93</v>
      </c>
      <c r="B27" s="745">
        <v>369</v>
      </c>
      <c r="C27" s="745">
        <v>48</v>
      </c>
      <c r="D27" s="745">
        <v>158</v>
      </c>
      <c r="E27" s="745">
        <v>163</v>
      </c>
      <c r="F27" s="745">
        <v>35</v>
      </c>
      <c r="G27" s="745">
        <v>21</v>
      </c>
      <c r="H27" s="745">
        <v>42</v>
      </c>
      <c r="I27" s="745">
        <v>47</v>
      </c>
      <c r="J27" s="745">
        <v>17</v>
      </c>
      <c r="K27" s="745">
        <v>1</v>
      </c>
      <c r="L27" s="745">
        <v>0</v>
      </c>
    </row>
    <row r="28" spans="1:12">
      <c r="A28" s="760" t="s">
        <v>101</v>
      </c>
      <c r="B28" s="101">
        <v>245</v>
      </c>
      <c r="C28" s="101">
        <v>48</v>
      </c>
      <c r="D28" s="101">
        <v>71</v>
      </c>
      <c r="E28" s="101">
        <v>126</v>
      </c>
      <c r="F28" s="101">
        <v>30</v>
      </c>
      <c r="G28" s="101">
        <v>17</v>
      </c>
      <c r="H28" s="101">
        <v>29</v>
      </c>
      <c r="I28" s="101">
        <v>28</v>
      </c>
      <c r="J28" s="101">
        <v>19</v>
      </c>
      <c r="K28" s="101">
        <v>2</v>
      </c>
      <c r="L28" s="101">
        <v>1</v>
      </c>
    </row>
    <row r="29" spans="1:12">
      <c r="A29" s="762" t="s">
        <v>92</v>
      </c>
      <c r="B29" s="745">
        <v>142</v>
      </c>
      <c r="C29" s="745">
        <v>10</v>
      </c>
      <c r="D29" s="745">
        <v>57</v>
      </c>
      <c r="E29" s="745">
        <v>75</v>
      </c>
      <c r="F29" s="745">
        <v>14</v>
      </c>
      <c r="G29" s="745">
        <v>10</v>
      </c>
      <c r="H29" s="745">
        <v>19</v>
      </c>
      <c r="I29" s="745">
        <v>13</v>
      </c>
      <c r="J29" s="745">
        <v>9</v>
      </c>
      <c r="K29" s="745">
        <v>8</v>
      </c>
      <c r="L29" s="745">
        <v>2</v>
      </c>
    </row>
    <row r="30" spans="1:12">
      <c r="A30" s="760" t="s">
        <v>100</v>
      </c>
      <c r="B30" s="101">
        <v>161</v>
      </c>
      <c r="C30" s="101">
        <v>17</v>
      </c>
      <c r="D30" s="101">
        <v>71</v>
      </c>
      <c r="E30" s="101">
        <v>73</v>
      </c>
      <c r="F30" s="101">
        <v>14</v>
      </c>
      <c r="G30" s="101">
        <v>12</v>
      </c>
      <c r="H30" s="101">
        <v>8</v>
      </c>
      <c r="I30" s="101">
        <v>30</v>
      </c>
      <c r="J30" s="101">
        <v>9</v>
      </c>
      <c r="K30" s="101">
        <v>0</v>
      </c>
      <c r="L30" s="101">
        <v>0</v>
      </c>
    </row>
    <row r="31" spans="1:12">
      <c r="A31" s="762" t="s">
        <v>91</v>
      </c>
      <c r="B31" s="745">
        <v>182</v>
      </c>
      <c r="C31" s="745">
        <v>17</v>
      </c>
      <c r="D31" s="745">
        <v>96</v>
      </c>
      <c r="E31" s="745">
        <v>69</v>
      </c>
      <c r="F31" s="745">
        <v>9</v>
      </c>
      <c r="G31" s="745">
        <v>9</v>
      </c>
      <c r="H31" s="745">
        <v>24</v>
      </c>
      <c r="I31" s="745">
        <v>16</v>
      </c>
      <c r="J31" s="745">
        <v>9</v>
      </c>
      <c r="K31" s="745">
        <v>2</v>
      </c>
      <c r="L31" s="745">
        <v>0</v>
      </c>
    </row>
    <row r="32" spans="1:12">
      <c r="A32" s="760" t="s">
        <v>90</v>
      </c>
      <c r="B32" s="101">
        <v>153</v>
      </c>
      <c r="C32" s="101">
        <v>14</v>
      </c>
      <c r="D32" s="101">
        <v>57</v>
      </c>
      <c r="E32" s="101">
        <v>82</v>
      </c>
      <c r="F32" s="101">
        <v>9</v>
      </c>
      <c r="G32" s="101">
        <v>6</v>
      </c>
      <c r="H32" s="101">
        <v>23</v>
      </c>
      <c r="I32" s="101">
        <v>35</v>
      </c>
      <c r="J32" s="101">
        <v>8</v>
      </c>
      <c r="K32" s="101">
        <v>0</v>
      </c>
      <c r="L32" s="101">
        <v>1</v>
      </c>
    </row>
    <row r="33" spans="1:12" s="49" customFormat="1">
      <c r="A33" s="761" t="s">
        <v>38</v>
      </c>
      <c r="B33" s="744">
        <v>60</v>
      </c>
      <c r="C33" s="744">
        <v>8</v>
      </c>
      <c r="D33" s="744">
        <v>14</v>
      </c>
      <c r="E33" s="744">
        <v>38</v>
      </c>
      <c r="F33" s="744">
        <v>8</v>
      </c>
      <c r="G33" s="744">
        <v>3</v>
      </c>
      <c r="H33" s="744">
        <v>9</v>
      </c>
      <c r="I33" s="744">
        <v>14</v>
      </c>
      <c r="J33" s="744">
        <v>2</v>
      </c>
      <c r="K33" s="744">
        <v>0</v>
      </c>
      <c r="L33" s="744">
        <v>2</v>
      </c>
    </row>
    <row r="34" spans="1:12">
      <c r="A34" s="760" t="s">
        <v>99</v>
      </c>
      <c r="B34" s="101">
        <v>60</v>
      </c>
      <c r="C34" s="101">
        <v>8</v>
      </c>
      <c r="D34" s="101">
        <v>14</v>
      </c>
      <c r="E34" s="101">
        <v>38</v>
      </c>
      <c r="F34" s="101">
        <v>8</v>
      </c>
      <c r="G34" s="101">
        <v>3</v>
      </c>
      <c r="H34" s="101">
        <v>9</v>
      </c>
      <c r="I34" s="101">
        <v>14</v>
      </c>
      <c r="J34" s="101">
        <v>2</v>
      </c>
      <c r="K34" s="101">
        <v>0</v>
      </c>
      <c r="L34" s="101">
        <v>2</v>
      </c>
    </row>
    <row r="35" spans="1:12" s="49" customFormat="1">
      <c r="A35" s="761" t="s">
        <v>41</v>
      </c>
      <c r="B35" s="744">
        <v>0</v>
      </c>
      <c r="C35" s="744">
        <v>0</v>
      </c>
      <c r="D35" s="744">
        <v>0</v>
      </c>
      <c r="E35" s="744">
        <v>0</v>
      </c>
      <c r="F35" s="744">
        <v>0</v>
      </c>
      <c r="G35" s="744">
        <v>0</v>
      </c>
      <c r="H35" s="744">
        <v>0</v>
      </c>
      <c r="I35" s="744">
        <v>0</v>
      </c>
      <c r="J35" s="744">
        <v>0</v>
      </c>
      <c r="K35" s="744">
        <v>0</v>
      </c>
      <c r="L35" s="744">
        <v>0</v>
      </c>
    </row>
    <row r="36" spans="1:12">
      <c r="A36" s="760" t="s">
        <v>116</v>
      </c>
      <c r="B36" s="101">
        <v>0</v>
      </c>
      <c r="C36" s="101">
        <v>0</v>
      </c>
      <c r="D36" s="101">
        <v>0</v>
      </c>
      <c r="E36" s="101">
        <v>0</v>
      </c>
      <c r="F36" s="101">
        <v>0</v>
      </c>
      <c r="G36" s="101">
        <v>0</v>
      </c>
      <c r="H36" s="101">
        <v>0</v>
      </c>
      <c r="I36" s="101">
        <v>0</v>
      </c>
      <c r="J36" s="101">
        <v>0</v>
      </c>
      <c r="K36" s="101">
        <v>0</v>
      </c>
      <c r="L36" s="101">
        <v>0</v>
      </c>
    </row>
    <row r="37" spans="1:12" ht="4.5" customHeight="1">
      <c r="A37" s="760"/>
      <c r="B37" s="101"/>
      <c r="C37" s="101"/>
      <c r="D37" s="101"/>
      <c r="E37" s="101"/>
      <c r="F37" s="101"/>
      <c r="G37" s="101"/>
      <c r="H37" s="101"/>
      <c r="I37" s="101"/>
      <c r="J37" s="101"/>
      <c r="K37" s="101"/>
      <c r="L37" s="101"/>
    </row>
    <row r="38" spans="1:12" ht="15" customHeight="1">
      <c r="A38" s="1179" t="s">
        <v>497</v>
      </c>
      <c r="B38" s="1179"/>
      <c r="C38" s="1179"/>
      <c r="D38" s="1179"/>
      <c r="E38" s="1179"/>
      <c r="F38" s="1179"/>
      <c r="G38" s="1179"/>
      <c r="H38" s="1179"/>
      <c r="I38" s="1179"/>
      <c r="J38" s="1179"/>
      <c r="K38" s="1179"/>
      <c r="L38" s="1179"/>
    </row>
    <row r="39" spans="1:12">
      <c r="A39" s="58"/>
      <c r="B39" s="58"/>
      <c r="C39" s="58"/>
      <c r="D39" s="58"/>
      <c r="E39" s="58"/>
      <c r="F39" s="58"/>
      <c r="G39" s="58"/>
      <c r="H39" s="58"/>
      <c r="I39" s="58"/>
      <c r="J39" s="58"/>
      <c r="K39" s="58"/>
      <c r="L39" s="58"/>
    </row>
  </sheetData>
  <mergeCells count="7">
    <mergeCell ref="A1:L1"/>
    <mergeCell ref="A3:A5"/>
    <mergeCell ref="A38:L38"/>
    <mergeCell ref="E3:L4"/>
    <mergeCell ref="B3:B5"/>
    <mergeCell ref="C3:C5"/>
    <mergeCell ref="D3:D5"/>
  </mergeCells>
  <hyperlinks>
    <hyperlink ref="M1" location="INDICE!A1" display="INDICE"/>
  </hyperlinks>
  <printOptions horizontalCentered="1"/>
  <pageMargins left="0.74803149606299213" right="0.70866141732283472" top="1.1417322834645669" bottom="0.78740157480314965" header="0" footer="0.51181102362204722"/>
  <pageSetup paperSize="9" scale="84" firstPageNumber="70" orientation="landscape" useFirstPageNumber="1" r:id="rId1"/>
  <headerFooter scaleWithDoc="0" alignWithMargins="0">
    <oddHeader>&amp;C&amp;G</oddHeader>
    <oddFooter>&amp;C&amp;12 66</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showGridLines="0" zoomScale="90" zoomScaleNormal="90" zoomScalePageLayoutView="70" workbookViewId="0">
      <selection activeCell="A2" sqref="A2"/>
    </sheetView>
  </sheetViews>
  <sheetFormatPr baseColWidth="10" defaultColWidth="9.140625" defaultRowHeight="12.75"/>
  <cols>
    <col min="1" max="1" width="28.5703125" style="65" customWidth="1"/>
    <col min="2" max="2" width="10.7109375" style="65" bestFit="1" customWidth="1"/>
    <col min="3" max="3" width="8.140625" style="65" bestFit="1" customWidth="1"/>
    <col min="4" max="4" width="9.42578125" style="65" bestFit="1" customWidth="1"/>
    <col min="5" max="5" width="6.85546875" style="65" bestFit="1" customWidth="1"/>
    <col min="6" max="6" width="9.7109375" style="65" bestFit="1" customWidth="1"/>
    <col min="7" max="7" width="8.5703125" style="65" bestFit="1" customWidth="1"/>
    <col min="8" max="8" width="8.140625" style="65" bestFit="1" customWidth="1"/>
    <col min="9" max="9" width="10.28515625" style="65" bestFit="1" customWidth="1"/>
    <col min="10" max="10" width="11.5703125" style="65" bestFit="1" customWidth="1"/>
    <col min="11" max="11" width="7.140625" style="65" bestFit="1" customWidth="1"/>
    <col min="12" max="12" width="7.28515625" style="65" bestFit="1" customWidth="1"/>
    <col min="13" max="13" width="12.7109375" style="65" bestFit="1" customWidth="1"/>
    <col min="14" max="14" width="8.28515625" style="65" bestFit="1" customWidth="1"/>
    <col min="15" max="15" width="10.140625" style="65" bestFit="1" customWidth="1"/>
    <col min="16" max="16" width="7.5703125" style="65" customWidth="1"/>
    <col min="17" max="17" width="8.5703125" style="65" bestFit="1" customWidth="1"/>
    <col min="18" max="18" width="9.42578125" style="65" bestFit="1" customWidth="1"/>
    <col min="19" max="19" width="10.7109375" style="65" bestFit="1" customWidth="1"/>
    <col min="20" max="20" width="12.42578125" style="65" bestFit="1" customWidth="1"/>
    <col min="21" max="21" width="6.85546875" style="65" bestFit="1" customWidth="1"/>
    <col min="22" max="16384" width="9.140625" style="57"/>
  </cols>
  <sheetData>
    <row r="1" spans="1:22" s="60" customFormat="1" ht="41.25" customHeight="1">
      <c r="A1" s="1167" t="s">
        <v>1414</v>
      </c>
      <c r="B1" s="1168"/>
      <c r="C1" s="1168"/>
      <c r="D1" s="1168"/>
      <c r="E1" s="1168"/>
      <c r="F1" s="1168"/>
      <c r="G1" s="1168"/>
      <c r="H1" s="1168"/>
      <c r="I1" s="1168"/>
      <c r="J1" s="1168"/>
      <c r="K1" s="1168"/>
      <c r="L1" s="1168"/>
      <c r="M1" s="1168"/>
      <c r="N1" s="1168"/>
      <c r="O1" s="1168"/>
      <c r="P1" s="1168"/>
      <c r="Q1" s="1168"/>
      <c r="R1" s="1168"/>
      <c r="S1" s="1168"/>
      <c r="T1" s="1168"/>
      <c r="U1" s="1168"/>
      <c r="V1" s="468" t="s">
        <v>1037</v>
      </c>
    </row>
    <row r="2" spans="1:22" s="60" customFormat="1" ht="6.75" customHeight="1">
      <c r="A2" s="82"/>
      <c r="B2" s="82"/>
      <c r="C2" s="82"/>
      <c r="D2" s="82"/>
      <c r="E2" s="82"/>
      <c r="F2" s="82"/>
      <c r="G2" s="82"/>
      <c r="H2" s="82"/>
      <c r="I2" s="82"/>
      <c r="J2" s="82"/>
      <c r="K2" s="82"/>
      <c r="L2" s="82"/>
      <c r="M2" s="82"/>
      <c r="N2" s="82"/>
      <c r="O2" s="82"/>
      <c r="P2" s="82"/>
      <c r="Q2" s="82"/>
      <c r="R2" s="82"/>
      <c r="S2" s="90"/>
      <c r="T2" s="90"/>
      <c r="U2" s="90"/>
    </row>
    <row r="3" spans="1:22" s="90" customFormat="1" ht="63.75" customHeight="1">
      <c r="A3" s="726" t="s">
        <v>98</v>
      </c>
      <c r="B3" s="726" t="s">
        <v>525</v>
      </c>
      <c r="C3" s="726" t="s">
        <v>524</v>
      </c>
      <c r="D3" s="726" t="s">
        <v>523</v>
      </c>
      <c r="E3" s="726" t="s">
        <v>522</v>
      </c>
      <c r="F3" s="726" t="s">
        <v>521</v>
      </c>
      <c r="G3" s="726" t="s">
        <v>520</v>
      </c>
      <c r="H3" s="726" t="s">
        <v>519</v>
      </c>
      <c r="I3" s="726" t="s">
        <v>518</v>
      </c>
      <c r="J3" s="726" t="s">
        <v>517</v>
      </c>
      <c r="K3" s="726" t="s">
        <v>516</v>
      </c>
      <c r="L3" s="726" t="s">
        <v>515</v>
      </c>
      <c r="M3" s="726" t="s">
        <v>514</v>
      </c>
      <c r="N3" s="726" t="s">
        <v>513</v>
      </c>
      <c r="O3" s="726" t="s">
        <v>512</v>
      </c>
      <c r="P3" s="726" t="s">
        <v>511</v>
      </c>
      <c r="Q3" s="726" t="s">
        <v>510</v>
      </c>
      <c r="R3" s="726" t="s">
        <v>509</v>
      </c>
      <c r="S3" s="726" t="s">
        <v>508</v>
      </c>
      <c r="T3" s="726" t="s">
        <v>507</v>
      </c>
      <c r="U3" s="726" t="s">
        <v>342</v>
      </c>
    </row>
    <row r="4" spans="1:22" s="60" customFormat="1" ht="18" customHeight="1">
      <c r="A4" s="123" t="s">
        <v>11</v>
      </c>
      <c r="B4" s="85">
        <v>1400</v>
      </c>
      <c r="C4" s="85">
        <v>317</v>
      </c>
      <c r="D4" s="85">
        <v>407</v>
      </c>
      <c r="E4" s="85">
        <v>732</v>
      </c>
      <c r="F4" s="85">
        <v>1523</v>
      </c>
      <c r="G4" s="85">
        <v>1658</v>
      </c>
      <c r="H4" s="85">
        <v>4105</v>
      </c>
      <c r="I4" s="85">
        <v>1664</v>
      </c>
      <c r="J4" s="85">
        <v>1171</v>
      </c>
      <c r="K4" s="85">
        <v>1768</v>
      </c>
      <c r="L4" s="85">
        <v>1174</v>
      </c>
      <c r="M4" s="85">
        <v>446</v>
      </c>
      <c r="N4" s="85">
        <v>763</v>
      </c>
      <c r="O4" s="85">
        <v>517</v>
      </c>
      <c r="P4" s="85">
        <v>98</v>
      </c>
      <c r="Q4" s="85">
        <v>1395</v>
      </c>
      <c r="R4" s="85">
        <v>3055</v>
      </c>
      <c r="S4" s="85">
        <v>3827</v>
      </c>
      <c r="T4" s="85">
        <v>3370</v>
      </c>
      <c r="U4" s="85">
        <v>697</v>
      </c>
    </row>
    <row r="5" spans="1:22" s="60" customFormat="1" ht="18" customHeight="1">
      <c r="A5" s="761" t="s">
        <v>12</v>
      </c>
      <c r="B5" s="740">
        <v>657</v>
      </c>
      <c r="C5" s="740">
        <v>155</v>
      </c>
      <c r="D5" s="740">
        <v>164</v>
      </c>
      <c r="E5" s="740">
        <v>345</v>
      </c>
      <c r="F5" s="740">
        <v>731</v>
      </c>
      <c r="G5" s="740">
        <v>767</v>
      </c>
      <c r="H5" s="740">
        <v>2035</v>
      </c>
      <c r="I5" s="740">
        <v>804</v>
      </c>
      <c r="J5" s="740">
        <v>602</v>
      </c>
      <c r="K5" s="740">
        <v>856</v>
      </c>
      <c r="L5" s="740">
        <v>606</v>
      </c>
      <c r="M5" s="740">
        <v>214</v>
      </c>
      <c r="N5" s="740">
        <v>378</v>
      </c>
      <c r="O5" s="740">
        <v>329</v>
      </c>
      <c r="P5" s="740">
        <v>61</v>
      </c>
      <c r="Q5" s="740">
        <v>640</v>
      </c>
      <c r="R5" s="740">
        <v>1542</v>
      </c>
      <c r="S5" s="740">
        <v>1987</v>
      </c>
      <c r="T5" s="740">
        <v>1837</v>
      </c>
      <c r="U5" s="740">
        <v>380</v>
      </c>
    </row>
    <row r="6" spans="1:22" ht="17.25" customHeight="1">
      <c r="A6" s="497" t="s">
        <v>13</v>
      </c>
      <c r="B6" s="122">
        <v>98</v>
      </c>
      <c r="C6" s="122">
        <v>28</v>
      </c>
      <c r="D6" s="122">
        <v>33</v>
      </c>
      <c r="E6" s="122">
        <v>49</v>
      </c>
      <c r="F6" s="122">
        <v>105</v>
      </c>
      <c r="G6" s="122">
        <v>116</v>
      </c>
      <c r="H6" s="122">
        <v>251</v>
      </c>
      <c r="I6" s="122">
        <v>116</v>
      </c>
      <c r="J6" s="122">
        <v>101</v>
      </c>
      <c r="K6" s="122">
        <v>131</v>
      </c>
      <c r="L6" s="122">
        <v>63</v>
      </c>
      <c r="M6" s="122">
        <v>21</v>
      </c>
      <c r="N6" s="122">
        <v>48</v>
      </c>
      <c r="O6" s="122">
        <v>54</v>
      </c>
      <c r="P6" s="122">
        <v>13</v>
      </c>
      <c r="Q6" s="122">
        <v>97</v>
      </c>
      <c r="R6" s="122">
        <v>192</v>
      </c>
      <c r="S6" s="122">
        <v>243</v>
      </c>
      <c r="T6" s="122">
        <v>216</v>
      </c>
      <c r="U6" s="122">
        <v>40</v>
      </c>
    </row>
    <row r="7" spans="1:22" ht="15" customHeight="1">
      <c r="A7" s="759" t="s">
        <v>14</v>
      </c>
      <c r="B7" s="742">
        <v>7</v>
      </c>
      <c r="C7" s="742">
        <v>0</v>
      </c>
      <c r="D7" s="742">
        <v>1</v>
      </c>
      <c r="E7" s="742">
        <v>6</v>
      </c>
      <c r="F7" s="742">
        <v>11</v>
      </c>
      <c r="G7" s="742">
        <v>13</v>
      </c>
      <c r="H7" s="742">
        <v>52</v>
      </c>
      <c r="I7" s="742">
        <v>18</v>
      </c>
      <c r="J7" s="742">
        <v>24</v>
      </c>
      <c r="K7" s="742">
        <v>18</v>
      </c>
      <c r="L7" s="742">
        <v>12</v>
      </c>
      <c r="M7" s="742">
        <v>4</v>
      </c>
      <c r="N7" s="742">
        <v>4</v>
      </c>
      <c r="O7" s="742">
        <v>7</v>
      </c>
      <c r="P7" s="742">
        <v>1</v>
      </c>
      <c r="Q7" s="742">
        <v>14</v>
      </c>
      <c r="R7" s="742">
        <v>48</v>
      </c>
      <c r="S7" s="742">
        <v>73</v>
      </c>
      <c r="T7" s="742">
        <v>39</v>
      </c>
      <c r="U7" s="742">
        <v>2</v>
      </c>
    </row>
    <row r="8" spans="1:22" ht="15" customHeight="1">
      <c r="A8" s="497" t="s">
        <v>15</v>
      </c>
      <c r="B8" s="122">
        <v>15</v>
      </c>
      <c r="C8" s="122">
        <v>1</v>
      </c>
      <c r="D8" s="122">
        <v>5</v>
      </c>
      <c r="E8" s="122">
        <v>10</v>
      </c>
      <c r="F8" s="122">
        <v>17</v>
      </c>
      <c r="G8" s="122">
        <v>15</v>
      </c>
      <c r="H8" s="122">
        <v>65</v>
      </c>
      <c r="I8" s="122">
        <v>23</v>
      </c>
      <c r="J8" s="122">
        <v>18</v>
      </c>
      <c r="K8" s="122">
        <v>20</v>
      </c>
      <c r="L8" s="122">
        <v>8</v>
      </c>
      <c r="M8" s="122">
        <v>3</v>
      </c>
      <c r="N8" s="122">
        <v>8</v>
      </c>
      <c r="O8" s="122">
        <v>3</v>
      </c>
      <c r="P8" s="122">
        <v>0</v>
      </c>
      <c r="Q8" s="122">
        <v>4</v>
      </c>
      <c r="R8" s="122">
        <v>28</v>
      </c>
      <c r="S8" s="122">
        <v>115</v>
      </c>
      <c r="T8" s="122">
        <v>42</v>
      </c>
      <c r="U8" s="122">
        <v>7</v>
      </c>
    </row>
    <row r="9" spans="1:22" ht="15" customHeight="1">
      <c r="A9" s="759" t="s">
        <v>16</v>
      </c>
      <c r="B9" s="742">
        <v>8</v>
      </c>
      <c r="C9" s="742">
        <v>0</v>
      </c>
      <c r="D9" s="742">
        <v>2</v>
      </c>
      <c r="E9" s="742">
        <v>7</v>
      </c>
      <c r="F9" s="742">
        <v>8</v>
      </c>
      <c r="G9" s="742">
        <v>9</v>
      </c>
      <c r="H9" s="742">
        <v>20</v>
      </c>
      <c r="I9" s="742">
        <v>17</v>
      </c>
      <c r="J9" s="742">
        <v>8</v>
      </c>
      <c r="K9" s="742">
        <v>12</v>
      </c>
      <c r="L9" s="742">
        <v>10</v>
      </c>
      <c r="M9" s="742">
        <v>2</v>
      </c>
      <c r="N9" s="742">
        <v>5</v>
      </c>
      <c r="O9" s="742">
        <v>4</v>
      </c>
      <c r="P9" s="742">
        <v>0</v>
      </c>
      <c r="Q9" s="742">
        <v>1</v>
      </c>
      <c r="R9" s="742">
        <v>21</v>
      </c>
      <c r="S9" s="742">
        <v>90</v>
      </c>
      <c r="T9" s="742">
        <v>46</v>
      </c>
      <c r="U9" s="742">
        <v>1</v>
      </c>
    </row>
    <row r="10" spans="1:22" ht="15" customHeight="1">
      <c r="A10" s="497" t="s">
        <v>17</v>
      </c>
      <c r="B10" s="122">
        <v>34</v>
      </c>
      <c r="C10" s="122">
        <v>0</v>
      </c>
      <c r="D10" s="122">
        <v>5</v>
      </c>
      <c r="E10" s="122">
        <v>24</v>
      </c>
      <c r="F10" s="122">
        <v>34</v>
      </c>
      <c r="G10" s="122">
        <v>32</v>
      </c>
      <c r="H10" s="122">
        <v>79</v>
      </c>
      <c r="I10" s="122">
        <v>43</v>
      </c>
      <c r="J10" s="122">
        <v>26</v>
      </c>
      <c r="K10" s="122">
        <v>43</v>
      </c>
      <c r="L10" s="122">
        <v>27</v>
      </c>
      <c r="M10" s="122">
        <v>9</v>
      </c>
      <c r="N10" s="122">
        <v>12</v>
      </c>
      <c r="O10" s="122">
        <v>11</v>
      </c>
      <c r="P10" s="122">
        <v>1</v>
      </c>
      <c r="Q10" s="122">
        <v>16</v>
      </c>
      <c r="R10" s="122">
        <v>60</v>
      </c>
      <c r="S10" s="122">
        <v>147</v>
      </c>
      <c r="T10" s="122">
        <v>110</v>
      </c>
      <c r="U10" s="122">
        <v>22</v>
      </c>
    </row>
    <row r="11" spans="1:22" ht="15" customHeight="1">
      <c r="A11" s="759" t="s">
        <v>18</v>
      </c>
      <c r="B11" s="742">
        <v>39</v>
      </c>
      <c r="C11" s="742">
        <v>8</v>
      </c>
      <c r="D11" s="742">
        <v>2</v>
      </c>
      <c r="E11" s="742">
        <v>19</v>
      </c>
      <c r="F11" s="742">
        <v>43</v>
      </c>
      <c r="G11" s="742">
        <v>50</v>
      </c>
      <c r="H11" s="742">
        <v>84</v>
      </c>
      <c r="I11" s="742">
        <v>37</v>
      </c>
      <c r="J11" s="742">
        <v>28</v>
      </c>
      <c r="K11" s="742">
        <v>45</v>
      </c>
      <c r="L11" s="742">
        <v>28</v>
      </c>
      <c r="M11" s="742">
        <v>12</v>
      </c>
      <c r="N11" s="742">
        <v>18</v>
      </c>
      <c r="O11" s="742">
        <v>14</v>
      </c>
      <c r="P11" s="742">
        <v>3</v>
      </c>
      <c r="Q11" s="742">
        <v>33</v>
      </c>
      <c r="R11" s="742">
        <v>82</v>
      </c>
      <c r="S11" s="742">
        <v>196</v>
      </c>
      <c r="T11" s="742">
        <v>133</v>
      </c>
      <c r="U11" s="742">
        <v>9</v>
      </c>
    </row>
    <row r="12" spans="1:22" ht="15" customHeight="1">
      <c r="A12" s="497" t="s">
        <v>19</v>
      </c>
      <c r="B12" s="122">
        <v>29</v>
      </c>
      <c r="C12" s="122">
        <v>7</v>
      </c>
      <c r="D12" s="122">
        <v>22</v>
      </c>
      <c r="E12" s="122">
        <v>15</v>
      </c>
      <c r="F12" s="122">
        <v>32</v>
      </c>
      <c r="G12" s="122">
        <v>33</v>
      </c>
      <c r="H12" s="122">
        <v>60</v>
      </c>
      <c r="I12" s="122">
        <v>29</v>
      </c>
      <c r="J12" s="122">
        <v>44</v>
      </c>
      <c r="K12" s="122">
        <v>38</v>
      </c>
      <c r="L12" s="122">
        <v>28</v>
      </c>
      <c r="M12" s="122">
        <v>15</v>
      </c>
      <c r="N12" s="122">
        <v>19</v>
      </c>
      <c r="O12" s="122">
        <v>15</v>
      </c>
      <c r="P12" s="122">
        <v>1</v>
      </c>
      <c r="Q12" s="122">
        <v>16</v>
      </c>
      <c r="R12" s="122">
        <v>61</v>
      </c>
      <c r="S12" s="122">
        <v>133</v>
      </c>
      <c r="T12" s="122">
        <v>86</v>
      </c>
      <c r="U12" s="122">
        <v>0</v>
      </c>
    </row>
    <row r="13" spans="1:22" ht="15" customHeight="1">
      <c r="A13" s="759" t="s">
        <v>20</v>
      </c>
      <c r="B13" s="742">
        <v>60</v>
      </c>
      <c r="C13" s="742">
        <v>13</v>
      </c>
      <c r="D13" s="742">
        <v>13</v>
      </c>
      <c r="E13" s="742">
        <v>33</v>
      </c>
      <c r="F13" s="742">
        <v>70</v>
      </c>
      <c r="G13" s="742">
        <v>72</v>
      </c>
      <c r="H13" s="742">
        <v>115</v>
      </c>
      <c r="I13" s="742">
        <v>68</v>
      </c>
      <c r="J13" s="742">
        <v>51</v>
      </c>
      <c r="K13" s="742">
        <v>75</v>
      </c>
      <c r="L13" s="742">
        <v>35</v>
      </c>
      <c r="M13" s="742">
        <v>15</v>
      </c>
      <c r="N13" s="742">
        <v>24</v>
      </c>
      <c r="O13" s="742">
        <v>29</v>
      </c>
      <c r="P13" s="742">
        <v>5</v>
      </c>
      <c r="Q13" s="742">
        <v>47</v>
      </c>
      <c r="R13" s="742">
        <v>103</v>
      </c>
      <c r="S13" s="742">
        <v>179</v>
      </c>
      <c r="T13" s="742">
        <v>121</v>
      </c>
      <c r="U13" s="742">
        <v>2</v>
      </c>
    </row>
    <row r="14" spans="1:22" ht="15" customHeight="1">
      <c r="A14" s="497" t="s">
        <v>21</v>
      </c>
      <c r="B14" s="122">
        <v>269</v>
      </c>
      <c r="C14" s="122">
        <v>77</v>
      </c>
      <c r="D14" s="122">
        <v>57</v>
      </c>
      <c r="E14" s="122">
        <v>116</v>
      </c>
      <c r="F14" s="122">
        <v>307</v>
      </c>
      <c r="G14" s="122">
        <v>322</v>
      </c>
      <c r="H14" s="122">
        <v>1094</v>
      </c>
      <c r="I14" s="122">
        <v>339</v>
      </c>
      <c r="J14" s="122">
        <v>233</v>
      </c>
      <c r="K14" s="122">
        <v>361</v>
      </c>
      <c r="L14" s="122">
        <v>308</v>
      </c>
      <c r="M14" s="122">
        <v>105</v>
      </c>
      <c r="N14" s="122">
        <v>190</v>
      </c>
      <c r="O14" s="122">
        <v>152</v>
      </c>
      <c r="P14" s="122">
        <v>35</v>
      </c>
      <c r="Q14" s="122">
        <v>346</v>
      </c>
      <c r="R14" s="122">
        <v>748</v>
      </c>
      <c r="S14" s="122">
        <v>530</v>
      </c>
      <c r="T14" s="122">
        <v>793</v>
      </c>
      <c r="U14" s="122">
        <v>261</v>
      </c>
    </row>
    <row r="15" spans="1:22" ht="15" customHeight="1">
      <c r="A15" s="759" t="s">
        <v>22</v>
      </c>
      <c r="B15" s="742">
        <v>60</v>
      </c>
      <c r="C15" s="742">
        <v>18</v>
      </c>
      <c r="D15" s="742">
        <v>11</v>
      </c>
      <c r="E15" s="742">
        <v>39</v>
      </c>
      <c r="F15" s="742">
        <v>63</v>
      </c>
      <c r="G15" s="742">
        <v>63</v>
      </c>
      <c r="H15" s="742">
        <v>118</v>
      </c>
      <c r="I15" s="742">
        <v>74</v>
      </c>
      <c r="J15" s="742">
        <v>39</v>
      </c>
      <c r="K15" s="742">
        <v>66</v>
      </c>
      <c r="L15" s="742">
        <v>47</v>
      </c>
      <c r="M15" s="742">
        <v>14</v>
      </c>
      <c r="N15" s="742">
        <v>27</v>
      </c>
      <c r="O15" s="742">
        <v>27</v>
      </c>
      <c r="P15" s="742">
        <v>1</v>
      </c>
      <c r="Q15" s="742">
        <v>39</v>
      </c>
      <c r="R15" s="742">
        <v>128</v>
      </c>
      <c r="S15" s="742">
        <v>165</v>
      </c>
      <c r="T15" s="742">
        <v>121</v>
      </c>
      <c r="U15" s="742">
        <v>33</v>
      </c>
    </row>
    <row r="16" spans="1:22" ht="15.75" customHeight="1">
      <c r="A16" s="497" t="s">
        <v>23</v>
      </c>
      <c r="B16" s="122">
        <v>38</v>
      </c>
      <c r="C16" s="122">
        <v>3</v>
      </c>
      <c r="D16" s="122">
        <v>13</v>
      </c>
      <c r="E16" s="122">
        <v>27</v>
      </c>
      <c r="F16" s="122">
        <v>41</v>
      </c>
      <c r="G16" s="122">
        <v>42</v>
      </c>
      <c r="H16" s="122">
        <v>97</v>
      </c>
      <c r="I16" s="122">
        <v>40</v>
      </c>
      <c r="J16" s="122">
        <v>30</v>
      </c>
      <c r="K16" s="122">
        <v>47</v>
      </c>
      <c r="L16" s="122">
        <v>40</v>
      </c>
      <c r="M16" s="122">
        <v>14</v>
      </c>
      <c r="N16" s="122">
        <v>23</v>
      </c>
      <c r="O16" s="122">
        <v>13</v>
      </c>
      <c r="P16" s="122">
        <v>1</v>
      </c>
      <c r="Q16" s="122">
        <v>27</v>
      </c>
      <c r="R16" s="122">
        <v>71</v>
      </c>
      <c r="S16" s="122">
        <v>116</v>
      </c>
      <c r="T16" s="122">
        <v>130</v>
      </c>
      <c r="U16" s="122">
        <v>3</v>
      </c>
    </row>
    <row r="17" spans="1:22" ht="16.5" customHeight="1">
      <c r="A17" s="761" t="s">
        <v>24</v>
      </c>
      <c r="B17" s="740">
        <v>686</v>
      </c>
      <c r="C17" s="740">
        <v>162</v>
      </c>
      <c r="D17" s="740">
        <v>228</v>
      </c>
      <c r="E17" s="740">
        <v>342</v>
      </c>
      <c r="F17" s="740">
        <v>739</v>
      </c>
      <c r="G17" s="740">
        <v>833</v>
      </c>
      <c r="H17" s="740">
        <v>1929</v>
      </c>
      <c r="I17" s="740">
        <v>798</v>
      </c>
      <c r="J17" s="740">
        <v>517</v>
      </c>
      <c r="K17" s="740">
        <v>832</v>
      </c>
      <c r="L17" s="740">
        <v>503</v>
      </c>
      <c r="M17" s="740">
        <v>211</v>
      </c>
      <c r="N17" s="740">
        <v>349</v>
      </c>
      <c r="O17" s="740">
        <v>173</v>
      </c>
      <c r="P17" s="740">
        <v>34</v>
      </c>
      <c r="Q17" s="740">
        <v>728</v>
      </c>
      <c r="R17" s="740">
        <v>1380</v>
      </c>
      <c r="S17" s="740">
        <v>1534</v>
      </c>
      <c r="T17" s="740">
        <v>1399</v>
      </c>
      <c r="U17" s="740">
        <v>312</v>
      </c>
    </row>
    <row r="18" spans="1:22" ht="15" customHeight="1">
      <c r="A18" s="497" t="s">
        <v>25</v>
      </c>
      <c r="B18" s="122">
        <v>75</v>
      </c>
      <c r="C18" s="122">
        <v>19</v>
      </c>
      <c r="D18" s="122">
        <v>22</v>
      </c>
      <c r="E18" s="122">
        <v>46</v>
      </c>
      <c r="F18" s="122">
        <v>74</v>
      </c>
      <c r="G18" s="122">
        <v>105</v>
      </c>
      <c r="H18" s="122">
        <v>184</v>
      </c>
      <c r="I18" s="122">
        <v>92</v>
      </c>
      <c r="J18" s="122">
        <v>53</v>
      </c>
      <c r="K18" s="122">
        <v>80</v>
      </c>
      <c r="L18" s="122">
        <v>44</v>
      </c>
      <c r="M18" s="122">
        <v>18</v>
      </c>
      <c r="N18" s="122">
        <v>37</v>
      </c>
      <c r="O18" s="122">
        <v>24</v>
      </c>
      <c r="P18" s="122">
        <v>3</v>
      </c>
      <c r="Q18" s="122">
        <v>78</v>
      </c>
      <c r="R18" s="122">
        <v>165</v>
      </c>
      <c r="S18" s="122">
        <v>165</v>
      </c>
      <c r="T18" s="122">
        <v>174</v>
      </c>
      <c r="U18" s="122">
        <v>25</v>
      </c>
    </row>
    <row r="19" spans="1:22" ht="15" customHeight="1">
      <c r="A19" s="759" t="s">
        <v>26</v>
      </c>
      <c r="B19" s="742">
        <v>36</v>
      </c>
      <c r="C19" s="742">
        <v>1</v>
      </c>
      <c r="D19" s="742">
        <v>8</v>
      </c>
      <c r="E19" s="742">
        <v>25</v>
      </c>
      <c r="F19" s="742">
        <v>41</v>
      </c>
      <c r="G19" s="742">
        <v>47</v>
      </c>
      <c r="H19" s="742">
        <v>66</v>
      </c>
      <c r="I19" s="742">
        <v>35</v>
      </c>
      <c r="J19" s="742">
        <v>37</v>
      </c>
      <c r="K19" s="742">
        <v>40</v>
      </c>
      <c r="L19" s="742">
        <v>27</v>
      </c>
      <c r="M19" s="742">
        <v>15</v>
      </c>
      <c r="N19" s="742">
        <v>27</v>
      </c>
      <c r="O19" s="742">
        <v>6</v>
      </c>
      <c r="P19" s="742">
        <v>1</v>
      </c>
      <c r="Q19" s="742">
        <v>17</v>
      </c>
      <c r="R19" s="742">
        <v>75</v>
      </c>
      <c r="S19" s="742">
        <v>175</v>
      </c>
      <c r="T19" s="742">
        <v>58</v>
      </c>
      <c r="U19" s="742">
        <v>6</v>
      </c>
      <c r="V19" s="65"/>
    </row>
    <row r="20" spans="1:22" ht="15" customHeight="1">
      <c r="A20" s="497" t="s">
        <v>27</v>
      </c>
      <c r="B20" s="122">
        <v>348</v>
      </c>
      <c r="C20" s="122">
        <v>119</v>
      </c>
      <c r="D20" s="122">
        <v>149</v>
      </c>
      <c r="E20" s="122">
        <v>127</v>
      </c>
      <c r="F20" s="122">
        <v>384</v>
      </c>
      <c r="G20" s="122">
        <v>397</v>
      </c>
      <c r="H20" s="122">
        <v>1301</v>
      </c>
      <c r="I20" s="122">
        <v>403</v>
      </c>
      <c r="J20" s="122">
        <v>257</v>
      </c>
      <c r="K20" s="122">
        <v>449</v>
      </c>
      <c r="L20" s="122">
        <v>261</v>
      </c>
      <c r="M20" s="122">
        <v>94</v>
      </c>
      <c r="N20" s="122">
        <v>200</v>
      </c>
      <c r="O20" s="122">
        <v>104</v>
      </c>
      <c r="P20" s="122">
        <v>19</v>
      </c>
      <c r="Q20" s="122">
        <v>516</v>
      </c>
      <c r="R20" s="122">
        <v>752</v>
      </c>
      <c r="S20" s="122">
        <v>512</v>
      </c>
      <c r="T20" s="122">
        <v>684</v>
      </c>
      <c r="U20" s="122">
        <v>174</v>
      </c>
    </row>
    <row r="21" spans="1:22" ht="16.5" customHeight="1">
      <c r="A21" s="759" t="s">
        <v>28</v>
      </c>
      <c r="B21" s="742">
        <v>90</v>
      </c>
      <c r="C21" s="742">
        <v>6</v>
      </c>
      <c r="D21" s="742">
        <v>21</v>
      </c>
      <c r="E21" s="742">
        <v>64</v>
      </c>
      <c r="F21" s="742">
        <v>95</v>
      </c>
      <c r="G21" s="742">
        <v>100</v>
      </c>
      <c r="H21" s="742">
        <v>118</v>
      </c>
      <c r="I21" s="742">
        <v>100</v>
      </c>
      <c r="J21" s="742">
        <v>65</v>
      </c>
      <c r="K21" s="742">
        <v>87</v>
      </c>
      <c r="L21" s="742">
        <v>46</v>
      </c>
      <c r="M21" s="742">
        <v>19</v>
      </c>
      <c r="N21" s="742">
        <v>18</v>
      </c>
      <c r="O21" s="742">
        <v>11</v>
      </c>
      <c r="P21" s="742">
        <v>2</v>
      </c>
      <c r="Q21" s="742">
        <v>25</v>
      </c>
      <c r="R21" s="742">
        <v>155</v>
      </c>
      <c r="S21" s="742">
        <v>203</v>
      </c>
      <c r="T21" s="742">
        <v>182</v>
      </c>
      <c r="U21" s="742">
        <v>31</v>
      </c>
    </row>
    <row r="22" spans="1:22" ht="15" customHeight="1">
      <c r="A22" s="497" t="s">
        <v>29</v>
      </c>
      <c r="B22" s="122">
        <v>118</v>
      </c>
      <c r="C22" s="122">
        <v>16</v>
      </c>
      <c r="D22" s="122">
        <v>22</v>
      </c>
      <c r="E22" s="122">
        <v>68</v>
      </c>
      <c r="F22" s="122">
        <v>124</v>
      </c>
      <c r="G22" s="122">
        <v>162</v>
      </c>
      <c r="H22" s="122">
        <v>225</v>
      </c>
      <c r="I22" s="122">
        <v>148</v>
      </c>
      <c r="J22" s="122">
        <v>92</v>
      </c>
      <c r="K22" s="122">
        <v>152</v>
      </c>
      <c r="L22" s="122">
        <v>102</v>
      </c>
      <c r="M22" s="122">
        <v>58</v>
      </c>
      <c r="N22" s="122">
        <v>51</v>
      </c>
      <c r="O22" s="122">
        <v>24</v>
      </c>
      <c r="P22" s="122">
        <v>7</v>
      </c>
      <c r="Q22" s="122">
        <v>81</v>
      </c>
      <c r="R22" s="122">
        <v>199</v>
      </c>
      <c r="S22" s="122">
        <v>415</v>
      </c>
      <c r="T22" s="122">
        <v>262</v>
      </c>
      <c r="U22" s="122">
        <v>70</v>
      </c>
    </row>
    <row r="23" spans="1:22" ht="15" customHeight="1">
      <c r="A23" s="759" t="s">
        <v>30</v>
      </c>
      <c r="B23" s="742">
        <v>19</v>
      </c>
      <c r="C23" s="742">
        <v>1</v>
      </c>
      <c r="D23" s="742">
        <v>6</v>
      </c>
      <c r="E23" s="742">
        <v>12</v>
      </c>
      <c r="F23" s="742">
        <v>21</v>
      </c>
      <c r="G23" s="742">
        <v>22</v>
      </c>
      <c r="H23" s="742">
        <v>35</v>
      </c>
      <c r="I23" s="742">
        <v>20</v>
      </c>
      <c r="J23" s="742">
        <v>13</v>
      </c>
      <c r="K23" s="742">
        <v>24</v>
      </c>
      <c r="L23" s="742">
        <v>23</v>
      </c>
      <c r="M23" s="742">
        <v>7</v>
      </c>
      <c r="N23" s="742">
        <v>16</v>
      </c>
      <c r="O23" s="742">
        <v>4</v>
      </c>
      <c r="P23" s="742">
        <v>2</v>
      </c>
      <c r="Q23" s="742">
        <v>11</v>
      </c>
      <c r="R23" s="742">
        <v>34</v>
      </c>
      <c r="S23" s="742">
        <v>64</v>
      </c>
      <c r="T23" s="742">
        <v>39</v>
      </c>
      <c r="U23" s="742">
        <v>6</v>
      </c>
    </row>
    <row r="24" spans="1:22" ht="16.5" customHeight="1">
      <c r="A24" s="123" t="s">
        <v>31</v>
      </c>
      <c r="B24" s="85">
        <v>55</v>
      </c>
      <c r="C24" s="85">
        <v>0</v>
      </c>
      <c r="D24" s="85">
        <v>14</v>
      </c>
      <c r="E24" s="85">
        <v>43</v>
      </c>
      <c r="F24" s="85">
        <v>51</v>
      </c>
      <c r="G24" s="85">
        <v>55</v>
      </c>
      <c r="H24" s="85">
        <v>135</v>
      </c>
      <c r="I24" s="85">
        <v>60</v>
      </c>
      <c r="J24" s="85">
        <v>51</v>
      </c>
      <c r="K24" s="85">
        <v>77</v>
      </c>
      <c r="L24" s="85">
        <v>63</v>
      </c>
      <c r="M24" s="85">
        <v>21</v>
      </c>
      <c r="N24" s="85">
        <v>32</v>
      </c>
      <c r="O24" s="85">
        <v>14</v>
      </c>
      <c r="P24" s="85">
        <v>3</v>
      </c>
      <c r="Q24" s="85">
        <v>25</v>
      </c>
      <c r="R24" s="85">
        <v>129</v>
      </c>
      <c r="S24" s="85">
        <v>298</v>
      </c>
      <c r="T24" s="85">
        <v>127</v>
      </c>
      <c r="U24" s="85">
        <v>4</v>
      </c>
    </row>
    <row r="25" spans="1:22" ht="15.75" customHeight="1">
      <c r="A25" s="759" t="s">
        <v>93</v>
      </c>
      <c r="B25" s="742">
        <v>13</v>
      </c>
      <c r="C25" s="742">
        <v>0</v>
      </c>
      <c r="D25" s="742">
        <v>3</v>
      </c>
      <c r="E25" s="742">
        <v>12</v>
      </c>
      <c r="F25" s="742">
        <v>13</v>
      </c>
      <c r="G25" s="742">
        <v>14</v>
      </c>
      <c r="H25" s="742">
        <v>30</v>
      </c>
      <c r="I25" s="742">
        <v>16</v>
      </c>
      <c r="J25" s="742">
        <v>11</v>
      </c>
      <c r="K25" s="742">
        <v>20</v>
      </c>
      <c r="L25" s="742">
        <v>19</v>
      </c>
      <c r="M25" s="742">
        <v>3</v>
      </c>
      <c r="N25" s="742">
        <v>9</v>
      </c>
      <c r="O25" s="742">
        <v>2</v>
      </c>
      <c r="P25" s="742">
        <v>0</v>
      </c>
      <c r="Q25" s="742">
        <v>5</v>
      </c>
      <c r="R25" s="742">
        <v>32</v>
      </c>
      <c r="S25" s="742">
        <v>66</v>
      </c>
      <c r="T25" s="742">
        <v>34</v>
      </c>
      <c r="U25" s="742">
        <v>2</v>
      </c>
    </row>
    <row r="26" spans="1:22" ht="15.75" customHeight="1">
      <c r="A26" s="497" t="s">
        <v>101</v>
      </c>
      <c r="B26" s="122">
        <v>13</v>
      </c>
      <c r="C26" s="122">
        <v>0</v>
      </c>
      <c r="D26" s="122">
        <v>1</v>
      </c>
      <c r="E26" s="122">
        <v>8</v>
      </c>
      <c r="F26" s="122">
        <v>12</v>
      </c>
      <c r="G26" s="122">
        <v>12</v>
      </c>
      <c r="H26" s="122">
        <v>20</v>
      </c>
      <c r="I26" s="122">
        <v>14</v>
      </c>
      <c r="J26" s="122">
        <v>9</v>
      </c>
      <c r="K26" s="122">
        <v>18</v>
      </c>
      <c r="L26" s="122">
        <v>10</v>
      </c>
      <c r="M26" s="122">
        <v>5</v>
      </c>
      <c r="N26" s="122">
        <v>4</v>
      </c>
      <c r="O26" s="122">
        <v>4</v>
      </c>
      <c r="P26" s="122">
        <v>0</v>
      </c>
      <c r="Q26" s="122">
        <v>8</v>
      </c>
      <c r="R26" s="122">
        <v>21</v>
      </c>
      <c r="S26" s="122">
        <v>64</v>
      </c>
      <c r="T26" s="122">
        <v>22</v>
      </c>
      <c r="U26" s="122">
        <v>0</v>
      </c>
    </row>
    <row r="27" spans="1:22" ht="15.75" customHeight="1">
      <c r="A27" s="759" t="s">
        <v>92</v>
      </c>
      <c r="B27" s="742">
        <v>6</v>
      </c>
      <c r="C27" s="742">
        <v>0</v>
      </c>
      <c r="D27" s="742">
        <v>3</v>
      </c>
      <c r="E27" s="742">
        <v>4</v>
      </c>
      <c r="F27" s="742">
        <v>6</v>
      </c>
      <c r="G27" s="742">
        <v>7</v>
      </c>
      <c r="H27" s="742">
        <v>14</v>
      </c>
      <c r="I27" s="742">
        <v>4</v>
      </c>
      <c r="J27" s="742">
        <v>7</v>
      </c>
      <c r="K27" s="742">
        <v>5</v>
      </c>
      <c r="L27" s="742">
        <v>4</v>
      </c>
      <c r="M27" s="742">
        <v>2</v>
      </c>
      <c r="N27" s="742">
        <v>6</v>
      </c>
      <c r="O27" s="742">
        <v>3</v>
      </c>
      <c r="P27" s="742">
        <v>2</v>
      </c>
      <c r="Q27" s="742">
        <v>2</v>
      </c>
      <c r="R27" s="742">
        <v>12</v>
      </c>
      <c r="S27" s="742">
        <v>10</v>
      </c>
      <c r="T27" s="742">
        <v>14</v>
      </c>
      <c r="U27" s="742">
        <v>2</v>
      </c>
    </row>
    <row r="28" spans="1:22" ht="15" customHeight="1">
      <c r="A28" s="497" t="s">
        <v>100</v>
      </c>
      <c r="B28" s="122">
        <v>6</v>
      </c>
      <c r="C28" s="122">
        <v>0</v>
      </c>
      <c r="D28" s="122">
        <v>4</v>
      </c>
      <c r="E28" s="122">
        <v>4</v>
      </c>
      <c r="F28" s="122">
        <v>6</v>
      </c>
      <c r="G28" s="122">
        <v>7</v>
      </c>
      <c r="H28" s="122">
        <v>16</v>
      </c>
      <c r="I28" s="122">
        <v>5</v>
      </c>
      <c r="J28" s="122">
        <v>4</v>
      </c>
      <c r="K28" s="122">
        <v>12</v>
      </c>
      <c r="L28" s="122">
        <v>4</v>
      </c>
      <c r="M28" s="122">
        <v>2</v>
      </c>
      <c r="N28" s="122">
        <v>1</v>
      </c>
      <c r="O28" s="122">
        <v>3</v>
      </c>
      <c r="P28" s="122">
        <v>1</v>
      </c>
      <c r="Q28" s="122">
        <v>1</v>
      </c>
      <c r="R28" s="122">
        <v>15</v>
      </c>
      <c r="S28" s="122">
        <v>39</v>
      </c>
      <c r="T28" s="122">
        <v>18</v>
      </c>
      <c r="U28" s="122">
        <v>0</v>
      </c>
    </row>
    <row r="29" spans="1:22" ht="15" customHeight="1">
      <c r="A29" s="759" t="s">
        <v>91</v>
      </c>
      <c r="B29" s="742">
        <v>10</v>
      </c>
      <c r="C29" s="742">
        <v>0</v>
      </c>
      <c r="D29" s="742">
        <v>1</v>
      </c>
      <c r="E29" s="742">
        <v>9</v>
      </c>
      <c r="F29" s="742">
        <v>9</v>
      </c>
      <c r="G29" s="742">
        <v>10</v>
      </c>
      <c r="H29" s="742">
        <v>42</v>
      </c>
      <c r="I29" s="742">
        <v>15</v>
      </c>
      <c r="J29" s="742">
        <v>13</v>
      </c>
      <c r="K29" s="742">
        <v>11</v>
      </c>
      <c r="L29" s="742">
        <v>15</v>
      </c>
      <c r="M29" s="742">
        <v>6</v>
      </c>
      <c r="N29" s="742">
        <v>3</v>
      </c>
      <c r="O29" s="742">
        <v>1</v>
      </c>
      <c r="P29" s="742">
        <v>0</v>
      </c>
      <c r="Q29" s="742">
        <v>5</v>
      </c>
      <c r="R29" s="742">
        <v>31</v>
      </c>
      <c r="S29" s="742">
        <v>79</v>
      </c>
      <c r="T29" s="742">
        <v>19</v>
      </c>
      <c r="U29" s="742">
        <v>0</v>
      </c>
    </row>
    <row r="30" spans="1:22" ht="15.75" customHeight="1">
      <c r="A30" s="497" t="s">
        <v>90</v>
      </c>
      <c r="B30" s="122">
        <v>7</v>
      </c>
      <c r="C30" s="122">
        <v>0</v>
      </c>
      <c r="D30" s="122">
        <v>2</v>
      </c>
      <c r="E30" s="122">
        <v>6</v>
      </c>
      <c r="F30" s="122">
        <v>5</v>
      </c>
      <c r="G30" s="122">
        <v>5</v>
      </c>
      <c r="H30" s="122">
        <v>13</v>
      </c>
      <c r="I30" s="122">
        <v>6</v>
      </c>
      <c r="J30" s="122">
        <v>7</v>
      </c>
      <c r="K30" s="122">
        <v>11</v>
      </c>
      <c r="L30" s="122">
        <v>11</v>
      </c>
      <c r="M30" s="122">
        <v>3</v>
      </c>
      <c r="N30" s="122">
        <v>9</v>
      </c>
      <c r="O30" s="122">
        <v>1</v>
      </c>
      <c r="P30" s="122">
        <v>0</v>
      </c>
      <c r="Q30" s="122">
        <v>4</v>
      </c>
      <c r="R30" s="122">
        <v>18</v>
      </c>
      <c r="S30" s="122">
        <v>40</v>
      </c>
      <c r="T30" s="122">
        <v>20</v>
      </c>
      <c r="U30" s="122">
        <v>0</v>
      </c>
    </row>
    <row r="31" spans="1:22" ht="17.25" customHeight="1">
      <c r="A31" s="761" t="s">
        <v>38</v>
      </c>
      <c r="B31" s="740">
        <v>2</v>
      </c>
      <c r="C31" s="740">
        <v>0</v>
      </c>
      <c r="D31" s="740">
        <v>1</v>
      </c>
      <c r="E31" s="740">
        <v>2</v>
      </c>
      <c r="F31" s="740">
        <v>2</v>
      </c>
      <c r="G31" s="740">
        <v>3</v>
      </c>
      <c r="H31" s="740">
        <v>6</v>
      </c>
      <c r="I31" s="740">
        <v>2</v>
      </c>
      <c r="J31" s="740">
        <v>1</v>
      </c>
      <c r="K31" s="740">
        <v>3</v>
      </c>
      <c r="L31" s="740">
        <v>2</v>
      </c>
      <c r="M31" s="740">
        <v>0</v>
      </c>
      <c r="N31" s="740">
        <v>4</v>
      </c>
      <c r="O31" s="740">
        <v>1</v>
      </c>
      <c r="P31" s="740">
        <v>0</v>
      </c>
      <c r="Q31" s="740">
        <v>2</v>
      </c>
      <c r="R31" s="740">
        <v>4</v>
      </c>
      <c r="S31" s="740">
        <v>6</v>
      </c>
      <c r="T31" s="740">
        <v>7</v>
      </c>
      <c r="U31" s="740">
        <v>1</v>
      </c>
    </row>
    <row r="32" spans="1:22" ht="15" customHeight="1">
      <c r="A32" s="497" t="s">
        <v>99</v>
      </c>
      <c r="B32" s="122">
        <v>2</v>
      </c>
      <c r="C32" s="122">
        <v>0</v>
      </c>
      <c r="D32" s="122">
        <v>1</v>
      </c>
      <c r="E32" s="122">
        <v>2</v>
      </c>
      <c r="F32" s="122">
        <v>2</v>
      </c>
      <c r="G32" s="122">
        <v>3</v>
      </c>
      <c r="H32" s="122">
        <v>6</v>
      </c>
      <c r="I32" s="122">
        <v>2</v>
      </c>
      <c r="J32" s="122">
        <v>1</v>
      </c>
      <c r="K32" s="122">
        <v>3</v>
      </c>
      <c r="L32" s="122">
        <v>2</v>
      </c>
      <c r="M32" s="122">
        <v>0</v>
      </c>
      <c r="N32" s="122">
        <v>4</v>
      </c>
      <c r="O32" s="122">
        <v>1</v>
      </c>
      <c r="P32" s="122">
        <v>0</v>
      </c>
      <c r="Q32" s="122">
        <v>2</v>
      </c>
      <c r="R32" s="122">
        <v>4</v>
      </c>
      <c r="S32" s="122">
        <v>6</v>
      </c>
      <c r="T32" s="122">
        <v>7</v>
      </c>
      <c r="U32" s="122">
        <v>1</v>
      </c>
    </row>
    <row r="33" spans="1:21" ht="16.5" customHeight="1">
      <c r="A33" s="761" t="s">
        <v>41</v>
      </c>
      <c r="B33" s="740">
        <v>0</v>
      </c>
      <c r="C33" s="740">
        <v>0</v>
      </c>
      <c r="D33" s="740">
        <v>0</v>
      </c>
      <c r="E33" s="740">
        <v>0</v>
      </c>
      <c r="F33" s="740">
        <v>0</v>
      </c>
      <c r="G33" s="740">
        <v>0</v>
      </c>
      <c r="H33" s="740">
        <v>0</v>
      </c>
      <c r="I33" s="740">
        <v>0</v>
      </c>
      <c r="J33" s="740">
        <v>0</v>
      </c>
      <c r="K33" s="740">
        <v>0</v>
      </c>
      <c r="L33" s="740">
        <v>0</v>
      </c>
      <c r="M33" s="740">
        <v>0</v>
      </c>
      <c r="N33" s="740">
        <v>0</v>
      </c>
      <c r="O33" s="740">
        <v>0</v>
      </c>
      <c r="P33" s="740">
        <v>0</v>
      </c>
      <c r="Q33" s="740">
        <v>0</v>
      </c>
      <c r="R33" s="740">
        <v>0</v>
      </c>
      <c r="S33" s="740">
        <v>2</v>
      </c>
      <c r="T33" s="740">
        <v>0</v>
      </c>
      <c r="U33" s="740">
        <v>0</v>
      </c>
    </row>
    <row r="34" spans="1:21" ht="15.75" customHeight="1">
      <c r="A34" s="497" t="s">
        <v>116</v>
      </c>
      <c r="B34" s="122">
        <v>0</v>
      </c>
      <c r="C34" s="122">
        <v>0</v>
      </c>
      <c r="D34" s="122">
        <v>0</v>
      </c>
      <c r="E34" s="122">
        <v>0</v>
      </c>
      <c r="F34" s="122">
        <v>0</v>
      </c>
      <c r="G34" s="122">
        <v>0</v>
      </c>
      <c r="H34" s="122">
        <v>0</v>
      </c>
      <c r="I34" s="122">
        <v>0</v>
      </c>
      <c r="J34" s="122">
        <v>0</v>
      </c>
      <c r="K34" s="122">
        <v>0</v>
      </c>
      <c r="L34" s="122">
        <v>0</v>
      </c>
      <c r="M34" s="122">
        <v>0</v>
      </c>
      <c r="N34" s="122">
        <v>0</v>
      </c>
      <c r="O34" s="122">
        <v>0</v>
      </c>
      <c r="P34" s="122">
        <v>0</v>
      </c>
      <c r="Q34" s="122">
        <v>0</v>
      </c>
      <c r="R34" s="122">
        <v>0</v>
      </c>
      <c r="S34" s="122">
        <v>2</v>
      </c>
      <c r="T34" s="122">
        <v>0</v>
      </c>
      <c r="U34" s="122">
        <v>0</v>
      </c>
    </row>
    <row r="35" spans="1:21">
      <c r="A35" s="497"/>
      <c r="B35" s="122"/>
      <c r="C35" s="122"/>
      <c r="D35" s="122"/>
      <c r="E35" s="122"/>
      <c r="F35" s="122"/>
      <c r="G35" s="122"/>
      <c r="H35" s="122"/>
      <c r="I35" s="122"/>
      <c r="J35" s="122"/>
      <c r="K35" s="122"/>
      <c r="L35" s="122"/>
      <c r="M35" s="122"/>
      <c r="N35" s="122"/>
      <c r="O35" s="122"/>
      <c r="P35" s="122"/>
      <c r="Q35" s="122"/>
      <c r="R35" s="122"/>
      <c r="S35" s="122"/>
      <c r="T35" s="122"/>
      <c r="U35" s="122"/>
    </row>
    <row r="36" spans="1:21" ht="43.5" customHeight="1">
      <c r="A36" s="1169" t="s">
        <v>506</v>
      </c>
      <c r="B36" s="1169"/>
      <c r="C36" s="1169"/>
      <c r="D36" s="1169"/>
      <c r="E36" s="1169"/>
      <c r="F36" s="1169"/>
      <c r="G36" s="1169"/>
      <c r="H36" s="1169"/>
      <c r="I36" s="1169"/>
      <c r="J36" s="1169"/>
      <c r="K36" s="1169"/>
      <c r="L36" s="1169"/>
      <c r="M36" s="1169"/>
      <c r="N36" s="1169"/>
      <c r="O36" s="1169"/>
      <c r="P36" s="1169"/>
      <c r="Q36" s="1169"/>
      <c r="R36" s="1169"/>
      <c r="S36" s="1169"/>
      <c r="T36" s="1169"/>
      <c r="U36" s="1169"/>
    </row>
  </sheetData>
  <mergeCells count="2">
    <mergeCell ref="A36:U36"/>
    <mergeCell ref="A1:U1"/>
  </mergeCells>
  <hyperlinks>
    <hyperlink ref="V1" location="INDICE!A1" display="INDICE"/>
  </hyperlinks>
  <printOptions horizontalCentered="1"/>
  <pageMargins left="0.74803149606299213" right="0.74803149606299213" top="1.1417322834645669" bottom="0.98425196850393704" header="0" footer="0.51181102362204722"/>
  <pageSetup paperSize="9" scale="61" firstPageNumber="71" orientation="landscape" useFirstPageNumber="1" r:id="rId1"/>
  <headerFooter scaleWithDoc="0" alignWithMargins="0">
    <oddHeader>&amp;C&amp;G</oddHeader>
    <oddFooter>&amp;C&amp;12 67</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zoomScale="90" zoomScaleNormal="90" workbookViewId="0">
      <selection activeCell="A2" sqref="A2"/>
    </sheetView>
  </sheetViews>
  <sheetFormatPr baseColWidth="10" defaultColWidth="9.140625" defaultRowHeight="12.75"/>
  <cols>
    <col min="1" max="1" width="31.85546875" style="51" customWidth="1"/>
    <col min="2" max="2" width="15.5703125" style="51" customWidth="1"/>
    <col min="3" max="3" width="15.85546875" style="51" customWidth="1"/>
    <col min="4" max="4" width="14.28515625" style="51" customWidth="1"/>
    <col min="5" max="5" width="14.5703125" style="51" customWidth="1"/>
    <col min="6" max="6" width="13.85546875" style="51" customWidth="1"/>
    <col min="7" max="8" width="14" style="51" customWidth="1"/>
    <col min="9" max="9" width="13.42578125" style="51" customWidth="1"/>
    <col min="10" max="16384" width="9.140625" style="43"/>
  </cols>
  <sheetData>
    <row r="1" spans="1:10" s="86" customFormat="1" ht="42" customHeight="1">
      <c r="A1" s="1167" t="s">
        <v>1415</v>
      </c>
      <c r="B1" s="1168"/>
      <c r="C1" s="1168"/>
      <c r="D1" s="1168"/>
      <c r="E1" s="1168"/>
      <c r="F1" s="1168"/>
      <c r="G1" s="1168"/>
      <c r="H1" s="1168"/>
      <c r="I1" s="1168"/>
      <c r="J1" s="468" t="s">
        <v>1037</v>
      </c>
    </row>
    <row r="2" spans="1:10" s="93" customFormat="1" ht="4.5" customHeight="1">
      <c r="A2" s="87"/>
      <c r="B2" s="87"/>
      <c r="C2" s="87"/>
      <c r="D2" s="87"/>
      <c r="E2" s="87"/>
      <c r="F2" s="87"/>
      <c r="G2" s="87"/>
      <c r="H2" s="109"/>
      <c r="I2" s="109"/>
    </row>
    <row r="3" spans="1:10" s="91" customFormat="1" ht="12.75" customHeight="1">
      <c r="A3" s="1184" t="s">
        <v>98</v>
      </c>
      <c r="B3" s="1184" t="s">
        <v>534</v>
      </c>
      <c r="C3" s="1184"/>
      <c r="D3" s="1184"/>
      <c r="E3" s="1184"/>
      <c r="F3" s="1184"/>
      <c r="G3" s="1184"/>
      <c r="H3" s="1184"/>
      <c r="I3" s="1184"/>
    </row>
    <row r="4" spans="1:10" s="91" customFormat="1" ht="15">
      <c r="A4" s="1184"/>
      <c r="B4" s="1184"/>
      <c r="C4" s="1184"/>
      <c r="D4" s="1184"/>
      <c r="E4" s="1184"/>
      <c r="F4" s="1184"/>
      <c r="G4" s="1184"/>
      <c r="H4" s="1184"/>
      <c r="I4" s="1184"/>
    </row>
    <row r="5" spans="1:10" s="91" customFormat="1" ht="30">
      <c r="A5" s="1184"/>
      <c r="B5" s="735" t="s">
        <v>533</v>
      </c>
      <c r="C5" s="735" t="s">
        <v>532</v>
      </c>
      <c r="D5" s="735" t="s">
        <v>531</v>
      </c>
      <c r="E5" s="735" t="s">
        <v>530</v>
      </c>
      <c r="F5" s="735" t="s">
        <v>529</v>
      </c>
      <c r="G5" s="735" t="s">
        <v>528</v>
      </c>
      <c r="H5" s="735" t="s">
        <v>527</v>
      </c>
      <c r="I5" s="735" t="s">
        <v>62</v>
      </c>
    </row>
    <row r="6" spans="1:10" s="49" customFormat="1" ht="12.75" customHeight="1">
      <c r="A6" s="123" t="s">
        <v>11</v>
      </c>
      <c r="B6" s="763">
        <v>491</v>
      </c>
      <c r="C6" s="763">
        <v>258</v>
      </c>
      <c r="D6" s="763">
        <v>115</v>
      </c>
      <c r="E6" s="763">
        <v>827</v>
      </c>
      <c r="F6" s="763">
        <v>41</v>
      </c>
      <c r="G6" s="763">
        <v>115</v>
      </c>
      <c r="H6" s="763">
        <v>34</v>
      </c>
      <c r="I6" s="763">
        <v>98</v>
      </c>
    </row>
    <row r="7" spans="1:10" s="49" customFormat="1">
      <c r="A7" s="761" t="s">
        <v>12</v>
      </c>
      <c r="B7" s="764">
        <v>257</v>
      </c>
      <c r="C7" s="764">
        <v>139</v>
      </c>
      <c r="D7" s="764">
        <v>64</v>
      </c>
      <c r="E7" s="764">
        <v>387</v>
      </c>
      <c r="F7" s="764">
        <v>25</v>
      </c>
      <c r="G7" s="764">
        <v>67</v>
      </c>
      <c r="H7" s="764">
        <v>21</v>
      </c>
      <c r="I7" s="764">
        <v>54</v>
      </c>
    </row>
    <row r="8" spans="1:10">
      <c r="A8" s="80" t="s">
        <v>13</v>
      </c>
      <c r="B8" s="233">
        <v>32</v>
      </c>
      <c r="C8" s="233">
        <v>18</v>
      </c>
      <c r="D8" s="233">
        <v>9</v>
      </c>
      <c r="E8" s="233">
        <v>52</v>
      </c>
      <c r="F8" s="233">
        <v>9</v>
      </c>
      <c r="G8" s="233">
        <v>9</v>
      </c>
      <c r="H8" s="233">
        <v>2</v>
      </c>
      <c r="I8" s="233">
        <v>17</v>
      </c>
    </row>
    <row r="9" spans="1:10">
      <c r="A9" s="751" t="s">
        <v>14</v>
      </c>
      <c r="B9" s="533">
        <v>8</v>
      </c>
      <c r="C9" s="533">
        <v>4</v>
      </c>
      <c r="D9" s="533">
        <v>1</v>
      </c>
      <c r="E9" s="533">
        <v>10</v>
      </c>
      <c r="F9" s="533">
        <v>0</v>
      </c>
      <c r="G9" s="533">
        <v>1</v>
      </c>
      <c r="H9" s="533">
        <v>0</v>
      </c>
      <c r="I9" s="533">
        <v>2</v>
      </c>
    </row>
    <row r="10" spans="1:10">
      <c r="A10" s="80" t="s">
        <v>15</v>
      </c>
      <c r="B10" s="233">
        <v>6</v>
      </c>
      <c r="C10" s="233">
        <v>3</v>
      </c>
      <c r="D10" s="233">
        <v>1</v>
      </c>
      <c r="E10" s="233">
        <v>11</v>
      </c>
      <c r="F10" s="233">
        <v>0</v>
      </c>
      <c r="G10" s="233">
        <v>2</v>
      </c>
      <c r="H10" s="233">
        <v>0</v>
      </c>
      <c r="I10" s="233">
        <v>3</v>
      </c>
    </row>
    <row r="11" spans="1:10">
      <c r="A11" s="751" t="s">
        <v>16</v>
      </c>
      <c r="B11" s="533">
        <v>7</v>
      </c>
      <c r="C11" s="533">
        <v>1</v>
      </c>
      <c r="D11" s="533">
        <v>1</v>
      </c>
      <c r="E11" s="533">
        <v>12</v>
      </c>
      <c r="F11" s="533">
        <v>0</v>
      </c>
      <c r="G11" s="533">
        <v>2</v>
      </c>
      <c r="H11" s="533">
        <v>0</v>
      </c>
      <c r="I11" s="533">
        <v>0</v>
      </c>
    </row>
    <row r="12" spans="1:10">
      <c r="A12" s="80" t="s">
        <v>17</v>
      </c>
      <c r="B12" s="233">
        <v>14</v>
      </c>
      <c r="C12" s="233">
        <v>8</v>
      </c>
      <c r="D12" s="233">
        <v>4</v>
      </c>
      <c r="E12" s="233">
        <v>21</v>
      </c>
      <c r="F12" s="233">
        <v>0</v>
      </c>
      <c r="G12" s="233">
        <v>3</v>
      </c>
      <c r="H12" s="233">
        <v>0</v>
      </c>
      <c r="I12" s="233">
        <v>1</v>
      </c>
    </row>
    <row r="13" spans="1:10">
      <c r="A13" s="751" t="s">
        <v>18</v>
      </c>
      <c r="B13" s="533">
        <v>14</v>
      </c>
      <c r="C13" s="533">
        <v>4</v>
      </c>
      <c r="D13" s="533">
        <v>3</v>
      </c>
      <c r="E13" s="533">
        <v>15</v>
      </c>
      <c r="F13" s="533">
        <v>0</v>
      </c>
      <c r="G13" s="533">
        <v>3</v>
      </c>
      <c r="H13" s="533">
        <v>0</v>
      </c>
      <c r="I13" s="533">
        <v>1</v>
      </c>
    </row>
    <row r="14" spans="1:10">
      <c r="A14" s="80" t="s">
        <v>19</v>
      </c>
      <c r="B14" s="233">
        <v>11</v>
      </c>
      <c r="C14" s="233">
        <v>5</v>
      </c>
      <c r="D14" s="233">
        <v>4</v>
      </c>
      <c r="E14" s="233">
        <v>15</v>
      </c>
      <c r="F14" s="233">
        <v>0</v>
      </c>
      <c r="G14" s="233">
        <v>6</v>
      </c>
      <c r="H14" s="233">
        <v>1</v>
      </c>
      <c r="I14" s="233">
        <v>2</v>
      </c>
    </row>
    <row r="15" spans="1:10">
      <c r="A15" s="751" t="s">
        <v>20</v>
      </c>
      <c r="B15" s="533">
        <v>23</v>
      </c>
      <c r="C15" s="533">
        <v>11</v>
      </c>
      <c r="D15" s="533">
        <v>6</v>
      </c>
      <c r="E15" s="533">
        <v>49</v>
      </c>
      <c r="F15" s="533">
        <v>3</v>
      </c>
      <c r="G15" s="533">
        <v>5</v>
      </c>
      <c r="H15" s="533">
        <v>2</v>
      </c>
      <c r="I15" s="533">
        <v>6</v>
      </c>
    </row>
    <row r="16" spans="1:10">
      <c r="A16" s="80" t="s">
        <v>21</v>
      </c>
      <c r="B16" s="233">
        <v>117</v>
      </c>
      <c r="C16" s="233">
        <v>75</v>
      </c>
      <c r="D16" s="233">
        <v>29</v>
      </c>
      <c r="E16" s="233">
        <v>159</v>
      </c>
      <c r="F16" s="233">
        <v>11</v>
      </c>
      <c r="G16" s="233">
        <v>29</v>
      </c>
      <c r="H16" s="233">
        <v>14</v>
      </c>
      <c r="I16" s="233">
        <v>17</v>
      </c>
    </row>
    <row r="17" spans="1:9">
      <c r="A17" s="751" t="s">
        <v>22</v>
      </c>
      <c r="B17" s="533">
        <v>19</v>
      </c>
      <c r="C17" s="533">
        <v>8</v>
      </c>
      <c r="D17" s="533">
        <v>3</v>
      </c>
      <c r="E17" s="533">
        <v>28</v>
      </c>
      <c r="F17" s="533">
        <v>1</v>
      </c>
      <c r="G17" s="533">
        <v>5</v>
      </c>
      <c r="H17" s="533">
        <v>1</v>
      </c>
      <c r="I17" s="533">
        <v>5</v>
      </c>
    </row>
    <row r="18" spans="1:9">
      <c r="A18" s="80" t="s">
        <v>23</v>
      </c>
      <c r="B18" s="233">
        <v>6</v>
      </c>
      <c r="C18" s="233">
        <v>2</v>
      </c>
      <c r="D18" s="233">
        <v>3</v>
      </c>
      <c r="E18" s="233">
        <v>15</v>
      </c>
      <c r="F18" s="233">
        <v>1</v>
      </c>
      <c r="G18" s="233">
        <v>2</v>
      </c>
      <c r="H18" s="233">
        <v>1</v>
      </c>
      <c r="I18" s="233">
        <v>0</v>
      </c>
    </row>
    <row r="19" spans="1:9" s="49" customFormat="1">
      <c r="A19" s="761" t="s">
        <v>24</v>
      </c>
      <c r="B19" s="764">
        <v>201</v>
      </c>
      <c r="C19" s="764">
        <v>110</v>
      </c>
      <c r="D19" s="764">
        <v>47</v>
      </c>
      <c r="E19" s="764">
        <v>394</v>
      </c>
      <c r="F19" s="764">
        <v>14</v>
      </c>
      <c r="G19" s="764">
        <v>44</v>
      </c>
      <c r="H19" s="764">
        <v>13</v>
      </c>
      <c r="I19" s="764">
        <v>42</v>
      </c>
    </row>
    <row r="20" spans="1:9">
      <c r="A20" s="80" t="s">
        <v>25</v>
      </c>
      <c r="B20" s="233">
        <v>24</v>
      </c>
      <c r="C20" s="233">
        <v>12</v>
      </c>
      <c r="D20" s="233">
        <v>2</v>
      </c>
      <c r="E20" s="233">
        <v>48</v>
      </c>
      <c r="F20" s="233">
        <v>1</v>
      </c>
      <c r="G20" s="233">
        <v>6</v>
      </c>
      <c r="H20" s="233">
        <v>0</v>
      </c>
      <c r="I20" s="233">
        <v>5</v>
      </c>
    </row>
    <row r="21" spans="1:9">
      <c r="A21" s="751" t="s">
        <v>26</v>
      </c>
      <c r="B21" s="533">
        <v>10</v>
      </c>
      <c r="C21" s="533">
        <v>4</v>
      </c>
      <c r="D21" s="533">
        <v>1</v>
      </c>
      <c r="E21" s="533">
        <v>16</v>
      </c>
      <c r="F21" s="533">
        <v>0</v>
      </c>
      <c r="G21" s="533">
        <v>2</v>
      </c>
      <c r="H21" s="533">
        <v>0</v>
      </c>
      <c r="I21" s="533">
        <v>0</v>
      </c>
    </row>
    <row r="22" spans="1:9">
      <c r="A22" s="80" t="s">
        <v>27</v>
      </c>
      <c r="B22" s="233">
        <v>109</v>
      </c>
      <c r="C22" s="233">
        <v>70</v>
      </c>
      <c r="D22" s="233">
        <v>32</v>
      </c>
      <c r="E22" s="233">
        <v>207</v>
      </c>
      <c r="F22" s="233">
        <v>11</v>
      </c>
      <c r="G22" s="233">
        <v>25</v>
      </c>
      <c r="H22" s="233">
        <v>13</v>
      </c>
      <c r="I22" s="233">
        <v>27</v>
      </c>
    </row>
    <row r="23" spans="1:9">
      <c r="A23" s="751" t="s">
        <v>28</v>
      </c>
      <c r="B23" s="533">
        <v>18</v>
      </c>
      <c r="C23" s="533">
        <v>7</v>
      </c>
      <c r="D23" s="533">
        <v>4</v>
      </c>
      <c r="E23" s="533">
        <v>54</v>
      </c>
      <c r="F23" s="533">
        <v>0</v>
      </c>
      <c r="G23" s="533">
        <v>4</v>
      </c>
      <c r="H23" s="533">
        <v>0</v>
      </c>
      <c r="I23" s="533">
        <v>4</v>
      </c>
    </row>
    <row r="24" spans="1:9">
      <c r="A24" s="80" t="s">
        <v>29</v>
      </c>
      <c r="B24" s="233">
        <v>30</v>
      </c>
      <c r="C24" s="233">
        <v>14</v>
      </c>
      <c r="D24" s="233">
        <v>7</v>
      </c>
      <c r="E24" s="233">
        <v>61</v>
      </c>
      <c r="F24" s="233">
        <v>1</v>
      </c>
      <c r="G24" s="233">
        <v>7</v>
      </c>
      <c r="H24" s="233">
        <v>0</v>
      </c>
      <c r="I24" s="233">
        <v>5</v>
      </c>
    </row>
    <row r="25" spans="1:9">
      <c r="A25" s="751" t="s">
        <v>30</v>
      </c>
      <c r="B25" s="533">
        <v>10</v>
      </c>
      <c r="C25" s="533">
        <v>3</v>
      </c>
      <c r="D25" s="533">
        <v>1</v>
      </c>
      <c r="E25" s="533">
        <v>8</v>
      </c>
      <c r="F25" s="533">
        <v>1</v>
      </c>
      <c r="G25" s="533">
        <v>0</v>
      </c>
      <c r="H25" s="533">
        <v>0</v>
      </c>
      <c r="I25" s="533">
        <v>1</v>
      </c>
    </row>
    <row r="26" spans="1:9" s="49" customFormat="1">
      <c r="A26" s="123" t="s">
        <v>31</v>
      </c>
      <c r="B26" s="763">
        <v>31</v>
      </c>
      <c r="C26" s="763">
        <v>9</v>
      </c>
      <c r="D26" s="763">
        <v>4</v>
      </c>
      <c r="E26" s="763">
        <v>43</v>
      </c>
      <c r="F26" s="763">
        <v>2</v>
      </c>
      <c r="G26" s="763">
        <v>4</v>
      </c>
      <c r="H26" s="763">
        <v>0</v>
      </c>
      <c r="I26" s="763">
        <v>2</v>
      </c>
    </row>
    <row r="27" spans="1:9">
      <c r="A27" s="751" t="s">
        <v>93</v>
      </c>
      <c r="B27" s="533">
        <v>7</v>
      </c>
      <c r="C27" s="533">
        <v>2</v>
      </c>
      <c r="D27" s="533">
        <v>0</v>
      </c>
      <c r="E27" s="533">
        <v>14</v>
      </c>
      <c r="F27" s="533">
        <v>0</v>
      </c>
      <c r="G27" s="533">
        <v>1</v>
      </c>
      <c r="H27" s="533">
        <v>0</v>
      </c>
      <c r="I27" s="533">
        <v>1</v>
      </c>
    </row>
    <row r="28" spans="1:9">
      <c r="A28" s="80" t="s">
        <v>101</v>
      </c>
      <c r="B28" s="233">
        <v>5</v>
      </c>
      <c r="C28" s="233">
        <v>2</v>
      </c>
      <c r="D28" s="233">
        <v>1</v>
      </c>
      <c r="E28" s="233">
        <v>8</v>
      </c>
      <c r="F28" s="233">
        <v>1</v>
      </c>
      <c r="G28" s="233">
        <v>0</v>
      </c>
      <c r="H28" s="233">
        <v>0</v>
      </c>
      <c r="I28" s="233">
        <v>0</v>
      </c>
    </row>
    <row r="29" spans="1:9">
      <c r="A29" s="751" t="s">
        <v>92</v>
      </c>
      <c r="B29" s="533">
        <v>7</v>
      </c>
      <c r="C29" s="533">
        <v>2</v>
      </c>
      <c r="D29" s="533">
        <v>1</v>
      </c>
      <c r="E29" s="533">
        <v>4</v>
      </c>
      <c r="F29" s="533">
        <v>0</v>
      </c>
      <c r="G29" s="533">
        <v>0</v>
      </c>
      <c r="H29" s="533">
        <v>0</v>
      </c>
      <c r="I29" s="533">
        <v>0</v>
      </c>
    </row>
    <row r="30" spans="1:9">
      <c r="A30" s="80" t="s">
        <v>100</v>
      </c>
      <c r="B30" s="233">
        <v>4</v>
      </c>
      <c r="C30" s="233">
        <v>1</v>
      </c>
      <c r="D30" s="233">
        <v>1</v>
      </c>
      <c r="E30" s="233">
        <v>6</v>
      </c>
      <c r="F30" s="233">
        <v>1</v>
      </c>
      <c r="G30" s="233">
        <v>2</v>
      </c>
      <c r="H30" s="233">
        <v>0</v>
      </c>
      <c r="I30" s="233">
        <v>1</v>
      </c>
    </row>
    <row r="31" spans="1:9">
      <c r="A31" s="751" t="s">
        <v>91</v>
      </c>
      <c r="B31" s="533">
        <v>5</v>
      </c>
      <c r="C31" s="533">
        <v>1</v>
      </c>
      <c r="D31" s="533">
        <v>1</v>
      </c>
      <c r="E31" s="533">
        <v>7</v>
      </c>
      <c r="F31" s="533">
        <v>0</v>
      </c>
      <c r="G31" s="533">
        <v>1</v>
      </c>
      <c r="H31" s="533">
        <v>0</v>
      </c>
      <c r="I31" s="533">
        <v>0</v>
      </c>
    </row>
    <row r="32" spans="1:9">
      <c r="A32" s="80" t="s">
        <v>90</v>
      </c>
      <c r="B32" s="233">
        <v>3</v>
      </c>
      <c r="C32" s="233">
        <v>1</v>
      </c>
      <c r="D32" s="233">
        <v>0</v>
      </c>
      <c r="E32" s="233">
        <v>4</v>
      </c>
      <c r="F32" s="233">
        <v>0</v>
      </c>
      <c r="G32" s="233">
        <v>0</v>
      </c>
      <c r="H32" s="233">
        <v>0</v>
      </c>
      <c r="I32" s="233">
        <v>0</v>
      </c>
    </row>
    <row r="33" spans="1:9" s="49" customFormat="1">
      <c r="A33" s="761" t="s">
        <v>38</v>
      </c>
      <c r="B33" s="764">
        <v>2</v>
      </c>
      <c r="C33" s="764">
        <v>0</v>
      </c>
      <c r="D33" s="764">
        <v>0</v>
      </c>
      <c r="E33" s="764">
        <v>3</v>
      </c>
      <c r="F33" s="764">
        <v>0</v>
      </c>
      <c r="G33" s="764">
        <v>0</v>
      </c>
      <c r="H33" s="764">
        <v>0</v>
      </c>
      <c r="I33" s="764">
        <v>0</v>
      </c>
    </row>
    <row r="34" spans="1:9">
      <c r="A34" s="80" t="s">
        <v>99</v>
      </c>
      <c r="B34" s="233">
        <v>2</v>
      </c>
      <c r="C34" s="233">
        <v>0</v>
      </c>
      <c r="D34" s="233">
        <v>0</v>
      </c>
      <c r="E34" s="233">
        <v>3</v>
      </c>
      <c r="F34" s="233">
        <v>0</v>
      </c>
      <c r="G34" s="233">
        <v>0</v>
      </c>
      <c r="H34" s="233">
        <v>0</v>
      </c>
      <c r="I34" s="233">
        <v>0</v>
      </c>
    </row>
    <row r="35" spans="1:9" s="49" customFormat="1">
      <c r="A35" s="761" t="s">
        <v>41</v>
      </c>
      <c r="B35" s="764">
        <v>0</v>
      </c>
      <c r="C35" s="764">
        <v>0</v>
      </c>
      <c r="D35" s="764">
        <v>0</v>
      </c>
      <c r="E35" s="764">
        <v>0</v>
      </c>
      <c r="F35" s="764">
        <v>0</v>
      </c>
      <c r="G35" s="764">
        <v>0</v>
      </c>
      <c r="H35" s="764">
        <v>0</v>
      </c>
      <c r="I35" s="764">
        <v>0</v>
      </c>
    </row>
    <row r="36" spans="1:9">
      <c r="A36" s="80" t="s">
        <v>116</v>
      </c>
      <c r="B36" s="233">
        <v>0</v>
      </c>
      <c r="C36" s="233">
        <v>0</v>
      </c>
      <c r="D36" s="233">
        <v>0</v>
      </c>
      <c r="E36" s="233">
        <v>0</v>
      </c>
      <c r="F36" s="233">
        <v>0</v>
      </c>
      <c r="G36" s="233">
        <v>0</v>
      </c>
      <c r="H36" s="233">
        <v>0</v>
      </c>
      <c r="I36" s="233">
        <v>0</v>
      </c>
    </row>
    <row r="37" spans="1:9" ht="5.25" customHeight="1">
      <c r="A37" s="80"/>
      <c r="B37" s="233"/>
      <c r="C37" s="233"/>
      <c r="D37" s="233"/>
      <c r="E37" s="233"/>
      <c r="F37" s="233"/>
      <c r="G37" s="233"/>
      <c r="H37" s="233"/>
      <c r="I37" s="233"/>
    </row>
    <row r="38" spans="1:9" ht="21" customHeight="1">
      <c r="A38" s="1179" t="s">
        <v>526</v>
      </c>
      <c r="B38" s="1179"/>
      <c r="C38" s="1179"/>
      <c r="D38" s="1179"/>
      <c r="E38" s="1179"/>
      <c r="F38" s="1179"/>
      <c r="G38" s="1179"/>
      <c r="H38" s="1179"/>
      <c r="I38" s="1179"/>
    </row>
  </sheetData>
  <mergeCells count="4">
    <mergeCell ref="A3:A5"/>
    <mergeCell ref="A38:I38"/>
    <mergeCell ref="B3:I4"/>
    <mergeCell ref="A1:I1"/>
  </mergeCells>
  <hyperlinks>
    <hyperlink ref="J1" location="INDICE!A1" display="INDICE"/>
  </hyperlinks>
  <printOptions horizontalCentered="1"/>
  <pageMargins left="0.6692913385826772" right="0.6692913385826772" top="1.1417322834645669" bottom="0.94488188976377963" header="0" footer="0.51181102362204722"/>
  <pageSetup scale="83" firstPageNumber="72" orientation="landscape" useFirstPageNumber="1" r:id="rId1"/>
  <headerFooter scaleWithDoc="0" alignWithMargins="0">
    <oddHeader>&amp;C&amp;G</oddHeader>
    <oddFooter>&amp;C&amp;12 68</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showGridLines="0" zoomScale="90" zoomScaleNormal="90" zoomScalePageLayoutView="80" workbookViewId="0">
      <selection activeCell="A2" sqref="A2"/>
    </sheetView>
  </sheetViews>
  <sheetFormatPr baseColWidth="10" defaultColWidth="9.140625" defaultRowHeight="12.75"/>
  <cols>
    <col min="1" max="1" width="26.7109375" style="51" customWidth="1"/>
    <col min="2" max="2" width="10.5703125" style="51" bestFit="1" customWidth="1"/>
    <col min="3" max="3" width="9" style="51" customWidth="1"/>
    <col min="4" max="4" width="11.140625" style="51" customWidth="1"/>
    <col min="5" max="5" width="8.7109375" style="51" bestFit="1" customWidth="1"/>
    <col min="6" max="6" width="10.28515625" style="51" bestFit="1" customWidth="1"/>
    <col min="7" max="7" width="9.85546875" style="51" customWidth="1"/>
    <col min="8" max="8" width="8.7109375" style="51" customWidth="1"/>
    <col min="9" max="9" width="10" style="51" customWidth="1"/>
    <col min="10" max="10" width="6.85546875" style="51" customWidth="1"/>
    <col min="11" max="11" width="9.140625" style="51" customWidth="1"/>
    <col min="12" max="12" width="12.140625" style="51" customWidth="1"/>
    <col min="13" max="13" width="11.7109375" style="51" customWidth="1"/>
    <col min="14" max="14" width="6.85546875" style="51" bestFit="1" customWidth="1"/>
    <col min="15" max="15" width="9" style="51" customWidth="1"/>
    <col min="16" max="16" width="9.85546875" style="51" bestFit="1" customWidth="1"/>
    <col min="17" max="17" width="7.85546875" style="51" bestFit="1" customWidth="1"/>
    <col min="18" max="18" width="7.140625" style="51" bestFit="1" customWidth="1"/>
    <col min="19" max="16384" width="9.140625" style="43"/>
  </cols>
  <sheetData>
    <row r="1" spans="1:19" ht="44.25" customHeight="1">
      <c r="A1" s="1167" t="s">
        <v>1416</v>
      </c>
      <c r="B1" s="1168"/>
      <c r="C1" s="1168"/>
      <c r="D1" s="1168"/>
      <c r="E1" s="1168"/>
      <c r="F1" s="1168"/>
      <c r="G1" s="1168"/>
      <c r="H1" s="1168"/>
      <c r="I1" s="1168"/>
      <c r="J1" s="1168"/>
      <c r="K1" s="1168"/>
      <c r="L1" s="1168"/>
      <c r="M1" s="1168"/>
      <c r="N1" s="1168"/>
      <c r="O1" s="1168"/>
      <c r="P1" s="1168"/>
      <c r="Q1" s="1168"/>
      <c r="R1" s="1168"/>
      <c r="S1" s="468" t="s">
        <v>1037</v>
      </c>
    </row>
    <row r="2" spans="1:19" s="51" customFormat="1" ht="5.25" customHeight="1">
      <c r="A2" s="92"/>
      <c r="B2" s="92"/>
      <c r="C2" s="87"/>
      <c r="D2" s="87"/>
      <c r="E2" s="87"/>
      <c r="F2" s="87"/>
      <c r="G2" s="87"/>
      <c r="H2" s="87"/>
      <c r="I2" s="87"/>
      <c r="J2" s="87"/>
      <c r="K2" s="87"/>
      <c r="L2" s="87"/>
      <c r="M2" s="87"/>
      <c r="N2" s="87"/>
      <c r="O2" s="87"/>
      <c r="P2" s="87"/>
      <c r="Q2" s="87"/>
      <c r="R2" s="87"/>
    </row>
    <row r="3" spans="1:19" s="49" customFormat="1" ht="62.25" customHeight="1">
      <c r="A3" s="726" t="s">
        <v>98</v>
      </c>
      <c r="B3" s="726" t="s">
        <v>550</v>
      </c>
      <c r="C3" s="726" t="s">
        <v>549</v>
      </c>
      <c r="D3" s="726" t="s">
        <v>548</v>
      </c>
      <c r="E3" s="726" t="s">
        <v>547</v>
      </c>
      <c r="F3" s="726" t="s">
        <v>546</v>
      </c>
      <c r="G3" s="726" t="s">
        <v>545</v>
      </c>
      <c r="H3" s="726" t="s">
        <v>544</v>
      </c>
      <c r="I3" s="726" t="s">
        <v>543</v>
      </c>
      <c r="J3" s="726" t="s">
        <v>542</v>
      </c>
      <c r="K3" s="726" t="s">
        <v>541</v>
      </c>
      <c r="L3" s="726" t="s">
        <v>540</v>
      </c>
      <c r="M3" s="726" t="s">
        <v>539</v>
      </c>
      <c r="N3" s="726" t="s">
        <v>342</v>
      </c>
      <c r="O3" s="726" t="s">
        <v>486</v>
      </c>
      <c r="P3" s="726" t="s">
        <v>538</v>
      </c>
      <c r="Q3" s="726" t="s">
        <v>537</v>
      </c>
      <c r="R3" s="726" t="s">
        <v>536</v>
      </c>
    </row>
    <row r="4" spans="1:19" s="49" customFormat="1" ht="15" customHeight="1">
      <c r="A4" s="123" t="s">
        <v>11</v>
      </c>
      <c r="B4" s="83">
        <v>60</v>
      </c>
      <c r="C4" s="83">
        <v>829</v>
      </c>
      <c r="D4" s="83">
        <v>124</v>
      </c>
      <c r="E4" s="83">
        <v>23</v>
      </c>
      <c r="F4" s="83">
        <v>87</v>
      </c>
      <c r="G4" s="83">
        <v>42</v>
      </c>
      <c r="H4" s="83">
        <v>247</v>
      </c>
      <c r="I4" s="83">
        <v>144</v>
      </c>
      <c r="J4" s="83">
        <v>231</v>
      </c>
      <c r="K4" s="83">
        <v>185</v>
      </c>
      <c r="L4" s="83">
        <v>21</v>
      </c>
      <c r="M4" s="83">
        <v>9</v>
      </c>
      <c r="N4" s="83">
        <v>176</v>
      </c>
      <c r="O4" s="83">
        <v>18099</v>
      </c>
      <c r="P4" s="83">
        <v>195</v>
      </c>
      <c r="Q4" s="83">
        <v>217</v>
      </c>
      <c r="R4" s="83">
        <v>34</v>
      </c>
    </row>
    <row r="5" spans="1:19" s="49" customFormat="1" ht="15.75" customHeight="1">
      <c r="A5" s="761" t="s">
        <v>12</v>
      </c>
      <c r="B5" s="744">
        <v>41</v>
      </c>
      <c r="C5" s="744">
        <v>427</v>
      </c>
      <c r="D5" s="744">
        <v>62</v>
      </c>
      <c r="E5" s="744">
        <v>15</v>
      </c>
      <c r="F5" s="744">
        <v>54</v>
      </c>
      <c r="G5" s="744">
        <v>26</v>
      </c>
      <c r="H5" s="744">
        <v>144</v>
      </c>
      <c r="I5" s="744">
        <v>89</v>
      </c>
      <c r="J5" s="744">
        <v>117</v>
      </c>
      <c r="K5" s="744">
        <v>125</v>
      </c>
      <c r="L5" s="744">
        <v>15</v>
      </c>
      <c r="M5" s="744">
        <v>7</v>
      </c>
      <c r="N5" s="744">
        <v>118</v>
      </c>
      <c r="O5" s="744">
        <v>11759</v>
      </c>
      <c r="P5" s="744">
        <v>131</v>
      </c>
      <c r="Q5" s="744">
        <v>94</v>
      </c>
      <c r="R5" s="744">
        <v>24</v>
      </c>
    </row>
    <row r="6" spans="1:19" ht="15" customHeight="1">
      <c r="A6" s="80" t="s">
        <v>13</v>
      </c>
      <c r="B6" s="101">
        <v>7</v>
      </c>
      <c r="C6" s="101">
        <v>63</v>
      </c>
      <c r="D6" s="101">
        <v>11</v>
      </c>
      <c r="E6" s="101">
        <v>5</v>
      </c>
      <c r="F6" s="101">
        <v>11</v>
      </c>
      <c r="G6" s="101">
        <v>7</v>
      </c>
      <c r="H6" s="101">
        <v>21</v>
      </c>
      <c r="I6" s="101">
        <v>14</v>
      </c>
      <c r="J6" s="101">
        <v>17</v>
      </c>
      <c r="K6" s="101">
        <v>17</v>
      </c>
      <c r="L6" s="101">
        <v>2</v>
      </c>
      <c r="M6" s="101">
        <v>0</v>
      </c>
      <c r="N6" s="101">
        <v>6</v>
      </c>
      <c r="O6" s="101">
        <v>318</v>
      </c>
      <c r="P6" s="101">
        <v>6</v>
      </c>
      <c r="Q6" s="101">
        <v>10</v>
      </c>
      <c r="R6" s="101">
        <v>4</v>
      </c>
    </row>
    <row r="7" spans="1:19" ht="15.75" customHeight="1">
      <c r="A7" s="751" t="s">
        <v>14</v>
      </c>
      <c r="B7" s="745">
        <v>0</v>
      </c>
      <c r="C7" s="745">
        <v>17</v>
      </c>
      <c r="D7" s="745">
        <v>0</v>
      </c>
      <c r="E7" s="745">
        <v>0</v>
      </c>
      <c r="F7" s="745">
        <v>0</v>
      </c>
      <c r="G7" s="745">
        <v>0</v>
      </c>
      <c r="H7" s="745">
        <v>0</v>
      </c>
      <c r="I7" s="745">
        <v>0</v>
      </c>
      <c r="J7" s="745">
        <v>4</v>
      </c>
      <c r="K7" s="745">
        <v>3</v>
      </c>
      <c r="L7" s="745">
        <v>0</v>
      </c>
      <c r="M7" s="745">
        <v>0</v>
      </c>
      <c r="N7" s="745">
        <v>0</v>
      </c>
      <c r="O7" s="745">
        <v>21</v>
      </c>
      <c r="P7" s="745">
        <v>1</v>
      </c>
      <c r="Q7" s="745">
        <v>0</v>
      </c>
      <c r="R7" s="745">
        <v>0</v>
      </c>
    </row>
    <row r="8" spans="1:19" ht="15.75" customHeight="1">
      <c r="A8" s="80" t="s">
        <v>15</v>
      </c>
      <c r="B8" s="101">
        <v>2</v>
      </c>
      <c r="C8" s="101">
        <v>16</v>
      </c>
      <c r="D8" s="101">
        <v>3</v>
      </c>
      <c r="E8" s="101">
        <v>0</v>
      </c>
      <c r="F8" s="101">
        <v>1</v>
      </c>
      <c r="G8" s="101">
        <v>1</v>
      </c>
      <c r="H8" s="101">
        <v>3</v>
      </c>
      <c r="I8" s="101">
        <v>2</v>
      </c>
      <c r="J8" s="101">
        <v>4</v>
      </c>
      <c r="K8" s="101">
        <v>4</v>
      </c>
      <c r="L8" s="101">
        <v>0</v>
      </c>
      <c r="M8" s="101">
        <v>0</v>
      </c>
      <c r="N8" s="101">
        <v>1</v>
      </c>
      <c r="O8" s="101">
        <v>67</v>
      </c>
      <c r="P8" s="101">
        <v>1</v>
      </c>
      <c r="Q8" s="101">
        <v>3</v>
      </c>
      <c r="R8" s="101">
        <v>0</v>
      </c>
    </row>
    <row r="9" spans="1:19" ht="15.75" customHeight="1">
      <c r="A9" s="751" t="s">
        <v>16</v>
      </c>
      <c r="B9" s="745">
        <v>0</v>
      </c>
      <c r="C9" s="745">
        <v>7</v>
      </c>
      <c r="D9" s="745">
        <v>0</v>
      </c>
      <c r="E9" s="745">
        <v>0</v>
      </c>
      <c r="F9" s="745">
        <v>0</v>
      </c>
      <c r="G9" s="745">
        <v>0</v>
      </c>
      <c r="H9" s="745">
        <v>2</v>
      </c>
      <c r="I9" s="745">
        <v>0</v>
      </c>
      <c r="J9" s="745">
        <v>2</v>
      </c>
      <c r="K9" s="745">
        <v>2</v>
      </c>
      <c r="L9" s="745">
        <v>0</v>
      </c>
      <c r="M9" s="745">
        <v>0</v>
      </c>
      <c r="N9" s="745">
        <v>2</v>
      </c>
      <c r="O9" s="745">
        <v>37</v>
      </c>
      <c r="P9" s="745">
        <v>0</v>
      </c>
      <c r="Q9" s="745">
        <v>0</v>
      </c>
      <c r="R9" s="745">
        <v>0</v>
      </c>
    </row>
    <row r="10" spans="1:19" ht="15.75" customHeight="1">
      <c r="A10" s="80" t="s">
        <v>17</v>
      </c>
      <c r="B10" s="101">
        <v>0</v>
      </c>
      <c r="C10" s="101">
        <v>16</v>
      </c>
      <c r="D10" s="101">
        <v>4</v>
      </c>
      <c r="E10" s="101">
        <v>0</v>
      </c>
      <c r="F10" s="101">
        <v>2</v>
      </c>
      <c r="G10" s="101">
        <v>0</v>
      </c>
      <c r="H10" s="101">
        <v>4</v>
      </c>
      <c r="I10" s="101">
        <v>4</v>
      </c>
      <c r="J10" s="101">
        <v>6</v>
      </c>
      <c r="K10" s="101">
        <v>9</v>
      </c>
      <c r="L10" s="101">
        <v>0</v>
      </c>
      <c r="M10" s="101">
        <v>0</v>
      </c>
      <c r="N10" s="101">
        <v>4</v>
      </c>
      <c r="O10" s="101">
        <v>45</v>
      </c>
      <c r="P10" s="101">
        <v>2</v>
      </c>
      <c r="Q10" s="101">
        <v>0</v>
      </c>
      <c r="R10" s="101">
        <v>0</v>
      </c>
    </row>
    <row r="11" spans="1:19" ht="15.75" customHeight="1">
      <c r="A11" s="751" t="s">
        <v>18</v>
      </c>
      <c r="B11" s="745">
        <v>0</v>
      </c>
      <c r="C11" s="745">
        <v>16</v>
      </c>
      <c r="D11" s="745">
        <v>2</v>
      </c>
      <c r="E11" s="745">
        <v>0</v>
      </c>
      <c r="F11" s="745">
        <v>0</v>
      </c>
      <c r="G11" s="745">
        <v>1</v>
      </c>
      <c r="H11" s="745">
        <v>3</v>
      </c>
      <c r="I11" s="745">
        <v>1</v>
      </c>
      <c r="J11" s="745">
        <v>2</v>
      </c>
      <c r="K11" s="745">
        <v>5</v>
      </c>
      <c r="L11" s="745">
        <v>0</v>
      </c>
      <c r="M11" s="745">
        <v>0</v>
      </c>
      <c r="N11" s="745">
        <v>3</v>
      </c>
      <c r="O11" s="745">
        <v>38</v>
      </c>
      <c r="P11" s="745">
        <v>5</v>
      </c>
      <c r="Q11" s="745">
        <v>0</v>
      </c>
      <c r="R11" s="745">
        <v>5</v>
      </c>
    </row>
    <row r="12" spans="1:19" ht="15.75" customHeight="1">
      <c r="A12" s="80" t="s">
        <v>19</v>
      </c>
      <c r="B12" s="101">
        <v>1</v>
      </c>
      <c r="C12" s="101">
        <v>28</v>
      </c>
      <c r="D12" s="101">
        <v>1</v>
      </c>
      <c r="E12" s="101">
        <v>0</v>
      </c>
      <c r="F12" s="101">
        <v>4</v>
      </c>
      <c r="G12" s="101">
        <v>0</v>
      </c>
      <c r="H12" s="101">
        <v>5</v>
      </c>
      <c r="I12" s="101">
        <v>3</v>
      </c>
      <c r="J12" s="101">
        <v>5</v>
      </c>
      <c r="K12" s="101">
        <v>2</v>
      </c>
      <c r="L12" s="101">
        <v>0</v>
      </c>
      <c r="M12" s="101">
        <v>0</v>
      </c>
      <c r="N12" s="101">
        <v>6</v>
      </c>
      <c r="O12" s="101">
        <v>77</v>
      </c>
      <c r="P12" s="101">
        <v>6</v>
      </c>
      <c r="Q12" s="101">
        <v>0</v>
      </c>
      <c r="R12" s="101">
        <v>1</v>
      </c>
    </row>
    <row r="13" spans="1:19" ht="15.75" customHeight="1">
      <c r="A13" s="751" t="s">
        <v>20</v>
      </c>
      <c r="B13" s="745">
        <v>5</v>
      </c>
      <c r="C13" s="745">
        <v>31</v>
      </c>
      <c r="D13" s="745">
        <v>7</v>
      </c>
      <c r="E13" s="745">
        <v>0</v>
      </c>
      <c r="F13" s="745">
        <v>3</v>
      </c>
      <c r="G13" s="745">
        <v>1</v>
      </c>
      <c r="H13" s="745">
        <v>13</v>
      </c>
      <c r="I13" s="745">
        <v>9</v>
      </c>
      <c r="J13" s="745">
        <v>22</v>
      </c>
      <c r="K13" s="745">
        <v>5</v>
      </c>
      <c r="L13" s="745">
        <v>2</v>
      </c>
      <c r="M13" s="745">
        <v>1</v>
      </c>
      <c r="N13" s="745">
        <v>11</v>
      </c>
      <c r="O13" s="745">
        <v>352</v>
      </c>
      <c r="P13" s="745">
        <v>63</v>
      </c>
      <c r="Q13" s="745">
        <v>8</v>
      </c>
      <c r="R13" s="745">
        <v>0</v>
      </c>
    </row>
    <row r="14" spans="1:19" ht="15" customHeight="1">
      <c r="A14" s="80" t="s">
        <v>21</v>
      </c>
      <c r="B14" s="101">
        <v>26</v>
      </c>
      <c r="C14" s="101">
        <v>169</v>
      </c>
      <c r="D14" s="101">
        <v>29</v>
      </c>
      <c r="E14" s="101">
        <v>9</v>
      </c>
      <c r="F14" s="101">
        <v>32</v>
      </c>
      <c r="G14" s="101">
        <v>14</v>
      </c>
      <c r="H14" s="101">
        <v>80</v>
      </c>
      <c r="I14" s="101">
        <v>48</v>
      </c>
      <c r="J14" s="101">
        <v>45</v>
      </c>
      <c r="K14" s="101">
        <v>68</v>
      </c>
      <c r="L14" s="101">
        <v>9</v>
      </c>
      <c r="M14" s="101">
        <v>6</v>
      </c>
      <c r="N14" s="101">
        <v>47</v>
      </c>
      <c r="O14" s="101">
        <v>6768</v>
      </c>
      <c r="P14" s="101">
        <v>41</v>
      </c>
      <c r="Q14" s="101">
        <v>63</v>
      </c>
      <c r="R14" s="101">
        <v>14</v>
      </c>
    </row>
    <row r="15" spans="1:19" ht="15" customHeight="1">
      <c r="A15" s="751" t="s">
        <v>22</v>
      </c>
      <c r="B15" s="745">
        <v>0</v>
      </c>
      <c r="C15" s="745">
        <v>47</v>
      </c>
      <c r="D15" s="745">
        <v>3</v>
      </c>
      <c r="E15" s="745">
        <v>1</v>
      </c>
      <c r="F15" s="745">
        <v>1</v>
      </c>
      <c r="G15" s="745">
        <v>2</v>
      </c>
      <c r="H15" s="745">
        <v>10</v>
      </c>
      <c r="I15" s="745">
        <v>6</v>
      </c>
      <c r="J15" s="745">
        <v>8</v>
      </c>
      <c r="K15" s="745">
        <v>9</v>
      </c>
      <c r="L15" s="745">
        <v>2</v>
      </c>
      <c r="M15" s="745">
        <v>0</v>
      </c>
      <c r="N15" s="745">
        <v>34</v>
      </c>
      <c r="O15" s="745">
        <v>4035</v>
      </c>
      <c r="P15" s="745">
        <v>3</v>
      </c>
      <c r="Q15" s="745">
        <v>10</v>
      </c>
      <c r="R15" s="745">
        <v>0</v>
      </c>
    </row>
    <row r="16" spans="1:19" ht="17.25" customHeight="1">
      <c r="A16" s="80" t="s">
        <v>23</v>
      </c>
      <c r="B16" s="101">
        <v>0</v>
      </c>
      <c r="C16" s="101">
        <v>17</v>
      </c>
      <c r="D16" s="101">
        <v>2</v>
      </c>
      <c r="E16" s="101">
        <v>0</v>
      </c>
      <c r="F16" s="101">
        <v>0</v>
      </c>
      <c r="G16" s="101">
        <v>0</v>
      </c>
      <c r="H16" s="101">
        <v>3</v>
      </c>
      <c r="I16" s="101">
        <v>2</v>
      </c>
      <c r="J16" s="101">
        <v>2</v>
      </c>
      <c r="K16" s="101">
        <v>1</v>
      </c>
      <c r="L16" s="101">
        <v>0</v>
      </c>
      <c r="M16" s="101">
        <v>0</v>
      </c>
      <c r="N16" s="101">
        <v>4</v>
      </c>
      <c r="O16" s="101">
        <v>1</v>
      </c>
      <c r="P16" s="101">
        <v>3</v>
      </c>
      <c r="Q16" s="101">
        <v>0</v>
      </c>
      <c r="R16" s="101">
        <v>0</v>
      </c>
    </row>
    <row r="17" spans="1:18" s="49" customFormat="1" ht="17.25" customHeight="1">
      <c r="A17" s="761" t="s">
        <v>24</v>
      </c>
      <c r="B17" s="744">
        <v>17</v>
      </c>
      <c r="C17" s="744">
        <v>358</v>
      </c>
      <c r="D17" s="744">
        <v>61</v>
      </c>
      <c r="E17" s="744">
        <v>8</v>
      </c>
      <c r="F17" s="744">
        <v>30</v>
      </c>
      <c r="G17" s="744">
        <v>16</v>
      </c>
      <c r="H17" s="744">
        <v>99</v>
      </c>
      <c r="I17" s="744">
        <v>53</v>
      </c>
      <c r="J17" s="744">
        <v>106</v>
      </c>
      <c r="K17" s="744">
        <v>43</v>
      </c>
      <c r="L17" s="744">
        <v>6</v>
      </c>
      <c r="M17" s="744">
        <v>2</v>
      </c>
      <c r="N17" s="744">
        <v>56</v>
      </c>
      <c r="O17" s="744">
        <v>6195</v>
      </c>
      <c r="P17" s="744">
        <v>61</v>
      </c>
      <c r="Q17" s="744">
        <v>123</v>
      </c>
      <c r="R17" s="744">
        <v>10</v>
      </c>
    </row>
    <row r="18" spans="1:18" ht="15.75" customHeight="1">
      <c r="A18" s="80" t="s">
        <v>25</v>
      </c>
      <c r="B18" s="101">
        <v>1</v>
      </c>
      <c r="C18" s="101">
        <v>31</v>
      </c>
      <c r="D18" s="101">
        <v>3</v>
      </c>
      <c r="E18" s="101">
        <v>0</v>
      </c>
      <c r="F18" s="101">
        <v>2</v>
      </c>
      <c r="G18" s="101">
        <v>0</v>
      </c>
      <c r="H18" s="101">
        <v>3</v>
      </c>
      <c r="I18" s="101">
        <v>2</v>
      </c>
      <c r="J18" s="101">
        <v>15</v>
      </c>
      <c r="K18" s="101">
        <v>4</v>
      </c>
      <c r="L18" s="101">
        <v>0</v>
      </c>
      <c r="M18" s="101">
        <v>0</v>
      </c>
      <c r="N18" s="101">
        <v>4</v>
      </c>
      <c r="O18" s="101">
        <v>103</v>
      </c>
      <c r="P18" s="101">
        <v>14</v>
      </c>
      <c r="Q18" s="101">
        <v>17</v>
      </c>
      <c r="R18" s="101">
        <v>0</v>
      </c>
    </row>
    <row r="19" spans="1:18" ht="15" customHeight="1">
      <c r="A19" s="751" t="s">
        <v>26</v>
      </c>
      <c r="B19" s="745">
        <v>0</v>
      </c>
      <c r="C19" s="745">
        <v>14</v>
      </c>
      <c r="D19" s="745">
        <v>2</v>
      </c>
      <c r="E19" s="745">
        <v>0</v>
      </c>
      <c r="F19" s="745">
        <v>2</v>
      </c>
      <c r="G19" s="745">
        <v>0</v>
      </c>
      <c r="H19" s="745">
        <v>4</v>
      </c>
      <c r="I19" s="745">
        <v>1</v>
      </c>
      <c r="J19" s="745">
        <v>0</v>
      </c>
      <c r="K19" s="745">
        <v>2</v>
      </c>
      <c r="L19" s="745">
        <v>0</v>
      </c>
      <c r="M19" s="745">
        <v>0</v>
      </c>
      <c r="N19" s="745">
        <v>2</v>
      </c>
      <c r="O19" s="745">
        <v>48</v>
      </c>
      <c r="P19" s="745">
        <v>4</v>
      </c>
      <c r="Q19" s="745">
        <v>0</v>
      </c>
      <c r="R19" s="745">
        <v>1</v>
      </c>
    </row>
    <row r="20" spans="1:18" ht="15.75" customHeight="1">
      <c r="A20" s="80" t="s">
        <v>27</v>
      </c>
      <c r="B20" s="101">
        <v>15</v>
      </c>
      <c r="C20" s="101">
        <v>237</v>
      </c>
      <c r="D20" s="101">
        <v>37</v>
      </c>
      <c r="E20" s="101">
        <v>8</v>
      </c>
      <c r="F20" s="101">
        <v>20</v>
      </c>
      <c r="G20" s="101">
        <v>11</v>
      </c>
      <c r="H20" s="101">
        <v>79</v>
      </c>
      <c r="I20" s="101">
        <v>34</v>
      </c>
      <c r="J20" s="101">
        <v>60</v>
      </c>
      <c r="K20" s="101">
        <v>20</v>
      </c>
      <c r="L20" s="101">
        <v>6</v>
      </c>
      <c r="M20" s="101">
        <v>2</v>
      </c>
      <c r="N20" s="101">
        <v>23</v>
      </c>
      <c r="O20" s="101">
        <v>4898</v>
      </c>
      <c r="P20" s="101">
        <v>19</v>
      </c>
      <c r="Q20" s="101">
        <v>106</v>
      </c>
      <c r="R20" s="101">
        <v>6</v>
      </c>
    </row>
    <row r="21" spans="1:18" ht="15.75" customHeight="1">
      <c r="A21" s="751" t="s">
        <v>28</v>
      </c>
      <c r="B21" s="745">
        <v>1</v>
      </c>
      <c r="C21" s="745">
        <v>23</v>
      </c>
      <c r="D21" s="745">
        <v>1</v>
      </c>
      <c r="E21" s="745">
        <v>0</v>
      </c>
      <c r="F21" s="745">
        <v>0</v>
      </c>
      <c r="G21" s="745">
        <v>1</v>
      </c>
      <c r="H21" s="745">
        <v>3</v>
      </c>
      <c r="I21" s="745">
        <v>5</v>
      </c>
      <c r="J21" s="745">
        <v>13</v>
      </c>
      <c r="K21" s="745">
        <v>4</v>
      </c>
      <c r="L21" s="745">
        <v>0</v>
      </c>
      <c r="M21" s="745">
        <v>0</v>
      </c>
      <c r="N21" s="745">
        <v>6</v>
      </c>
      <c r="O21" s="745">
        <v>82</v>
      </c>
      <c r="P21" s="745">
        <v>3</v>
      </c>
      <c r="Q21" s="745">
        <v>0</v>
      </c>
      <c r="R21" s="745">
        <v>0</v>
      </c>
    </row>
    <row r="22" spans="1:18" ht="15.75" customHeight="1">
      <c r="A22" s="80" t="s">
        <v>29</v>
      </c>
      <c r="B22" s="101">
        <v>0</v>
      </c>
      <c r="C22" s="101">
        <v>41</v>
      </c>
      <c r="D22" s="101">
        <v>15</v>
      </c>
      <c r="E22" s="101">
        <v>0</v>
      </c>
      <c r="F22" s="101">
        <v>6</v>
      </c>
      <c r="G22" s="101">
        <v>3</v>
      </c>
      <c r="H22" s="101">
        <v>8</v>
      </c>
      <c r="I22" s="101">
        <v>9</v>
      </c>
      <c r="J22" s="101">
        <v>14</v>
      </c>
      <c r="K22" s="101">
        <v>10</v>
      </c>
      <c r="L22" s="101">
        <v>0</v>
      </c>
      <c r="M22" s="101">
        <v>0</v>
      </c>
      <c r="N22" s="101">
        <v>18</v>
      </c>
      <c r="O22" s="101">
        <v>1063</v>
      </c>
      <c r="P22" s="101">
        <v>19</v>
      </c>
      <c r="Q22" s="101">
        <v>0</v>
      </c>
      <c r="R22" s="101">
        <v>3</v>
      </c>
    </row>
    <row r="23" spans="1:18" ht="15.75" customHeight="1">
      <c r="A23" s="751" t="s">
        <v>30</v>
      </c>
      <c r="B23" s="745">
        <v>0</v>
      </c>
      <c r="C23" s="745">
        <v>12</v>
      </c>
      <c r="D23" s="745">
        <v>3</v>
      </c>
      <c r="E23" s="745">
        <v>0</v>
      </c>
      <c r="F23" s="745">
        <v>0</v>
      </c>
      <c r="G23" s="745">
        <v>1</v>
      </c>
      <c r="H23" s="745">
        <v>2</v>
      </c>
      <c r="I23" s="745">
        <v>2</v>
      </c>
      <c r="J23" s="745">
        <v>4</v>
      </c>
      <c r="K23" s="745">
        <v>3</v>
      </c>
      <c r="L23" s="745">
        <v>0</v>
      </c>
      <c r="M23" s="745">
        <v>0</v>
      </c>
      <c r="N23" s="745">
        <v>3</v>
      </c>
      <c r="O23" s="745">
        <v>1</v>
      </c>
      <c r="P23" s="745">
        <v>2</v>
      </c>
      <c r="Q23" s="745">
        <v>0</v>
      </c>
      <c r="R23" s="745">
        <v>0</v>
      </c>
    </row>
    <row r="24" spans="1:18" s="49" customFormat="1" ht="16.5" customHeight="1">
      <c r="A24" s="123" t="s">
        <v>31</v>
      </c>
      <c r="B24" s="83">
        <v>2</v>
      </c>
      <c r="C24" s="83">
        <v>40</v>
      </c>
      <c r="D24" s="83">
        <v>1</v>
      </c>
      <c r="E24" s="83">
        <v>0</v>
      </c>
      <c r="F24" s="83">
        <v>3</v>
      </c>
      <c r="G24" s="83">
        <v>0</v>
      </c>
      <c r="H24" s="83">
        <v>4</v>
      </c>
      <c r="I24" s="83">
        <v>2</v>
      </c>
      <c r="J24" s="83">
        <v>8</v>
      </c>
      <c r="K24" s="83">
        <v>16</v>
      </c>
      <c r="L24" s="83">
        <v>0</v>
      </c>
      <c r="M24" s="83">
        <v>0</v>
      </c>
      <c r="N24" s="83">
        <v>2</v>
      </c>
      <c r="O24" s="83">
        <v>145</v>
      </c>
      <c r="P24" s="83">
        <v>3</v>
      </c>
      <c r="Q24" s="83">
        <v>0</v>
      </c>
      <c r="R24" s="83">
        <v>0</v>
      </c>
    </row>
    <row r="25" spans="1:18" ht="15.75" customHeight="1">
      <c r="A25" s="751" t="s">
        <v>93</v>
      </c>
      <c r="B25" s="745">
        <v>0</v>
      </c>
      <c r="C25" s="745">
        <v>12</v>
      </c>
      <c r="D25" s="745">
        <v>1</v>
      </c>
      <c r="E25" s="745">
        <v>0</v>
      </c>
      <c r="F25" s="745">
        <v>0</v>
      </c>
      <c r="G25" s="745">
        <v>0</v>
      </c>
      <c r="H25" s="745">
        <v>0</v>
      </c>
      <c r="I25" s="745">
        <v>1</v>
      </c>
      <c r="J25" s="745">
        <v>3</v>
      </c>
      <c r="K25" s="745">
        <v>8</v>
      </c>
      <c r="L25" s="745">
        <v>0</v>
      </c>
      <c r="M25" s="745">
        <v>0</v>
      </c>
      <c r="N25" s="745">
        <v>0</v>
      </c>
      <c r="O25" s="745">
        <v>39</v>
      </c>
      <c r="P25" s="745">
        <v>0</v>
      </c>
      <c r="Q25" s="745">
        <v>0</v>
      </c>
      <c r="R25" s="745">
        <v>0</v>
      </c>
    </row>
    <row r="26" spans="1:18" ht="15" customHeight="1">
      <c r="A26" s="80" t="s">
        <v>101</v>
      </c>
      <c r="B26" s="101">
        <v>1</v>
      </c>
      <c r="C26" s="101">
        <v>7</v>
      </c>
      <c r="D26" s="101">
        <v>0</v>
      </c>
      <c r="E26" s="101">
        <v>0</v>
      </c>
      <c r="F26" s="101">
        <v>1</v>
      </c>
      <c r="G26" s="101">
        <v>0</v>
      </c>
      <c r="H26" s="101">
        <v>1</v>
      </c>
      <c r="I26" s="101">
        <v>0</v>
      </c>
      <c r="J26" s="101">
        <v>1</v>
      </c>
      <c r="K26" s="101">
        <v>2</v>
      </c>
      <c r="L26" s="101">
        <v>0</v>
      </c>
      <c r="M26" s="101">
        <v>0</v>
      </c>
      <c r="N26" s="101">
        <v>0</v>
      </c>
      <c r="O26" s="101">
        <v>24</v>
      </c>
      <c r="P26" s="101">
        <v>2</v>
      </c>
      <c r="Q26" s="101">
        <v>0</v>
      </c>
      <c r="R26" s="101">
        <v>0</v>
      </c>
    </row>
    <row r="27" spans="1:18" ht="15.75" customHeight="1">
      <c r="A27" s="751" t="s">
        <v>92</v>
      </c>
      <c r="B27" s="745">
        <v>1</v>
      </c>
      <c r="C27" s="745">
        <v>7</v>
      </c>
      <c r="D27" s="745">
        <v>0</v>
      </c>
      <c r="E27" s="745">
        <v>0</v>
      </c>
      <c r="F27" s="745">
        <v>0</v>
      </c>
      <c r="G27" s="745">
        <v>0</v>
      </c>
      <c r="H27" s="745">
        <v>2</v>
      </c>
      <c r="I27" s="745">
        <v>1</v>
      </c>
      <c r="J27" s="745">
        <v>0</v>
      </c>
      <c r="K27" s="745">
        <v>1</v>
      </c>
      <c r="L27" s="745">
        <v>0</v>
      </c>
      <c r="M27" s="745">
        <v>0</v>
      </c>
      <c r="N27" s="745">
        <v>1</v>
      </c>
      <c r="O27" s="745">
        <v>56</v>
      </c>
      <c r="P27" s="745">
        <v>0</v>
      </c>
      <c r="Q27" s="745">
        <v>0</v>
      </c>
      <c r="R27" s="745">
        <v>0</v>
      </c>
    </row>
    <row r="28" spans="1:18" ht="15.75" customHeight="1">
      <c r="A28" s="80" t="s">
        <v>100</v>
      </c>
      <c r="B28" s="101">
        <v>0</v>
      </c>
      <c r="C28" s="101">
        <v>3</v>
      </c>
      <c r="D28" s="101">
        <v>0</v>
      </c>
      <c r="E28" s="101">
        <v>0</v>
      </c>
      <c r="F28" s="101">
        <v>0</v>
      </c>
      <c r="G28" s="101">
        <v>0</v>
      </c>
      <c r="H28" s="101">
        <v>0</v>
      </c>
      <c r="I28" s="101">
        <v>0</v>
      </c>
      <c r="J28" s="101">
        <v>1</v>
      </c>
      <c r="K28" s="101">
        <v>0</v>
      </c>
      <c r="L28" s="101">
        <v>0</v>
      </c>
      <c r="M28" s="101">
        <v>0</v>
      </c>
      <c r="N28" s="101">
        <v>0</v>
      </c>
      <c r="O28" s="101">
        <v>7</v>
      </c>
      <c r="P28" s="101">
        <v>1</v>
      </c>
      <c r="Q28" s="101">
        <v>0</v>
      </c>
      <c r="R28" s="101">
        <v>0</v>
      </c>
    </row>
    <row r="29" spans="1:18" ht="15.75" customHeight="1">
      <c r="A29" s="751" t="s">
        <v>91</v>
      </c>
      <c r="B29" s="745">
        <v>0</v>
      </c>
      <c r="C29" s="745">
        <v>7</v>
      </c>
      <c r="D29" s="745">
        <v>0</v>
      </c>
      <c r="E29" s="745">
        <v>0</v>
      </c>
      <c r="F29" s="745">
        <v>2</v>
      </c>
      <c r="G29" s="745">
        <v>0</v>
      </c>
      <c r="H29" s="745">
        <v>1</v>
      </c>
      <c r="I29" s="745">
        <v>0</v>
      </c>
      <c r="J29" s="745">
        <v>2</v>
      </c>
      <c r="K29" s="745">
        <v>4</v>
      </c>
      <c r="L29" s="745">
        <v>0</v>
      </c>
      <c r="M29" s="745">
        <v>0</v>
      </c>
      <c r="N29" s="745">
        <v>1</v>
      </c>
      <c r="O29" s="745">
        <v>5</v>
      </c>
      <c r="P29" s="745">
        <v>0</v>
      </c>
      <c r="Q29" s="745">
        <v>0</v>
      </c>
      <c r="R29" s="745">
        <v>0</v>
      </c>
    </row>
    <row r="30" spans="1:18" ht="15" customHeight="1">
      <c r="A30" s="80" t="s">
        <v>90</v>
      </c>
      <c r="B30" s="101">
        <v>0</v>
      </c>
      <c r="C30" s="101">
        <v>4</v>
      </c>
      <c r="D30" s="101">
        <v>0</v>
      </c>
      <c r="E30" s="101">
        <v>0</v>
      </c>
      <c r="F30" s="101">
        <v>0</v>
      </c>
      <c r="G30" s="101">
        <v>0</v>
      </c>
      <c r="H30" s="101">
        <v>0</v>
      </c>
      <c r="I30" s="101">
        <v>0</v>
      </c>
      <c r="J30" s="101">
        <v>1</v>
      </c>
      <c r="K30" s="101">
        <v>1</v>
      </c>
      <c r="L30" s="101">
        <v>0</v>
      </c>
      <c r="M30" s="101">
        <v>0</v>
      </c>
      <c r="N30" s="101">
        <v>0</v>
      </c>
      <c r="O30" s="101">
        <v>14</v>
      </c>
      <c r="P30" s="101">
        <v>0</v>
      </c>
      <c r="Q30" s="101">
        <v>0</v>
      </c>
      <c r="R30" s="101">
        <v>0</v>
      </c>
    </row>
    <row r="31" spans="1:18" s="49" customFormat="1" ht="16.5" customHeight="1">
      <c r="A31" s="761" t="s">
        <v>38</v>
      </c>
      <c r="B31" s="744">
        <v>0</v>
      </c>
      <c r="C31" s="744">
        <v>4</v>
      </c>
      <c r="D31" s="744">
        <v>0</v>
      </c>
      <c r="E31" s="744">
        <v>0</v>
      </c>
      <c r="F31" s="744">
        <v>0</v>
      </c>
      <c r="G31" s="744">
        <v>0</v>
      </c>
      <c r="H31" s="744">
        <v>0</v>
      </c>
      <c r="I31" s="744">
        <v>0</v>
      </c>
      <c r="J31" s="744">
        <v>0</v>
      </c>
      <c r="K31" s="744">
        <v>1</v>
      </c>
      <c r="L31" s="744">
        <v>0</v>
      </c>
      <c r="M31" s="744">
        <v>0</v>
      </c>
      <c r="N31" s="744">
        <v>0</v>
      </c>
      <c r="O31" s="744">
        <v>0</v>
      </c>
      <c r="P31" s="744">
        <v>0</v>
      </c>
      <c r="Q31" s="744">
        <v>0</v>
      </c>
      <c r="R31" s="744">
        <v>0</v>
      </c>
    </row>
    <row r="32" spans="1:18" ht="15" customHeight="1">
      <c r="A32" s="80" t="s">
        <v>99</v>
      </c>
      <c r="B32" s="101">
        <v>0</v>
      </c>
      <c r="C32" s="101">
        <v>4</v>
      </c>
      <c r="D32" s="101">
        <v>0</v>
      </c>
      <c r="E32" s="101">
        <v>0</v>
      </c>
      <c r="F32" s="101">
        <v>0</v>
      </c>
      <c r="G32" s="101">
        <v>0</v>
      </c>
      <c r="H32" s="101">
        <v>0</v>
      </c>
      <c r="I32" s="101">
        <v>0</v>
      </c>
      <c r="J32" s="101">
        <v>0</v>
      </c>
      <c r="K32" s="101">
        <v>1</v>
      </c>
      <c r="L32" s="101">
        <v>0</v>
      </c>
      <c r="M32" s="101">
        <v>0</v>
      </c>
      <c r="N32" s="101">
        <v>0</v>
      </c>
      <c r="O32" s="101">
        <v>0</v>
      </c>
      <c r="P32" s="101">
        <v>0</v>
      </c>
      <c r="Q32" s="101">
        <v>0</v>
      </c>
      <c r="R32" s="101">
        <v>0</v>
      </c>
    </row>
    <row r="33" spans="1:18" s="49" customFormat="1" ht="16.5" customHeight="1">
      <c r="A33" s="761" t="s">
        <v>41</v>
      </c>
      <c r="B33" s="744">
        <v>0</v>
      </c>
      <c r="C33" s="744">
        <v>0</v>
      </c>
      <c r="D33" s="744">
        <v>0</v>
      </c>
      <c r="E33" s="744">
        <v>0</v>
      </c>
      <c r="F33" s="744">
        <v>0</v>
      </c>
      <c r="G33" s="744">
        <v>0</v>
      </c>
      <c r="H33" s="744">
        <v>0</v>
      </c>
      <c r="I33" s="744">
        <v>0</v>
      </c>
      <c r="J33" s="744">
        <v>0</v>
      </c>
      <c r="K33" s="744">
        <v>0</v>
      </c>
      <c r="L33" s="744">
        <v>0</v>
      </c>
      <c r="M33" s="744">
        <v>0</v>
      </c>
      <c r="N33" s="744">
        <v>0</v>
      </c>
      <c r="O33" s="744">
        <v>0</v>
      </c>
      <c r="P33" s="744">
        <v>0</v>
      </c>
      <c r="Q33" s="744">
        <v>0</v>
      </c>
      <c r="R33" s="744">
        <v>0</v>
      </c>
    </row>
    <row r="34" spans="1:18" ht="15.75" customHeight="1">
      <c r="A34" s="80" t="s">
        <v>116</v>
      </c>
      <c r="B34" s="101">
        <v>0</v>
      </c>
      <c r="C34" s="101">
        <v>0</v>
      </c>
      <c r="D34" s="101">
        <v>0</v>
      </c>
      <c r="E34" s="101">
        <v>0</v>
      </c>
      <c r="F34" s="101">
        <v>0</v>
      </c>
      <c r="G34" s="101">
        <v>0</v>
      </c>
      <c r="H34" s="101">
        <v>0</v>
      </c>
      <c r="I34" s="101">
        <v>0</v>
      </c>
      <c r="J34" s="101">
        <v>0</v>
      </c>
      <c r="K34" s="101">
        <v>0</v>
      </c>
      <c r="L34" s="101">
        <v>0</v>
      </c>
      <c r="M34" s="101">
        <v>0</v>
      </c>
      <c r="N34" s="101">
        <v>0</v>
      </c>
      <c r="O34" s="101">
        <v>0</v>
      </c>
      <c r="P34" s="101">
        <v>0</v>
      </c>
      <c r="Q34" s="101">
        <v>0</v>
      </c>
      <c r="R34" s="101">
        <v>0</v>
      </c>
    </row>
    <row r="35" spans="1:18" ht="7.5" customHeight="1">
      <c r="A35" s="80"/>
      <c r="B35" s="101"/>
      <c r="C35" s="101"/>
      <c r="D35" s="101"/>
      <c r="E35" s="101"/>
      <c r="F35" s="101"/>
      <c r="G35" s="101"/>
      <c r="H35" s="101"/>
      <c r="I35" s="101"/>
      <c r="J35" s="101"/>
      <c r="K35" s="101"/>
      <c r="L35" s="101"/>
      <c r="M35" s="101"/>
      <c r="N35" s="101"/>
      <c r="O35" s="101"/>
      <c r="P35" s="101"/>
      <c r="Q35" s="101"/>
      <c r="R35" s="101"/>
    </row>
    <row r="36" spans="1:18">
      <c r="A36" s="1179" t="s">
        <v>535</v>
      </c>
      <c r="B36" s="1179"/>
      <c r="C36" s="1179"/>
      <c r="D36" s="1179"/>
      <c r="E36" s="1179"/>
      <c r="F36" s="1179"/>
      <c r="G36" s="1179"/>
      <c r="H36" s="1179"/>
      <c r="I36" s="1179"/>
      <c r="J36" s="1179"/>
      <c r="K36" s="1179"/>
      <c r="L36" s="1179"/>
      <c r="M36" s="1179"/>
      <c r="N36" s="1179"/>
      <c r="O36" s="1179"/>
      <c r="P36" s="1179"/>
      <c r="Q36" s="1179"/>
      <c r="R36" s="1179"/>
    </row>
  </sheetData>
  <mergeCells count="2">
    <mergeCell ref="A36:R36"/>
    <mergeCell ref="A1:R1"/>
  </mergeCells>
  <hyperlinks>
    <hyperlink ref="S1" location="INDICE!A1" display="INDICE"/>
  </hyperlinks>
  <printOptions horizontalCentered="1"/>
  <pageMargins left="0.74803149606299213" right="0.74803149606299213" top="1.1417322834645669" bottom="0.98425196850393704" header="0" footer="0.51181102362204722"/>
  <pageSetup scale="65" firstPageNumber="73" orientation="landscape" useFirstPageNumber="1" r:id="rId1"/>
  <headerFooter scaleWithDoc="0" alignWithMargins="0">
    <oddHeader>&amp;C&amp;G</oddHeader>
    <oddFooter>&amp;C&amp;12 69</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90" zoomScaleNormal="90" zoomScalePageLayoutView="90" workbookViewId="0">
      <selection activeCell="A2" sqref="A2:A3"/>
    </sheetView>
  </sheetViews>
  <sheetFormatPr baseColWidth="10" defaultColWidth="9.140625" defaultRowHeight="12.75"/>
  <cols>
    <col min="1" max="1" width="27.5703125" style="78" customWidth="1"/>
    <col min="2" max="2" width="12.5703125" style="78" customWidth="1"/>
    <col min="3" max="3" width="11.140625" style="78" customWidth="1"/>
    <col min="4" max="4" width="10.5703125" style="78" customWidth="1"/>
    <col min="5" max="5" width="13.140625" style="78" customWidth="1"/>
    <col min="6" max="6" width="11.28515625" style="78" customWidth="1"/>
    <col min="7" max="7" width="12.42578125" style="78" customWidth="1"/>
    <col min="8" max="8" width="11.42578125" style="78" customWidth="1"/>
    <col min="9" max="9" width="11" style="78" customWidth="1"/>
    <col min="10" max="10" width="13.42578125" style="78" customWidth="1"/>
    <col min="11" max="11" width="13.7109375" style="78" customWidth="1"/>
    <col min="12" max="12" width="10.7109375" style="78" customWidth="1"/>
    <col min="13" max="16384" width="9.140625" style="58"/>
  </cols>
  <sheetData>
    <row r="1" spans="1:13" s="111" customFormat="1" ht="48" customHeight="1">
      <c r="A1" s="1167" t="s">
        <v>1417</v>
      </c>
      <c r="B1" s="1168"/>
      <c r="C1" s="1168"/>
      <c r="D1" s="1168"/>
      <c r="E1" s="1168"/>
      <c r="F1" s="1168"/>
      <c r="G1" s="1168"/>
      <c r="H1" s="1168"/>
      <c r="I1" s="1168"/>
      <c r="J1" s="1168"/>
      <c r="K1" s="1168"/>
      <c r="L1" s="1168"/>
      <c r="M1" s="468" t="s">
        <v>1037</v>
      </c>
    </row>
    <row r="2" spans="1:13" s="107" customFormat="1" ht="26.25" customHeight="1">
      <c r="A2" s="1184" t="s">
        <v>98</v>
      </c>
      <c r="B2" s="1184" t="s">
        <v>559</v>
      </c>
      <c r="C2" s="1184" t="s">
        <v>558</v>
      </c>
      <c r="D2" s="1184" t="s">
        <v>488</v>
      </c>
      <c r="E2" s="1184"/>
      <c r="F2" s="1184"/>
      <c r="G2" s="1184" t="s">
        <v>1144</v>
      </c>
      <c r="H2" s="1184"/>
      <c r="I2" s="1184"/>
      <c r="J2" s="1184" t="s">
        <v>1145</v>
      </c>
      <c r="K2" s="1184"/>
      <c r="L2" s="1184"/>
    </row>
    <row r="3" spans="1:13" s="107" customFormat="1" ht="36.75" customHeight="1">
      <c r="A3" s="1184"/>
      <c r="B3" s="1184"/>
      <c r="C3" s="1184"/>
      <c r="D3" s="1059" t="s">
        <v>557</v>
      </c>
      <c r="E3" s="1059" t="s">
        <v>556</v>
      </c>
      <c r="F3" s="1059" t="s">
        <v>62</v>
      </c>
      <c r="G3" s="1068" t="s">
        <v>1234</v>
      </c>
      <c r="H3" s="1059" t="s">
        <v>554</v>
      </c>
      <c r="I3" s="1059" t="s">
        <v>454</v>
      </c>
      <c r="J3" s="1059" t="s">
        <v>553</v>
      </c>
      <c r="K3" s="1068" t="s">
        <v>1235</v>
      </c>
      <c r="L3" s="1059" t="s">
        <v>454</v>
      </c>
    </row>
    <row r="4" spans="1:13" s="90" customFormat="1" ht="12.75" customHeight="1">
      <c r="A4" s="123" t="s">
        <v>11</v>
      </c>
      <c r="B4" s="83">
        <v>1327</v>
      </c>
      <c r="C4" s="83">
        <v>2688</v>
      </c>
      <c r="D4" s="83">
        <v>854</v>
      </c>
      <c r="E4" s="83">
        <v>60</v>
      </c>
      <c r="F4" s="83">
        <v>18</v>
      </c>
      <c r="G4" s="83">
        <v>4133</v>
      </c>
      <c r="H4" s="83">
        <v>2086</v>
      </c>
      <c r="I4" s="83">
        <v>178</v>
      </c>
      <c r="J4" s="83">
        <v>800</v>
      </c>
      <c r="K4" s="83">
        <v>778</v>
      </c>
      <c r="L4" s="83">
        <v>4207</v>
      </c>
    </row>
    <row r="5" spans="1:13" s="90" customFormat="1">
      <c r="A5" s="761" t="s">
        <v>12</v>
      </c>
      <c r="B5" s="744">
        <v>653</v>
      </c>
      <c r="C5" s="744">
        <v>1389</v>
      </c>
      <c r="D5" s="744">
        <v>427</v>
      </c>
      <c r="E5" s="744">
        <v>39</v>
      </c>
      <c r="F5" s="744">
        <v>8</v>
      </c>
      <c r="G5" s="744">
        <v>2064</v>
      </c>
      <c r="H5" s="744">
        <v>1112</v>
      </c>
      <c r="I5" s="744">
        <v>94</v>
      </c>
      <c r="J5" s="744">
        <v>389</v>
      </c>
      <c r="K5" s="744">
        <v>412</v>
      </c>
      <c r="L5" s="744">
        <v>2280</v>
      </c>
    </row>
    <row r="6" spans="1:13">
      <c r="A6" s="80" t="s">
        <v>13</v>
      </c>
      <c r="B6" s="101">
        <v>119</v>
      </c>
      <c r="C6" s="101">
        <v>154</v>
      </c>
      <c r="D6" s="101">
        <v>69</v>
      </c>
      <c r="E6" s="101">
        <v>5</v>
      </c>
      <c r="F6" s="101">
        <v>0</v>
      </c>
      <c r="G6" s="101">
        <v>236</v>
      </c>
      <c r="H6" s="101">
        <v>123</v>
      </c>
      <c r="I6" s="101">
        <v>17</v>
      </c>
      <c r="J6" s="101">
        <v>41</v>
      </c>
      <c r="K6" s="101">
        <v>45</v>
      </c>
      <c r="L6" s="101">
        <v>301</v>
      </c>
    </row>
    <row r="7" spans="1:13">
      <c r="A7" s="751" t="s">
        <v>14</v>
      </c>
      <c r="B7" s="745">
        <v>31</v>
      </c>
      <c r="C7" s="745">
        <v>58</v>
      </c>
      <c r="D7" s="745">
        <v>16</v>
      </c>
      <c r="E7" s="745">
        <v>0</v>
      </c>
      <c r="F7" s="745">
        <v>0</v>
      </c>
      <c r="G7" s="745">
        <v>92</v>
      </c>
      <c r="H7" s="745">
        <v>46</v>
      </c>
      <c r="I7" s="745">
        <v>0</v>
      </c>
      <c r="J7" s="745">
        <v>19</v>
      </c>
      <c r="K7" s="745">
        <v>22</v>
      </c>
      <c r="L7" s="745">
        <v>125</v>
      </c>
    </row>
    <row r="8" spans="1:13">
      <c r="A8" s="80" t="s">
        <v>15</v>
      </c>
      <c r="B8" s="101">
        <v>48</v>
      </c>
      <c r="C8" s="101">
        <v>64</v>
      </c>
      <c r="D8" s="101">
        <v>13</v>
      </c>
      <c r="E8" s="101">
        <v>1</v>
      </c>
      <c r="F8" s="101">
        <v>0</v>
      </c>
      <c r="G8" s="101">
        <v>97</v>
      </c>
      <c r="H8" s="101">
        <v>46</v>
      </c>
      <c r="I8" s="101">
        <v>0</v>
      </c>
      <c r="J8" s="101">
        <v>16</v>
      </c>
      <c r="K8" s="101">
        <v>26</v>
      </c>
      <c r="L8" s="101">
        <v>157</v>
      </c>
    </row>
    <row r="9" spans="1:13">
      <c r="A9" s="751" t="s">
        <v>16</v>
      </c>
      <c r="B9" s="745">
        <v>25</v>
      </c>
      <c r="C9" s="745">
        <v>61</v>
      </c>
      <c r="D9" s="745">
        <v>12</v>
      </c>
      <c r="E9" s="745">
        <v>0</v>
      </c>
      <c r="F9" s="745">
        <v>0</v>
      </c>
      <c r="G9" s="745">
        <v>96</v>
      </c>
      <c r="H9" s="745">
        <v>39</v>
      </c>
      <c r="I9" s="745">
        <v>2</v>
      </c>
      <c r="J9" s="745">
        <v>16</v>
      </c>
      <c r="K9" s="745">
        <v>12</v>
      </c>
      <c r="L9" s="745">
        <v>113</v>
      </c>
    </row>
    <row r="10" spans="1:13">
      <c r="A10" s="80" t="s">
        <v>17</v>
      </c>
      <c r="B10" s="101">
        <v>54</v>
      </c>
      <c r="C10" s="101">
        <v>80</v>
      </c>
      <c r="D10" s="101">
        <v>20</v>
      </c>
      <c r="E10" s="101">
        <v>1</v>
      </c>
      <c r="F10" s="101">
        <v>0</v>
      </c>
      <c r="G10" s="101">
        <v>132</v>
      </c>
      <c r="H10" s="101">
        <v>69</v>
      </c>
      <c r="I10" s="101">
        <v>1</v>
      </c>
      <c r="J10" s="101">
        <v>30</v>
      </c>
      <c r="K10" s="101">
        <v>31</v>
      </c>
      <c r="L10" s="101">
        <v>248</v>
      </c>
    </row>
    <row r="11" spans="1:13">
      <c r="A11" s="751" t="s">
        <v>18</v>
      </c>
      <c r="B11" s="745">
        <v>66</v>
      </c>
      <c r="C11" s="745">
        <v>117</v>
      </c>
      <c r="D11" s="745">
        <v>31</v>
      </c>
      <c r="E11" s="745">
        <v>3</v>
      </c>
      <c r="F11" s="745">
        <v>1</v>
      </c>
      <c r="G11" s="745">
        <v>189</v>
      </c>
      <c r="H11" s="745">
        <v>122</v>
      </c>
      <c r="I11" s="745">
        <v>30</v>
      </c>
      <c r="J11" s="745">
        <v>32</v>
      </c>
      <c r="K11" s="745">
        <v>37</v>
      </c>
      <c r="L11" s="745">
        <v>282</v>
      </c>
    </row>
    <row r="12" spans="1:13">
      <c r="A12" s="80" t="s">
        <v>19</v>
      </c>
      <c r="B12" s="101">
        <v>42</v>
      </c>
      <c r="C12" s="101">
        <v>77</v>
      </c>
      <c r="D12" s="101">
        <v>19</v>
      </c>
      <c r="E12" s="101">
        <v>1</v>
      </c>
      <c r="F12" s="101">
        <v>0</v>
      </c>
      <c r="G12" s="101">
        <v>97</v>
      </c>
      <c r="H12" s="101">
        <v>57</v>
      </c>
      <c r="I12" s="101">
        <v>2</v>
      </c>
      <c r="J12" s="101">
        <v>24</v>
      </c>
      <c r="K12" s="101">
        <v>13</v>
      </c>
      <c r="L12" s="101">
        <v>176</v>
      </c>
    </row>
    <row r="13" spans="1:13">
      <c r="A13" s="751" t="s">
        <v>20</v>
      </c>
      <c r="B13" s="745">
        <v>86</v>
      </c>
      <c r="C13" s="745">
        <v>157</v>
      </c>
      <c r="D13" s="745">
        <v>39</v>
      </c>
      <c r="E13" s="745">
        <v>3</v>
      </c>
      <c r="F13" s="745">
        <v>1</v>
      </c>
      <c r="G13" s="745">
        <v>197</v>
      </c>
      <c r="H13" s="745">
        <v>129</v>
      </c>
      <c r="I13" s="745">
        <v>3</v>
      </c>
      <c r="J13" s="745">
        <v>42</v>
      </c>
      <c r="K13" s="745">
        <v>46</v>
      </c>
      <c r="L13" s="745">
        <v>299</v>
      </c>
    </row>
    <row r="14" spans="1:13">
      <c r="A14" s="80" t="s">
        <v>21</v>
      </c>
      <c r="B14" s="101">
        <v>120</v>
      </c>
      <c r="C14" s="101">
        <v>448</v>
      </c>
      <c r="D14" s="101">
        <v>153</v>
      </c>
      <c r="E14" s="101">
        <v>22</v>
      </c>
      <c r="F14" s="101">
        <v>4</v>
      </c>
      <c r="G14" s="101">
        <v>650</v>
      </c>
      <c r="H14" s="101">
        <v>353</v>
      </c>
      <c r="I14" s="101">
        <v>36</v>
      </c>
      <c r="J14" s="101">
        <v>130</v>
      </c>
      <c r="K14" s="101">
        <v>135</v>
      </c>
      <c r="L14" s="101">
        <v>326</v>
      </c>
    </row>
    <row r="15" spans="1:13">
      <c r="A15" s="751" t="s">
        <v>22</v>
      </c>
      <c r="B15" s="745">
        <v>30</v>
      </c>
      <c r="C15" s="745">
        <v>119</v>
      </c>
      <c r="D15" s="745">
        <v>35</v>
      </c>
      <c r="E15" s="745">
        <v>2</v>
      </c>
      <c r="F15" s="745">
        <v>2</v>
      </c>
      <c r="G15" s="745">
        <v>195</v>
      </c>
      <c r="H15" s="745">
        <v>85</v>
      </c>
      <c r="I15" s="745">
        <v>3</v>
      </c>
      <c r="J15" s="745">
        <v>29</v>
      </c>
      <c r="K15" s="745">
        <v>32</v>
      </c>
      <c r="L15" s="745">
        <v>71</v>
      </c>
    </row>
    <row r="16" spans="1:13">
      <c r="A16" s="80" t="s">
        <v>23</v>
      </c>
      <c r="B16" s="101">
        <v>32</v>
      </c>
      <c r="C16" s="101">
        <v>54</v>
      </c>
      <c r="D16" s="101">
        <v>20</v>
      </c>
      <c r="E16" s="101">
        <v>1</v>
      </c>
      <c r="F16" s="101">
        <v>0</v>
      </c>
      <c r="G16" s="101">
        <v>83</v>
      </c>
      <c r="H16" s="101">
        <v>43</v>
      </c>
      <c r="I16" s="101">
        <v>0</v>
      </c>
      <c r="J16" s="101">
        <v>10</v>
      </c>
      <c r="K16" s="101">
        <v>13</v>
      </c>
      <c r="L16" s="101">
        <v>182</v>
      </c>
    </row>
    <row r="17" spans="1:12" s="90" customFormat="1">
      <c r="A17" s="761" t="s">
        <v>24</v>
      </c>
      <c r="B17" s="744">
        <v>551</v>
      </c>
      <c r="C17" s="744">
        <v>994</v>
      </c>
      <c r="D17" s="744">
        <v>363</v>
      </c>
      <c r="E17" s="744">
        <v>21</v>
      </c>
      <c r="F17" s="744">
        <v>10</v>
      </c>
      <c r="G17" s="744">
        <v>1649</v>
      </c>
      <c r="H17" s="744">
        <v>816</v>
      </c>
      <c r="I17" s="744">
        <v>81</v>
      </c>
      <c r="J17" s="744">
        <v>327</v>
      </c>
      <c r="K17" s="744">
        <v>292</v>
      </c>
      <c r="L17" s="744">
        <v>1607</v>
      </c>
    </row>
    <row r="18" spans="1:12">
      <c r="A18" s="80" t="s">
        <v>25</v>
      </c>
      <c r="B18" s="101">
        <v>53</v>
      </c>
      <c r="C18" s="101">
        <v>122</v>
      </c>
      <c r="D18" s="101">
        <v>51</v>
      </c>
      <c r="E18" s="101">
        <v>3</v>
      </c>
      <c r="F18" s="101">
        <v>2</v>
      </c>
      <c r="G18" s="101">
        <v>216</v>
      </c>
      <c r="H18" s="101">
        <v>80</v>
      </c>
      <c r="I18" s="101">
        <v>11</v>
      </c>
      <c r="J18" s="101">
        <v>43</v>
      </c>
      <c r="K18" s="101">
        <v>28</v>
      </c>
      <c r="L18" s="101">
        <v>120</v>
      </c>
    </row>
    <row r="19" spans="1:12">
      <c r="A19" s="751" t="s">
        <v>26</v>
      </c>
      <c r="B19" s="745">
        <v>58</v>
      </c>
      <c r="C19" s="745">
        <v>122</v>
      </c>
      <c r="D19" s="745">
        <v>33</v>
      </c>
      <c r="E19" s="745">
        <v>1</v>
      </c>
      <c r="F19" s="745">
        <v>0</v>
      </c>
      <c r="G19" s="745">
        <v>220</v>
      </c>
      <c r="H19" s="745">
        <v>79</v>
      </c>
      <c r="I19" s="745">
        <v>3</v>
      </c>
      <c r="J19" s="745">
        <v>33</v>
      </c>
      <c r="K19" s="745">
        <v>34</v>
      </c>
      <c r="L19" s="745">
        <v>258</v>
      </c>
    </row>
    <row r="20" spans="1:12">
      <c r="A20" s="80" t="s">
        <v>27</v>
      </c>
      <c r="B20" s="101">
        <v>189</v>
      </c>
      <c r="C20" s="101">
        <v>360</v>
      </c>
      <c r="D20" s="101">
        <v>156</v>
      </c>
      <c r="E20" s="101">
        <v>15</v>
      </c>
      <c r="F20" s="101">
        <v>3</v>
      </c>
      <c r="G20" s="101">
        <v>615</v>
      </c>
      <c r="H20" s="101">
        <v>314</v>
      </c>
      <c r="I20" s="101">
        <v>33</v>
      </c>
      <c r="J20" s="101">
        <v>145</v>
      </c>
      <c r="K20" s="101">
        <v>125</v>
      </c>
      <c r="L20" s="101">
        <v>261</v>
      </c>
    </row>
    <row r="21" spans="1:12">
      <c r="A21" s="751" t="s">
        <v>28</v>
      </c>
      <c r="B21" s="745">
        <v>52</v>
      </c>
      <c r="C21" s="745">
        <v>154</v>
      </c>
      <c r="D21" s="745">
        <v>54</v>
      </c>
      <c r="E21" s="745">
        <v>0</v>
      </c>
      <c r="F21" s="745">
        <v>0</v>
      </c>
      <c r="G21" s="745">
        <v>204</v>
      </c>
      <c r="H21" s="745">
        <v>96</v>
      </c>
      <c r="I21" s="745">
        <v>0</v>
      </c>
      <c r="J21" s="745">
        <v>33</v>
      </c>
      <c r="K21" s="745">
        <v>38</v>
      </c>
      <c r="L21" s="745">
        <v>114</v>
      </c>
    </row>
    <row r="22" spans="1:12">
      <c r="A22" s="80" t="s">
        <v>29</v>
      </c>
      <c r="B22" s="101">
        <v>169</v>
      </c>
      <c r="C22" s="101">
        <v>209</v>
      </c>
      <c r="D22" s="101">
        <v>56</v>
      </c>
      <c r="E22" s="101">
        <v>2</v>
      </c>
      <c r="F22" s="101">
        <v>5</v>
      </c>
      <c r="G22" s="101">
        <v>331</v>
      </c>
      <c r="H22" s="101">
        <v>214</v>
      </c>
      <c r="I22" s="101">
        <v>34</v>
      </c>
      <c r="J22" s="101">
        <v>56</v>
      </c>
      <c r="K22" s="101">
        <v>54</v>
      </c>
      <c r="L22" s="101">
        <v>764</v>
      </c>
    </row>
    <row r="23" spans="1:12">
      <c r="A23" s="751" t="s">
        <v>30</v>
      </c>
      <c r="B23" s="745">
        <v>30</v>
      </c>
      <c r="C23" s="745">
        <v>27</v>
      </c>
      <c r="D23" s="745">
        <v>13</v>
      </c>
      <c r="E23" s="745">
        <v>0</v>
      </c>
      <c r="F23" s="745">
        <v>0</v>
      </c>
      <c r="G23" s="745">
        <v>63</v>
      </c>
      <c r="H23" s="745">
        <v>33</v>
      </c>
      <c r="I23" s="745">
        <v>0</v>
      </c>
      <c r="J23" s="745">
        <v>17</v>
      </c>
      <c r="K23" s="745">
        <v>13</v>
      </c>
      <c r="L23" s="745">
        <v>90</v>
      </c>
    </row>
    <row r="24" spans="1:12" s="90" customFormat="1">
      <c r="A24" s="123" t="s">
        <v>31</v>
      </c>
      <c r="B24" s="83">
        <v>119</v>
      </c>
      <c r="C24" s="83">
        <v>299</v>
      </c>
      <c r="D24" s="83">
        <v>61</v>
      </c>
      <c r="E24" s="83">
        <v>0</v>
      </c>
      <c r="F24" s="83">
        <v>0</v>
      </c>
      <c r="G24" s="83">
        <v>413</v>
      </c>
      <c r="H24" s="83">
        <v>154</v>
      </c>
      <c r="I24" s="83">
        <v>3</v>
      </c>
      <c r="J24" s="83">
        <v>82</v>
      </c>
      <c r="K24" s="83">
        <v>73</v>
      </c>
      <c r="L24" s="83">
        <v>314</v>
      </c>
    </row>
    <row r="25" spans="1:12">
      <c r="A25" s="751" t="s">
        <v>93</v>
      </c>
      <c r="B25" s="745">
        <v>44</v>
      </c>
      <c r="C25" s="745">
        <v>69</v>
      </c>
      <c r="D25" s="745">
        <v>15</v>
      </c>
      <c r="E25" s="745">
        <v>0</v>
      </c>
      <c r="F25" s="745">
        <v>0</v>
      </c>
      <c r="G25" s="745">
        <v>112</v>
      </c>
      <c r="H25" s="745">
        <v>26</v>
      </c>
      <c r="I25" s="745">
        <v>0</v>
      </c>
      <c r="J25" s="745">
        <v>21</v>
      </c>
      <c r="K25" s="745">
        <v>18</v>
      </c>
      <c r="L25" s="745">
        <v>94</v>
      </c>
    </row>
    <row r="26" spans="1:12">
      <c r="A26" s="80" t="s">
        <v>101</v>
      </c>
      <c r="B26" s="101">
        <v>21</v>
      </c>
      <c r="C26" s="101">
        <v>23</v>
      </c>
      <c r="D26" s="101">
        <v>9</v>
      </c>
      <c r="E26" s="101">
        <v>0</v>
      </c>
      <c r="F26" s="101">
        <v>0</v>
      </c>
      <c r="G26" s="101">
        <v>53</v>
      </c>
      <c r="H26" s="101">
        <v>22</v>
      </c>
      <c r="I26" s="101">
        <v>0</v>
      </c>
      <c r="J26" s="101">
        <v>7</v>
      </c>
      <c r="K26" s="101">
        <v>9</v>
      </c>
      <c r="L26" s="101">
        <v>30</v>
      </c>
    </row>
    <row r="27" spans="1:12">
      <c r="A27" s="751" t="s">
        <v>92</v>
      </c>
      <c r="B27" s="745">
        <v>12</v>
      </c>
      <c r="C27" s="745">
        <v>55</v>
      </c>
      <c r="D27" s="745">
        <v>6</v>
      </c>
      <c r="E27" s="745">
        <v>0</v>
      </c>
      <c r="F27" s="745">
        <v>0</v>
      </c>
      <c r="G27" s="745">
        <v>61</v>
      </c>
      <c r="H27" s="745">
        <v>15</v>
      </c>
      <c r="I27" s="745">
        <v>1</v>
      </c>
      <c r="J27" s="745">
        <v>8</v>
      </c>
      <c r="K27" s="745">
        <v>10</v>
      </c>
      <c r="L27" s="745">
        <v>36</v>
      </c>
    </row>
    <row r="28" spans="1:12">
      <c r="A28" s="80" t="s">
        <v>100</v>
      </c>
      <c r="B28" s="101">
        <v>15</v>
      </c>
      <c r="C28" s="101">
        <v>50</v>
      </c>
      <c r="D28" s="101">
        <v>6</v>
      </c>
      <c r="E28" s="101">
        <v>0</v>
      </c>
      <c r="F28" s="101">
        <v>0</v>
      </c>
      <c r="G28" s="101">
        <v>57</v>
      </c>
      <c r="H28" s="101">
        <v>23</v>
      </c>
      <c r="I28" s="101">
        <v>1</v>
      </c>
      <c r="J28" s="101">
        <v>11</v>
      </c>
      <c r="K28" s="101">
        <v>15</v>
      </c>
      <c r="L28" s="101">
        <v>55</v>
      </c>
    </row>
    <row r="29" spans="1:12">
      <c r="A29" s="751" t="s">
        <v>91</v>
      </c>
      <c r="B29" s="745">
        <v>15</v>
      </c>
      <c r="C29" s="745">
        <v>54</v>
      </c>
      <c r="D29" s="745">
        <v>16</v>
      </c>
      <c r="E29" s="745">
        <v>0</v>
      </c>
      <c r="F29" s="745">
        <v>0</v>
      </c>
      <c r="G29" s="745">
        <v>62</v>
      </c>
      <c r="H29" s="745">
        <v>51</v>
      </c>
      <c r="I29" s="745">
        <v>0</v>
      </c>
      <c r="J29" s="745">
        <v>22</v>
      </c>
      <c r="K29" s="745">
        <v>12</v>
      </c>
      <c r="L29" s="745">
        <v>60</v>
      </c>
    </row>
    <row r="30" spans="1:12">
      <c r="A30" s="80" t="s">
        <v>90</v>
      </c>
      <c r="B30" s="101">
        <v>12</v>
      </c>
      <c r="C30" s="101">
        <v>48</v>
      </c>
      <c r="D30" s="101">
        <v>9</v>
      </c>
      <c r="E30" s="101">
        <v>0</v>
      </c>
      <c r="F30" s="101">
        <v>0</v>
      </c>
      <c r="G30" s="101">
        <v>68</v>
      </c>
      <c r="H30" s="101">
        <v>17</v>
      </c>
      <c r="I30" s="101">
        <v>1</v>
      </c>
      <c r="J30" s="101">
        <v>13</v>
      </c>
      <c r="K30" s="101">
        <v>9</v>
      </c>
      <c r="L30" s="101">
        <v>39</v>
      </c>
    </row>
    <row r="31" spans="1:12" s="90" customFormat="1">
      <c r="A31" s="761" t="s">
        <v>38</v>
      </c>
      <c r="B31" s="744">
        <v>4</v>
      </c>
      <c r="C31" s="744">
        <v>5</v>
      </c>
      <c r="D31" s="744">
        <v>3</v>
      </c>
      <c r="E31" s="744">
        <v>0</v>
      </c>
      <c r="F31" s="744">
        <v>0</v>
      </c>
      <c r="G31" s="744">
        <v>6</v>
      </c>
      <c r="H31" s="744">
        <v>4</v>
      </c>
      <c r="I31" s="744">
        <v>0</v>
      </c>
      <c r="J31" s="744">
        <v>2</v>
      </c>
      <c r="K31" s="744">
        <v>1</v>
      </c>
      <c r="L31" s="744">
        <v>6</v>
      </c>
    </row>
    <row r="32" spans="1:12">
      <c r="A32" s="80" t="s">
        <v>99</v>
      </c>
      <c r="B32" s="101">
        <v>4</v>
      </c>
      <c r="C32" s="101">
        <v>5</v>
      </c>
      <c r="D32" s="101">
        <v>3</v>
      </c>
      <c r="E32" s="101">
        <v>0</v>
      </c>
      <c r="F32" s="101">
        <v>0</v>
      </c>
      <c r="G32" s="101">
        <v>6</v>
      </c>
      <c r="H32" s="101">
        <v>4</v>
      </c>
      <c r="I32" s="101">
        <v>0</v>
      </c>
      <c r="J32" s="101">
        <v>2</v>
      </c>
      <c r="K32" s="101">
        <v>1</v>
      </c>
      <c r="L32" s="101">
        <v>6</v>
      </c>
    </row>
    <row r="33" spans="1:12" s="90" customFormat="1">
      <c r="A33" s="761" t="s">
        <v>41</v>
      </c>
      <c r="B33" s="744" t="s">
        <v>552</v>
      </c>
      <c r="C33" s="744">
        <v>1</v>
      </c>
      <c r="D33" s="744">
        <v>0</v>
      </c>
      <c r="E33" s="744">
        <v>0</v>
      </c>
      <c r="F33" s="744">
        <v>0</v>
      </c>
      <c r="G33" s="744">
        <v>1</v>
      </c>
      <c r="H33" s="744">
        <v>0</v>
      </c>
      <c r="I33" s="744">
        <v>0</v>
      </c>
      <c r="J33" s="744">
        <v>0</v>
      </c>
      <c r="K33" s="744">
        <v>0</v>
      </c>
      <c r="L33" s="744">
        <v>0</v>
      </c>
    </row>
    <row r="34" spans="1:12">
      <c r="A34" s="80" t="s">
        <v>116</v>
      </c>
      <c r="B34" s="766" t="s">
        <v>552</v>
      </c>
      <c r="C34" s="101">
        <v>1</v>
      </c>
      <c r="D34" s="101">
        <v>0</v>
      </c>
      <c r="E34" s="101">
        <v>0</v>
      </c>
      <c r="F34" s="101">
        <v>0</v>
      </c>
      <c r="G34" s="101">
        <v>1</v>
      </c>
      <c r="H34" s="101">
        <v>0</v>
      </c>
      <c r="I34" s="101">
        <v>0</v>
      </c>
      <c r="J34" s="101">
        <v>0</v>
      </c>
      <c r="K34" s="101">
        <v>0</v>
      </c>
      <c r="L34" s="101">
        <v>0</v>
      </c>
    </row>
    <row r="35" spans="1:12" s="496" customFormat="1" ht="3.75" customHeight="1">
      <c r="A35" s="80"/>
      <c r="B35" s="766"/>
      <c r="C35" s="101"/>
      <c r="D35" s="101"/>
      <c r="E35" s="101"/>
      <c r="F35" s="101"/>
      <c r="G35" s="101"/>
      <c r="H35" s="101"/>
      <c r="I35" s="101"/>
      <c r="J35" s="101"/>
      <c r="K35" s="101"/>
      <c r="L35" s="101"/>
    </row>
    <row r="36" spans="1:12" ht="14.25" customHeight="1">
      <c r="A36" s="1179" t="s">
        <v>551</v>
      </c>
      <c r="B36" s="1179"/>
      <c r="C36" s="1179"/>
      <c r="D36" s="1179"/>
      <c r="E36" s="1179"/>
      <c r="F36" s="1179"/>
      <c r="G36" s="1179"/>
      <c r="H36" s="1179"/>
      <c r="I36" s="1179"/>
      <c r="J36" s="1179"/>
      <c r="K36" s="1179"/>
      <c r="L36" s="1179"/>
    </row>
  </sheetData>
  <mergeCells count="8">
    <mergeCell ref="A36:L36"/>
    <mergeCell ref="A1:L1"/>
    <mergeCell ref="A2:A3"/>
    <mergeCell ref="B2:B3"/>
    <mergeCell ref="C2:C3"/>
    <mergeCell ref="D2:F2"/>
    <mergeCell ref="G2:I2"/>
    <mergeCell ref="J2:L2"/>
  </mergeCells>
  <hyperlinks>
    <hyperlink ref="M1" location="INDICE!A1" display="INDICE"/>
  </hyperlinks>
  <printOptions horizontalCentered="1"/>
  <pageMargins left="0.74803149606299213" right="0.74803149606299213" top="1.1417322834645669" bottom="0.98425196850393704" header="0" footer="0.51181102362204722"/>
  <pageSetup paperSize="9" scale="80" firstPageNumber="74" orientation="landscape" useFirstPageNumber="1" r:id="rId1"/>
  <headerFooter scaleWithDoc="0" alignWithMargins="0">
    <oddHeader>&amp;C&amp;G</oddHeader>
    <oddFooter>&amp;C&amp;12 70</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9"/>
  <sheetViews>
    <sheetView showGridLines="0" zoomScale="90" zoomScaleNormal="90" workbookViewId="0">
      <selection activeCell="L2" sqref="L2"/>
    </sheetView>
  </sheetViews>
  <sheetFormatPr baseColWidth="10" defaultColWidth="11.42578125" defaultRowHeight="12.75"/>
  <cols>
    <col min="1" max="1" width="11.7109375" style="42" customWidth="1"/>
    <col min="2" max="2" width="10.7109375" style="42" customWidth="1"/>
    <col min="3" max="3" width="22.140625" style="42" customWidth="1"/>
    <col min="4" max="4" width="11.140625" style="42" customWidth="1"/>
    <col min="5" max="5" width="10.28515625" style="42" customWidth="1"/>
    <col min="6" max="6" width="9.85546875" style="42" customWidth="1"/>
    <col min="7" max="7" width="10.42578125" style="42" customWidth="1"/>
    <col min="8" max="8" width="10.28515625" style="42" customWidth="1"/>
    <col min="9" max="9" width="11" style="42" customWidth="1"/>
    <col min="10" max="10" width="10.7109375" style="42" customWidth="1"/>
    <col min="11" max="11" width="22" style="42" customWidth="1"/>
    <col min="12" max="12" width="11.42578125" style="57"/>
    <col min="13" max="13" width="11.42578125" style="42"/>
    <col min="14" max="14" width="10.28515625" style="42" customWidth="1"/>
    <col min="15" max="15" width="9.7109375" style="42" customWidth="1"/>
    <col min="16" max="25" width="11.42578125" style="42"/>
    <col min="26" max="27" width="5.85546875" style="42" customWidth="1"/>
    <col min="28" max="16384" width="11.42578125" style="42"/>
  </cols>
  <sheetData>
    <row r="1" spans="1:15" ht="7.5" customHeight="1">
      <c r="A1" s="65"/>
      <c r="B1" s="65"/>
      <c r="C1" s="65"/>
      <c r="D1" s="65"/>
      <c r="E1" s="65"/>
      <c r="F1" s="65"/>
      <c r="G1" s="65"/>
      <c r="H1" s="65"/>
      <c r="I1" s="65"/>
      <c r="J1" s="65"/>
      <c r="K1" s="65"/>
    </row>
    <row r="2" spans="1:15" s="104" customFormat="1" ht="15" customHeight="1">
      <c r="A2" s="1084" t="s">
        <v>1042</v>
      </c>
      <c r="B2" s="1084"/>
      <c r="C2" s="1084"/>
      <c r="D2" s="1084"/>
      <c r="E2" s="1084"/>
      <c r="F2" s="1084"/>
      <c r="G2" s="1084"/>
      <c r="H2" s="1084"/>
      <c r="I2" s="1084"/>
      <c r="J2" s="1084"/>
      <c r="K2" s="1084"/>
      <c r="L2" s="466" t="s">
        <v>1037</v>
      </c>
      <c r="M2" s="200"/>
      <c r="N2" s="200"/>
      <c r="O2" s="199"/>
    </row>
    <row r="3" spans="1:15" s="104" customFormat="1" ht="13.5" customHeight="1">
      <c r="A3" s="1084" t="s">
        <v>1150</v>
      </c>
      <c r="B3" s="1084"/>
      <c r="C3" s="1084"/>
      <c r="D3" s="1084"/>
      <c r="E3" s="1084"/>
      <c r="F3" s="1084"/>
      <c r="G3" s="1084"/>
      <c r="H3" s="1084"/>
      <c r="I3" s="1084"/>
      <c r="J3" s="1084"/>
      <c r="K3" s="1084"/>
      <c r="L3" s="200"/>
      <c r="M3" s="200"/>
      <c r="N3" s="200"/>
      <c r="O3" s="199"/>
    </row>
    <row r="4" spans="1:15" s="104" customFormat="1" ht="13.5" customHeight="1">
      <c r="A4" s="1084" t="s">
        <v>1154</v>
      </c>
      <c r="B4" s="1084"/>
      <c r="C4" s="1084"/>
      <c r="D4" s="1084"/>
      <c r="E4" s="1084"/>
      <c r="F4" s="1084"/>
      <c r="G4" s="1084"/>
      <c r="H4" s="1084"/>
      <c r="I4" s="1084"/>
      <c r="J4" s="1084"/>
      <c r="K4" s="1084"/>
      <c r="L4" s="200"/>
      <c r="M4" s="200"/>
      <c r="N4" s="200"/>
      <c r="O4" s="199"/>
    </row>
    <row r="5" spans="1:15" s="104" customFormat="1" ht="14.25" customHeight="1">
      <c r="A5" s="1084" t="s">
        <v>1111</v>
      </c>
      <c r="B5" s="1084"/>
      <c r="C5" s="1084"/>
      <c r="D5" s="1084"/>
      <c r="E5" s="1084"/>
      <c r="F5" s="1084"/>
      <c r="G5" s="1084"/>
      <c r="H5" s="1084"/>
      <c r="I5" s="1084"/>
      <c r="J5" s="1084"/>
      <c r="K5" s="1084"/>
      <c r="L5" s="200"/>
      <c r="M5" s="200"/>
      <c r="N5" s="200"/>
      <c r="O5" s="199"/>
    </row>
    <row r="6" spans="1:15" s="104" customFormat="1" ht="14.25" customHeight="1">
      <c r="A6" s="199"/>
      <c r="B6" s="199"/>
      <c r="C6" s="199"/>
      <c r="D6" s="199"/>
      <c r="E6" s="199"/>
      <c r="F6" s="199"/>
      <c r="G6" s="199"/>
      <c r="H6" s="199"/>
      <c r="I6" s="199"/>
      <c r="J6" s="199"/>
      <c r="K6" s="199"/>
      <c r="L6" s="199"/>
      <c r="M6" s="199"/>
      <c r="N6" s="199"/>
      <c r="O6" s="199"/>
    </row>
    <row r="7" spans="1:15" ht="7.5" customHeight="1">
      <c r="A7" s="57"/>
      <c r="B7" s="57"/>
      <c r="C7" s="57"/>
      <c r="D7" s="57"/>
      <c r="E7" s="57"/>
      <c r="F7" s="57"/>
      <c r="G7" s="57"/>
      <c r="H7" s="57"/>
      <c r="I7" s="57"/>
      <c r="J7" s="57"/>
      <c r="K7" s="57"/>
      <c r="M7" s="57"/>
      <c r="N7" s="57"/>
      <c r="O7" s="57"/>
    </row>
    <row r="8" spans="1:15">
      <c r="A8" s="57"/>
      <c r="B8" s="57"/>
      <c r="C8" s="1082" t="s">
        <v>1155</v>
      </c>
      <c r="D8" s="1079" t="s">
        <v>1118</v>
      </c>
      <c r="E8" s="1080"/>
      <c r="F8" s="1081"/>
      <c r="G8" s="1079" t="s">
        <v>1119</v>
      </c>
      <c r="H8" s="1080"/>
      <c r="I8" s="1081"/>
      <c r="J8" s="57"/>
      <c r="K8" s="57"/>
      <c r="M8" s="57"/>
      <c r="N8" s="57"/>
      <c r="O8" s="57"/>
    </row>
    <row r="9" spans="1:15" ht="12.75" customHeight="1">
      <c r="A9" s="57"/>
      <c r="B9" s="57"/>
      <c r="C9" s="1083"/>
      <c r="D9" s="500">
        <v>2003</v>
      </c>
      <c r="E9" s="500">
        <v>2007</v>
      </c>
      <c r="F9" s="500">
        <v>2012</v>
      </c>
      <c r="G9" s="500">
        <v>2003</v>
      </c>
      <c r="H9" s="500">
        <v>2007</v>
      </c>
      <c r="I9" s="500">
        <v>2012</v>
      </c>
      <c r="J9" s="57"/>
      <c r="K9" s="57"/>
      <c r="M9" s="57"/>
      <c r="N9" s="57"/>
      <c r="O9" s="57"/>
    </row>
    <row r="10" spans="1:15" s="57" customFormat="1" ht="4.5" customHeight="1">
      <c r="C10" s="198"/>
      <c r="D10" s="53"/>
      <c r="E10" s="53"/>
      <c r="F10" s="53"/>
      <c r="G10" s="53"/>
      <c r="H10" s="53"/>
      <c r="I10" s="197"/>
    </row>
    <row r="11" spans="1:15">
      <c r="A11" s="57"/>
      <c r="B11" s="57"/>
      <c r="C11" s="510" t="s">
        <v>920</v>
      </c>
      <c r="D11" s="511">
        <f t="shared" ref="D11:I11" si="0">SUM(D12:D16)</f>
        <v>628</v>
      </c>
      <c r="E11" s="511">
        <f t="shared" si="0"/>
        <v>729</v>
      </c>
      <c r="F11" s="511">
        <f t="shared" si="0"/>
        <v>735</v>
      </c>
      <c r="G11" s="512">
        <f t="shared" si="0"/>
        <v>2873</v>
      </c>
      <c r="H11" s="512">
        <f t="shared" si="0"/>
        <v>3118</v>
      </c>
      <c r="I11" s="512">
        <f t="shared" si="0"/>
        <v>3280</v>
      </c>
      <c r="J11" s="845"/>
      <c r="K11" s="57"/>
      <c r="M11" s="57"/>
      <c r="N11" s="57"/>
      <c r="O11" s="57"/>
    </row>
    <row r="12" spans="1:15">
      <c r="A12" s="57"/>
      <c r="B12" s="57"/>
      <c r="C12" s="513" t="s">
        <v>919</v>
      </c>
      <c r="D12" s="514">
        <v>320</v>
      </c>
      <c r="E12" s="515">
        <v>351</v>
      </c>
      <c r="F12" s="516">
        <v>340</v>
      </c>
      <c r="G12" s="514">
        <v>1631</v>
      </c>
      <c r="H12" s="515">
        <v>1668</v>
      </c>
      <c r="I12" s="517">
        <v>1702</v>
      </c>
      <c r="J12" s="57"/>
      <c r="K12" s="57"/>
      <c r="M12" s="57"/>
      <c r="N12" s="57"/>
      <c r="O12" s="57"/>
    </row>
    <row r="13" spans="1:15">
      <c r="A13" s="57"/>
      <c r="B13" s="57"/>
      <c r="C13" s="194" t="s">
        <v>918</v>
      </c>
      <c r="D13" s="191">
        <v>268</v>
      </c>
      <c r="E13" s="195">
        <v>334</v>
      </c>
      <c r="F13" s="196">
        <v>353</v>
      </c>
      <c r="G13" s="191">
        <v>952</v>
      </c>
      <c r="H13" s="195">
        <v>1113</v>
      </c>
      <c r="I13" s="193">
        <v>1192</v>
      </c>
      <c r="J13" s="57"/>
      <c r="K13" s="57"/>
      <c r="M13" s="57"/>
      <c r="N13" s="57"/>
      <c r="O13" s="57"/>
    </row>
    <row r="14" spans="1:15">
      <c r="A14" s="57"/>
      <c r="B14" s="57"/>
      <c r="C14" s="513" t="s">
        <v>917</v>
      </c>
      <c r="D14" s="514">
        <v>34</v>
      </c>
      <c r="E14" s="515">
        <v>37</v>
      </c>
      <c r="F14" s="516">
        <v>40</v>
      </c>
      <c r="G14" s="514">
        <v>290</v>
      </c>
      <c r="H14" s="515">
        <v>328</v>
      </c>
      <c r="I14" s="517">
        <v>378</v>
      </c>
      <c r="J14" s="57"/>
      <c r="K14" s="57"/>
      <c r="M14" s="57"/>
      <c r="N14" s="57"/>
      <c r="O14" s="57"/>
    </row>
    <row r="15" spans="1:15">
      <c r="A15" s="57"/>
      <c r="B15" s="57"/>
      <c r="C15" s="194" t="s">
        <v>916</v>
      </c>
      <c r="D15" s="191">
        <v>0</v>
      </c>
      <c r="E15" s="190">
        <v>2</v>
      </c>
      <c r="F15" s="190">
        <v>2</v>
      </c>
      <c r="G15" s="191">
        <v>0</v>
      </c>
      <c r="H15" s="190">
        <v>7</v>
      </c>
      <c r="I15" s="193">
        <v>7</v>
      </c>
      <c r="J15" s="57"/>
      <c r="K15" s="57"/>
      <c r="M15" s="57"/>
      <c r="N15" s="57"/>
      <c r="O15" s="57"/>
    </row>
    <row r="16" spans="1:15" ht="25.5">
      <c r="A16" s="57"/>
      <c r="B16" s="57"/>
      <c r="C16" s="518" t="s">
        <v>915</v>
      </c>
      <c r="D16" s="519">
        <v>6</v>
      </c>
      <c r="E16" s="519">
        <v>5</v>
      </c>
      <c r="F16" s="519">
        <v>0</v>
      </c>
      <c r="G16" s="519">
        <v>0</v>
      </c>
      <c r="H16" s="519">
        <v>2</v>
      </c>
      <c r="I16" s="520">
        <v>1</v>
      </c>
      <c r="J16" s="57"/>
      <c r="K16" s="57"/>
      <c r="M16" s="57"/>
      <c r="N16" s="57"/>
      <c r="O16" s="57"/>
    </row>
    <row r="17" spans="1:15">
      <c r="A17" s="57"/>
      <c r="B17" s="57"/>
      <c r="C17" s="192"/>
      <c r="D17" s="191"/>
      <c r="E17" s="190"/>
      <c r="F17" s="190"/>
      <c r="G17" s="191"/>
      <c r="H17" s="190"/>
      <c r="I17" s="190"/>
      <c r="J17" s="57"/>
      <c r="K17" s="57"/>
      <c r="M17" s="57"/>
      <c r="N17" s="57"/>
      <c r="O17" s="57"/>
    </row>
    <row r="18" spans="1:15">
      <c r="A18" s="57"/>
      <c r="B18" s="57"/>
      <c r="C18" s="57"/>
      <c r="D18" s="57"/>
      <c r="E18" s="57"/>
      <c r="F18" s="57"/>
      <c r="G18" s="57"/>
      <c r="H18" s="57"/>
      <c r="I18" s="57"/>
      <c r="J18" s="57"/>
      <c r="K18" s="57"/>
      <c r="M18" s="57"/>
      <c r="N18" s="57"/>
      <c r="O18" s="57"/>
    </row>
    <row r="19" spans="1:15" ht="16.5" customHeight="1">
      <c r="A19" s="57"/>
      <c r="B19" s="57"/>
      <c r="C19" s="57"/>
      <c r="D19" s="57"/>
      <c r="E19" s="189"/>
      <c r="F19" s="189"/>
      <c r="G19" s="188"/>
      <c r="H19" s="57"/>
      <c r="I19" s="57"/>
      <c r="J19" s="57"/>
      <c r="K19" s="57"/>
      <c r="M19" s="57"/>
      <c r="N19" s="57"/>
      <c r="O19" s="57"/>
    </row>
    <row r="20" spans="1:15">
      <c r="A20" s="57"/>
      <c r="B20" s="57"/>
      <c r="C20" s="57"/>
      <c r="D20" s="116"/>
      <c r="E20" s="187"/>
      <c r="F20" s="187"/>
      <c r="G20" s="187"/>
      <c r="H20" s="57"/>
      <c r="I20" s="57"/>
      <c r="J20" s="57"/>
      <c r="K20" s="57"/>
      <c r="M20" s="57"/>
      <c r="N20" s="57"/>
      <c r="O20" s="57"/>
    </row>
    <row r="21" spans="1:15">
      <c r="A21" s="57"/>
      <c r="B21" s="57"/>
      <c r="C21" s="57"/>
      <c r="D21" s="57"/>
      <c r="E21" s="57"/>
      <c r="F21" s="57"/>
      <c r="G21" s="187"/>
      <c r="H21" s="57"/>
      <c r="I21" s="57"/>
      <c r="J21" s="57"/>
      <c r="K21" s="57"/>
      <c r="M21" s="57"/>
      <c r="N21" s="57"/>
      <c r="O21" s="57"/>
    </row>
    <row r="22" spans="1:15">
      <c r="A22" s="57"/>
      <c r="B22" s="57"/>
      <c r="C22" s="57"/>
      <c r="D22" s="57"/>
      <c r="E22" s="57"/>
      <c r="F22" s="57"/>
      <c r="G22" s="187"/>
      <c r="H22" s="57"/>
      <c r="I22" s="57"/>
      <c r="J22" s="57"/>
      <c r="K22" s="57"/>
      <c r="M22" s="57"/>
      <c r="N22" s="57"/>
      <c r="O22" s="57"/>
    </row>
    <row r="23" spans="1:15">
      <c r="A23" s="57"/>
      <c r="B23" s="57"/>
      <c r="C23" s="57"/>
      <c r="D23" s="57"/>
      <c r="E23" s="57"/>
      <c r="F23" s="57"/>
      <c r="G23" s="187"/>
      <c r="H23" s="57"/>
      <c r="I23" s="57"/>
      <c r="J23" s="57"/>
      <c r="K23" s="57"/>
      <c r="M23" s="57"/>
      <c r="N23" s="57"/>
      <c r="O23" s="57"/>
    </row>
    <row r="24" spans="1:15">
      <c r="A24" s="57"/>
      <c r="B24" s="57"/>
      <c r="C24" s="57"/>
      <c r="D24" s="57"/>
      <c r="E24" s="57"/>
      <c r="F24" s="57"/>
      <c r="G24" s="187"/>
      <c r="H24" s="57"/>
      <c r="I24" s="57"/>
      <c r="J24" s="57"/>
      <c r="K24" s="57"/>
      <c r="M24" s="57"/>
      <c r="N24" s="57"/>
      <c r="O24" s="57"/>
    </row>
    <row r="25" spans="1:15">
      <c r="A25" s="57"/>
      <c r="B25" s="57"/>
      <c r="C25" s="57"/>
      <c r="D25" s="57"/>
      <c r="E25" s="57"/>
      <c r="F25" s="57"/>
      <c r="G25" s="187"/>
      <c r="H25" s="57"/>
      <c r="I25" s="57"/>
      <c r="J25" s="57"/>
      <c r="K25" s="57"/>
      <c r="M25" s="57"/>
      <c r="N25" s="57"/>
      <c r="O25" s="57"/>
    </row>
    <row r="26" spans="1:15">
      <c r="A26" s="57"/>
      <c r="B26" s="57"/>
      <c r="C26" s="57"/>
      <c r="D26" s="57"/>
      <c r="E26" s="57"/>
      <c r="F26" s="57"/>
      <c r="G26" s="57"/>
      <c r="H26" s="57"/>
      <c r="I26" s="57"/>
      <c r="J26" s="57"/>
      <c r="K26" s="57"/>
      <c r="M26" s="57"/>
      <c r="N26" s="57"/>
      <c r="O26" s="57"/>
    </row>
    <row r="27" spans="1:15">
      <c r="A27" s="57"/>
      <c r="B27" s="57"/>
      <c r="C27" s="57"/>
      <c r="D27" s="57"/>
      <c r="E27" s="57"/>
      <c r="F27" s="57"/>
      <c r="G27" s="57"/>
      <c r="H27" s="57"/>
      <c r="I27" s="57"/>
      <c r="J27" s="57"/>
      <c r="K27" s="57"/>
      <c r="M27" s="57"/>
      <c r="N27" s="57"/>
      <c r="O27" s="57"/>
    </row>
    <row r="28" spans="1:15">
      <c r="A28" s="57"/>
      <c r="B28" s="57"/>
      <c r="C28" s="57"/>
      <c r="D28" s="57"/>
      <c r="E28" s="57"/>
      <c r="F28" s="57"/>
      <c r="G28" s="57"/>
      <c r="H28" s="57"/>
      <c r="I28" s="57"/>
      <c r="J28" s="57"/>
      <c r="K28" s="57"/>
      <c r="M28" s="57"/>
      <c r="N28" s="57"/>
      <c r="O28" s="57"/>
    </row>
    <row r="29" spans="1:15">
      <c r="A29" s="57"/>
      <c r="B29" s="57"/>
      <c r="C29" s="57"/>
      <c r="D29" s="57"/>
      <c r="E29" s="57"/>
      <c r="F29" s="57"/>
      <c r="G29" s="57"/>
      <c r="H29" s="57"/>
      <c r="I29" s="57"/>
      <c r="J29" s="57"/>
      <c r="K29" s="57"/>
      <c r="M29" s="57"/>
      <c r="N29" s="57"/>
      <c r="O29" s="57"/>
    </row>
    <row r="30" spans="1:15">
      <c r="A30" s="57"/>
      <c r="B30" s="57"/>
      <c r="C30" s="57"/>
      <c r="D30" s="57"/>
      <c r="E30" s="57"/>
      <c r="F30" s="57"/>
      <c r="G30" s="57"/>
      <c r="H30" s="57"/>
      <c r="I30" s="57"/>
      <c r="J30" s="57"/>
      <c r="K30" s="57"/>
      <c r="M30" s="57"/>
      <c r="N30" s="57"/>
      <c r="O30" s="57"/>
    </row>
    <row r="31" spans="1:15">
      <c r="A31" s="57"/>
      <c r="B31" s="57"/>
      <c r="C31" s="57"/>
      <c r="D31" s="57"/>
      <c r="E31" s="57"/>
      <c r="F31" s="57"/>
      <c r="G31" s="57"/>
      <c r="H31" s="57"/>
      <c r="I31" s="57"/>
      <c r="J31" s="57"/>
      <c r="K31" s="57"/>
      <c r="M31" s="57"/>
      <c r="N31" s="57"/>
      <c r="O31" s="57"/>
    </row>
    <row r="32" spans="1:15">
      <c r="A32" s="57"/>
      <c r="B32" s="57"/>
      <c r="C32" s="57"/>
      <c r="D32" s="57"/>
      <c r="E32" s="57"/>
      <c r="F32" s="57"/>
      <c r="G32" s="57"/>
      <c r="H32" s="57"/>
      <c r="I32" s="57"/>
      <c r="J32" s="57"/>
      <c r="K32" s="57"/>
      <c r="M32" s="57"/>
      <c r="N32" s="57"/>
      <c r="O32" s="57"/>
    </row>
    <row r="33" spans="1:15" ht="40.5" customHeight="1">
      <c r="B33" s="1078" t="s">
        <v>1156</v>
      </c>
      <c r="C33" s="1078"/>
      <c r="D33" s="1078"/>
      <c r="E33" s="1078"/>
      <c r="F33" s="1078"/>
      <c r="G33" s="1078"/>
      <c r="H33" s="1078"/>
      <c r="I33" s="1078"/>
      <c r="J33" s="1078"/>
      <c r="K33" s="57"/>
      <c r="M33" s="57"/>
      <c r="N33" s="57"/>
      <c r="O33" s="57"/>
    </row>
    <row r="34" spans="1:15">
      <c r="A34" s="57"/>
      <c r="B34" s="57"/>
      <c r="C34" s="57"/>
      <c r="D34" s="57"/>
      <c r="E34" s="57"/>
      <c r="F34" s="57"/>
      <c r="G34" s="57"/>
      <c r="H34" s="57"/>
      <c r="I34" s="57"/>
      <c r="J34" s="57"/>
      <c r="K34" s="57"/>
      <c r="M34" s="57"/>
      <c r="N34" s="57"/>
      <c r="O34" s="57"/>
    </row>
    <row r="35" spans="1:15" ht="12.75" customHeight="1">
      <c r="A35" s="57"/>
      <c r="B35" s="57"/>
      <c r="C35" s="57"/>
      <c r="D35" s="57"/>
      <c r="E35" s="57"/>
      <c r="F35" s="57"/>
      <c r="G35" s="57"/>
      <c r="H35" s="57"/>
      <c r="I35" s="57"/>
      <c r="J35" s="57"/>
      <c r="K35" s="57"/>
      <c r="M35" s="57"/>
      <c r="N35" s="57"/>
      <c r="O35" s="57"/>
    </row>
    <row r="36" spans="1:15">
      <c r="A36" s="57"/>
      <c r="B36" s="57"/>
      <c r="C36" s="57"/>
      <c r="D36" s="57"/>
      <c r="E36" s="57"/>
      <c r="F36" s="57"/>
      <c r="G36" s="57"/>
      <c r="H36" s="57"/>
      <c r="I36" s="57"/>
      <c r="J36" s="57"/>
      <c r="K36" s="57"/>
    </row>
    <row r="37" spans="1:15">
      <c r="A37" s="57"/>
      <c r="B37" s="57"/>
      <c r="C37" s="57"/>
      <c r="D37" s="57"/>
      <c r="E37" s="57"/>
      <c r="F37" s="57"/>
      <c r="G37" s="57"/>
      <c r="H37" s="57"/>
      <c r="I37" s="57"/>
      <c r="J37" s="57"/>
      <c r="K37" s="57"/>
    </row>
    <row r="38" spans="1:15">
      <c r="A38" s="57"/>
      <c r="B38" s="57"/>
      <c r="C38" s="57"/>
      <c r="D38" s="57"/>
      <c r="E38" s="57"/>
      <c r="F38" s="57"/>
      <c r="G38" s="57"/>
      <c r="H38" s="57"/>
      <c r="I38" s="57"/>
      <c r="J38" s="57"/>
      <c r="K38" s="57"/>
    </row>
    <row r="39" spans="1:15">
      <c r="A39" s="57"/>
      <c r="B39" s="57"/>
      <c r="C39" s="57"/>
      <c r="D39" s="57"/>
      <c r="E39" s="57"/>
      <c r="F39" s="57"/>
      <c r="G39" s="57"/>
      <c r="H39" s="57"/>
      <c r="I39" s="57"/>
      <c r="J39" s="57"/>
      <c r="K39" s="57"/>
    </row>
    <row r="40" spans="1:15">
      <c r="A40" s="57"/>
      <c r="B40" s="57"/>
      <c r="C40" s="57"/>
      <c r="D40" s="57"/>
      <c r="E40" s="57"/>
      <c r="F40" s="57"/>
      <c r="G40" s="57"/>
      <c r="H40" s="57"/>
      <c r="I40" s="57"/>
      <c r="J40" s="57"/>
      <c r="K40" s="57"/>
    </row>
    <row r="41" spans="1:15" ht="9.75" customHeight="1">
      <c r="A41" s="57"/>
      <c r="B41" s="57"/>
      <c r="C41" s="57"/>
      <c r="D41" s="57"/>
      <c r="E41" s="57"/>
      <c r="F41" s="57"/>
      <c r="G41" s="57"/>
      <c r="H41" s="57"/>
      <c r="I41" s="57"/>
      <c r="J41" s="57"/>
      <c r="K41" s="57"/>
    </row>
    <row r="94" spans="1:12" ht="15">
      <c r="A94" s="917"/>
      <c r="B94" s="917" t="s">
        <v>1118</v>
      </c>
      <c r="C94" s="917" t="s">
        <v>1119</v>
      </c>
      <c r="D94" s="916"/>
      <c r="E94" s="916"/>
      <c r="F94" s="916"/>
      <c r="L94" s="42"/>
    </row>
    <row r="95" spans="1:12" ht="15">
      <c r="A95" s="921" t="s">
        <v>919</v>
      </c>
      <c r="B95" s="918">
        <v>320</v>
      </c>
      <c r="C95" s="918">
        <v>1631</v>
      </c>
      <c r="D95" s="916"/>
      <c r="E95" s="916"/>
      <c r="F95" s="916"/>
      <c r="L95" s="42"/>
    </row>
    <row r="96" spans="1:12" ht="15">
      <c r="A96" s="921" t="s">
        <v>918</v>
      </c>
      <c r="B96" s="918">
        <v>268</v>
      </c>
      <c r="C96" s="918">
        <v>952</v>
      </c>
      <c r="D96" s="916"/>
      <c r="E96" s="916"/>
      <c r="F96" s="916"/>
      <c r="L96" s="42"/>
    </row>
    <row r="97" spans="1:13" ht="15">
      <c r="A97" s="921" t="s">
        <v>917</v>
      </c>
      <c r="B97" s="918">
        <v>34</v>
      </c>
      <c r="C97" s="918">
        <v>290</v>
      </c>
      <c r="D97" s="916"/>
      <c r="E97" s="916"/>
      <c r="F97" s="916"/>
      <c r="L97" s="42"/>
    </row>
    <row r="98" spans="1:13" ht="15">
      <c r="A98" s="921" t="s">
        <v>916</v>
      </c>
      <c r="B98" s="918">
        <v>0</v>
      </c>
      <c r="C98" s="918">
        <v>0</v>
      </c>
      <c r="D98" s="916"/>
      <c r="E98" s="916"/>
      <c r="F98" s="916"/>
      <c r="L98" s="42"/>
    </row>
    <row r="99" spans="1:13" ht="38.25">
      <c r="A99" s="922" t="s">
        <v>915</v>
      </c>
      <c r="B99" s="918">
        <v>6</v>
      </c>
      <c r="C99" s="918">
        <v>0</v>
      </c>
      <c r="D99" s="916"/>
      <c r="E99" s="916"/>
      <c r="F99" s="916"/>
      <c r="L99" s="42"/>
    </row>
    <row r="100" spans="1:13" ht="15">
      <c r="A100" s="921" t="s">
        <v>919</v>
      </c>
      <c r="B100" s="919">
        <v>351</v>
      </c>
      <c r="C100" s="919">
        <v>1668</v>
      </c>
      <c r="D100" s="916"/>
      <c r="E100" s="916"/>
      <c r="F100" s="916"/>
      <c r="L100" s="42"/>
    </row>
    <row r="101" spans="1:13" ht="15">
      <c r="A101" s="921" t="s">
        <v>918</v>
      </c>
      <c r="B101" s="920">
        <v>334</v>
      </c>
      <c r="C101" s="920">
        <v>1113</v>
      </c>
      <c r="D101" s="916"/>
      <c r="E101" s="916"/>
      <c r="F101" s="916"/>
      <c r="L101" s="42"/>
    </row>
    <row r="102" spans="1:13" ht="15">
      <c r="A102" s="921" t="s">
        <v>917</v>
      </c>
      <c r="B102" s="919">
        <v>37</v>
      </c>
      <c r="C102" s="919">
        <v>328</v>
      </c>
      <c r="D102" s="916"/>
      <c r="E102" s="916"/>
      <c r="F102" s="916"/>
      <c r="G102" s="916"/>
      <c r="H102" s="916"/>
      <c r="I102" s="916"/>
      <c r="J102" s="916"/>
      <c r="K102" s="916"/>
      <c r="L102" s="916"/>
      <c r="M102" s="916"/>
    </row>
    <row r="103" spans="1:13" ht="15">
      <c r="A103" s="921" t="s">
        <v>916</v>
      </c>
      <c r="B103" s="920">
        <v>2</v>
      </c>
      <c r="C103" s="920">
        <v>7</v>
      </c>
      <c r="D103" s="916"/>
      <c r="E103" s="916"/>
      <c r="F103" s="916"/>
      <c r="G103" s="916"/>
      <c r="H103" s="916"/>
      <c r="I103" s="916"/>
      <c r="J103" s="916"/>
      <c r="K103" s="916"/>
      <c r="L103" s="916"/>
      <c r="M103" s="916"/>
    </row>
    <row r="104" spans="1:13" ht="38.25">
      <c r="A104" s="922" t="s">
        <v>915</v>
      </c>
      <c r="B104" s="919">
        <v>5</v>
      </c>
      <c r="C104" s="919">
        <v>2</v>
      </c>
      <c r="D104" s="916"/>
      <c r="E104" s="916"/>
      <c r="F104" s="916"/>
      <c r="G104" s="916"/>
      <c r="H104" s="916"/>
      <c r="I104" s="916"/>
      <c r="J104" s="916"/>
      <c r="K104" s="916"/>
      <c r="L104" s="916"/>
      <c r="M104" s="916"/>
    </row>
    <row r="105" spans="1:13" ht="15">
      <c r="A105" s="921" t="s">
        <v>919</v>
      </c>
      <c r="B105" s="920">
        <v>340</v>
      </c>
      <c r="C105" s="920">
        <v>1702</v>
      </c>
      <c r="D105" s="916"/>
      <c r="E105" s="916"/>
      <c r="F105" s="916"/>
      <c r="G105" s="916"/>
      <c r="H105" s="916"/>
      <c r="I105" s="916"/>
      <c r="J105" s="916"/>
      <c r="K105" s="916"/>
      <c r="L105" s="916"/>
      <c r="M105" s="916"/>
    </row>
    <row r="106" spans="1:13" ht="15">
      <c r="A106" s="921" t="s">
        <v>918</v>
      </c>
      <c r="B106" s="918">
        <v>353</v>
      </c>
      <c r="C106" s="918">
        <v>1192</v>
      </c>
      <c r="D106" s="916"/>
      <c r="E106" s="916"/>
      <c r="F106" s="916"/>
      <c r="G106" s="916"/>
      <c r="H106" s="916"/>
      <c r="I106" s="916"/>
      <c r="J106" s="916"/>
      <c r="K106" s="916"/>
      <c r="L106" s="916"/>
      <c r="M106" s="916"/>
    </row>
    <row r="107" spans="1:13" ht="15">
      <c r="A107" s="921" t="s">
        <v>917</v>
      </c>
      <c r="B107" s="918">
        <v>40</v>
      </c>
      <c r="C107" s="920">
        <v>378</v>
      </c>
      <c r="D107" s="916"/>
      <c r="E107" s="916"/>
      <c r="F107" s="916"/>
      <c r="G107" s="916"/>
      <c r="H107" s="916"/>
      <c r="I107" s="916"/>
      <c r="J107" s="916"/>
      <c r="K107" s="916"/>
      <c r="L107" s="916"/>
      <c r="M107" s="916"/>
    </row>
    <row r="108" spans="1:13">
      <c r="A108" s="921" t="s">
        <v>916</v>
      </c>
      <c r="B108" s="918">
        <v>2</v>
      </c>
      <c r="C108" s="918">
        <v>7</v>
      </c>
    </row>
    <row r="109" spans="1:13" ht="38.25">
      <c r="A109" s="922" t="s">
        <v>915</v>
      </c>
      <c r="B109" s="918">
        <v>0</v>
      </c>
      <c r="C109" s="918">
        <v>1</v>
      </c>
    </row>
  </sheetData>
  <mergeCells count="8">
    <mergeCell ref="B33:J33"/>
    <mergeCell ref="D8:F8"/>
    <mergeCell ref="G8:I8"/>
    <mergeCell ref="C8:C9"/>
    <mergeCell ref="A2:K2"/>
    <mergeCell ref="A3:K3"/>
    <mergeCell ref="A4:K4"/>
    <mergeCell ref="A5:K5"/>
  </mergeCells>
  <hyperlinks>
    <hyperlink ref="L2" location="INDICE!A1" display="INDICE"/>
  </hyperlinks>
  <printOptions horizontalCentered="1"/>
  <pageMargins left="0.27559055118110237" right="0.19685039370078741" top="0.94488188976377963" bottom="0.62992125984251968" header="0" footer="0.43307086614173229"/>
  <pageSetup paperSize="9" scale="95" firstPageNumber="16" orientation="landscape" useFirstPageNumber="1" r:id="rId1"/>
  <headerFooter scaleWithDoc="0" alignWithMargins="0">
    <oddHeader>&amp;C&amp;G</oddHeader>
    <oddFooter>&amp;C&amp;12 15</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90" zoomScaleNormal="90" zoomScalePageLayoutView="90" workbookViewId="0">
      <selection activeCell="A2" sqref="A2"/>
    </sheetView>
  </sheetViews>
  <sheetFormatPr baseColWidth="10" defaultColWidth="9.140625" defaultRowHeight="12.75"/>
  <cols>
    <col min="1" max="1" width="28.28515625" style="58" customWidth="1"/>
    <col min="2" max="2" width="12" style="58" customWidth="1"/>
    <col min="3" max="3" width="11.28515625" style="58" customWidth="1"/>
    <col min="4" max="4" width="11" style="58" bestFit="1" customWidth="1"/>
    <col min="5" max="5" width="13.7109375" style="58" customWidth="1"/>
    <col min="6" max="6" width="11.42578125" style="58" bestFit="1" customWidth="1"/>
    <col min="7" max="7" width="9.42578125" style="58" bestFit="1" customWidth="1"/>
    <col min="8" max="8" width="11.140625" style="58" customWidth="1"/>
    <col min="9" max="9" width="11.5703125" style="58" customWidth="1"/>
    <col min="10" max="10" width="12.28515625" style="58" customWidth="1"/>
    <col min="11" max="11" width="13" style="58" customWidth="1"/>
    <col min="12" max="12" width="9.85546875" style="58" customWidth="1"/>
    <col min="13" max="13" width="9.140625" style="58" customWidth="1"/>
    <col min="14" max="14" width="9" style="58" customWidth="1"/>
    <col min="15" max="16384" width="9.140625" style="58"/>
  </cols>
  <sheetData>
    <row r="1" spans="1:15" s="107" customFormat="1" ht="45.75" customHeight="1">
      <c r="A1" s="1167" t="s">
        <v>1418</v>
      </c>
      <c r="B1" s="1168"/>
      <c r="C1" s="1168"/>
      <c r="D1" s="1168"/>
      <c r="E1" s="1168"/>
      <c r="F1" s="1168"/>
      <c r="G1" s="1168"/>
      <c r="H1" s="1168"/>
      <c r="I1" s="1168"/>
      <c r="J1" s="1168"/>
      <c r="K1" s="1168"/>
      <c r="L1" s="1168"/>
      <c r="M1" s="1168"/>
      <c r="N1" s="1168"/>
      <c r="O1" s="468" t="s">
        <v>1037</v>
      </c>
    </row>
    <row r="2" spans="1:15" s="107" customFormat="1" ht="4.5" customHeight="1">
      <c r="A2" s="106"/>
      <c r="B2" s="106"/>
      <c r="C2" s="106"/>
      <c r="D2" s="106"/>
      <c r="E2" s="106"/>
      <c r="F2" s="106"/>
      <c r="G2" s="106"/>
      <c r="H2" s="106"/>
      <c r="I2" s="106"/>
      <c r="J2" s="106"/>
      <c r="K2" s="110"/>
      <c r="L2" s="114"/>
      <c r="M2" s="114"/>
      <c r="N2" s="114"/>
    </row>
    <row r="3" spans="1:15" s="90" customFormat="1" ht="12.75" customHeight="1">
      <c r="A3" s="1180" t="s">
        <v>98</v>
      </c>
      <c r="B3" s="1180" t="s">
        <v>1236</v>
      </c>
      <c r="C3" s="1180"/>
      <c r="D3" s="1180"/>
      <c r="E3" s="1180"/>
      <c r="F3" s="1180"/>
      <c r="G3" s="1180"/>
      <c r="H3" s="1180"/>
      <c r="I3" s="1180"/>
      <c r="J3" s="1180"/>
      <c r="K3" s="1180"/>
      <c r="L3" s="1180"/>
      <c r="M3" s="1180"/>
      <c r="N3" s="1180"/>
    </row>
    <row r="4" spans="1:15" s="90" customFormat="1">
      <c r="A4" s="1180"/>
      <c r="B4" s="1180"/>
      <c r="C4" s="1180"/>
      <c r="D4" s="1180"/>
      <c r="E4" s="1180"/>
      <c r="F4" s="1180"/>
      <c r="G4" s="1180"/>
      <c r="H4" s="1180"/>
      <c r="I4" s="1180"/>
      <c r="J4" s="1180"/>
      <c r="K4" s="1180"/>
      <c r="L4" s="1180"/>
      <c r="M4" s="1180"/>
      <c r="N4" s="1180"/>
    </row>
    <row r="5" spans="1:15" s="90" customFormat="1" ht="25.5">
      <c r="A5" s="1180"/>
      <c r="B5" s="743" t="s">
        <v>571</v>
      </c>
      <c r="C5" s="743" t="s">
        <v>570</v>
      </c>
      <c r="D5" s="743" t="s">
        <v>569</v>
      </c>
      <c r="E5" s="743" t="s">
        <v>568</v>
      </c>
      <c r="F5" s="743" t="s">
        <v>567</v>
      </c>
      <c r="G5" s="743" t="s">
        <v>566</v>
      </c>
      <c r="H5" s="743" t="s">
        <v>555</v>
      </c>
      <c r="I5" s="743" t="s">
        <v>565</v>
      </c>
      <c r="J5" s="743" t="s">
        <v>564</v>
      </c>
      <c r="K5" s="743" t="s">
        <v>563</v>
      </c>
      <c r="L5" s="743" t="s">
        <v>562</v>
      </c>
      <c r="M5" s="743" t="s">
        <v>561</v>
      </c>
      <c r="N5" s="743" t="s">
        <v>437</v>
      </c>
    </row>
    <row r="6" spans="1:15" s="90" customFormat="1" ht="15.75" customHeight="1">
      <c r="A6" s="123" t="s">
        <v>11</v>
      </c>
      <c r="B6" s="763">
        <v>2811</v>
      </c>
      <c r="C6" s="763">
        <v>3302</v>
      </c>
      <c r="D6" s="763">
        <v>2398</v>
      </c>
      <c r="E6" s="763">
        <v>3808</v>
      </c>
      <c r="F6" s="763">
        <v>2934</v>
      </c>
      <c r="G6" s="763">
        <v>2755</v>
      </c>
      <c r="H6" s="763">
        <v>2385</v>
      </c>
      <c r="I6" s="763">
        <v>606</v>
      </c>
      <c r="J6" s="763">
        <v>2944</v>
      </c>
      <c r="K6" s="763">
        <v>1243</v>
      </c>
      <c r="L6" s="763">
        <v>487</v>
      </c>
      <c r="M6" s="763">
        <v>1237</v>
      </c>
      <c r="N6" s="763">
        <v>378</v>
      </c>
    </row>
    <row r="7" spans="1:15" s="90" customFormat="1" ht="16.5" customHeight="1">
      <c r="A7" s="761" t="s">
        <v>12</v>
      </c>
      <c r="B7" s="764">
        <v>1454</v>
      </c>
      <c r="C7" s="764">
        <v>1908</v>
      </c>
      <c r="D7" s="764">
        <v>1411</v>
      </c>
      <c r="E7" s="764">
        <v>2086</v>
      </c>
      <c r="F7" s="764">
        <v>1620</v>
      </c>
      <c r="G7" s="764">
        <v>1456</v>
      </c>
      <c r="H7" s="764">
        <v>1277</v>
      </c>
      <c r="I7" s="764">
        <v>357</v>
      </c>
      <c r="J7" s="764">
        <v>1561</v>
      </c>
      <c r="K7" s="764">
        <v>874</v>
      </c>
      <c r="L7" s="764">
        <v>279</v>
      </c>
      <c r="M7" s="764">
        <v>686</v>
      </c>
      <c r="N7" s="764">
        <v>259</v>
      </c>
    </row>
    <row r="8" spans="1:15">
      <c r="A8" s="80" t="s">
        <v>13</v>
      </c>
      <c r="B8" s="233">
        <v>162</v>
      </c>
      <c r="C8" s="233">
        <v>224</v>
      </c>
      <c r="D8" s="233">
        <v>199</v>
      </c>
      <c r="E8" s="233">
        <v>278</v>
      </c>
      <c r="F8" s="233">
        <v>211</v>
      </c>
      <c r="G8" s="233">
        <v>176</v>
      </c>
      <c r="H8" s="233">
        <v>159</v>
      </c>
      <c r="I8" s="233">
        <v>49</v>
      </c>
      <c r="J8" s="233">
        <v>197</v>
      </c>
      <c r="K8" s="233">
        <v>47</v>
      </c>
      <c r="L8" s="233">
        <v>30</v>
      </c>
      <c r="M8" s="233">
        <v>75</v>
      </c>
      <c r="N8" s="233">
        <v>40</v>
      </c>
    </row>
    <row r="9" spans="1:15">
      <c r="A9" s="751" t="s">
        <v>14</v>
      </c>
      <c r="B9" s="533">
        <v>65</v>
      </c>
      <c r="C9" s="533">
        <v>73</v>
      </c>
      <c r="D9" s="533">
        <v>65</v>
      </c>
      <c r="E9" s="533">
        <v>107</v>
      </c>
      <c r="F9" s="533">
        <v>70</v>
      </c>
      <c r="G9" s="533">
        <v>67</v>
      </c>
      <c r="H9" s="533">
        <v>57</v>
      </c>
      <c r="I9" s="533">
        <v>20</v>
      </c>
      <c r="J9" s="533">
        <v>69</v>
      </c>
      <c r="K9" s="533">
        <v>59</v>
      </c>
      <c r="L9" s="533">
        <v>7</v>
      </c>
      <c r="M9" s="533">
        <v>29</v>
      </c>
      <c r="N9" s="533">
        <v>1</v>
      </c>
    </row>
    <row r="10" spans="1:15">
      <c r="A10" s="80" t="s">
        <v>15</v>
      </c>
      <c r="B10" s="233">
        <v>73</v>
      </c>
      <c r="C10" s="233">
        <v>118</v>
      </c>
      <c r="D10" s="233">
        <v>101</v>
      </c>
      <c r="E10" s="233">
        <v>93</v>
      </c>
      <c r="F10" s="233">
        <v>88</v>
      </c>
      <c r="G10" s="233">
        <v>82</v>
      </c>
      <c r="H10" s="233">
        <v>75</v>
      </c>
      <c r="I10" s="233">
        <v>6</v>
      </c>
      <c r="J10" s="233">
        <v>85</v>
      </c>
      <c r="K10" s="233">
        <v>28</v>
      </c>
      <c r="L10" s="233">
        <v>15</v>
      </c>
      <c r="M10" s="233">
        <v>50</v>
      </c>
      <c r="N10" s="233">
        <v>13</v>
      </c>
    </row>
    <row r="11" spans="1:15">
      <c r="A11" s="751" t="s">
        <v>16</v>
      </c>
      <c r="B11" s="533">
        <v>65</v>
      </c>
      <c r="C11" s="533">
        <v>76</v>
      </c>
      <c r="D11" s="533">
        <v>49</v>
      </c>
      <c r="E11" s="533">
        <v>82</v>
      </c>
      <c r="F11" s="533">
        <v>65</v>
      </c>
      <c r="G11" s="533">
        <v>65</v>
      </c>
      <c r="H11" s="533">
        <v>57</v>
      </c>
      <c r="I11" s="533">
        <v>10</v>
      </c>
      <c r="J11" s="533">
        <v>63</v>
      </c>
      <c r="K11" s="533">
        <v>50</v>
      </c>
      <c r="L11" s="533">
        <v>9</v>
      </c>
      <c r="M11" s="533">
        <v>32</v>
      </c>
      <c r="N11" s="533">
        <v>5</v>
      </c>
    </row>
    <row r="12" spans="1:15">
      <c r="A12" s="80" t="s">
        <v>17</v>
      </c>
      <c r="B12" s="233">
        <v>78</v>
      </c>
      <c r="C12" s="233">
        <v>102</v>
      </c>
      <c r="D12" s="233">
        <v>77</v>
      </c>
      <c r="E12" s="233">
        <v>127</v>
      </c>
      <c r="F12" s="233">
        <v>92</v>
      </c>
      <c r="G12" s="233">
        <v>84</v>
      </c>
      <c r="H12" s="233">
        <v>75</v>
      </c>
      <c r="I12" s="233">
        <v>8</v>
      </c>
      <c r="J12" s="233">
        <v>88</v>
      </c>
      <c r="K12" s="233">
        <v>66</v>
      </c>
      <c r="L12" s="233">
        <v>15</v>
      </c>
      <c r="M12" s="233">
        <v>61</v>
      </c>
      <c r="N12" s="233">
        <v>26</v>
      </c>
    </row>
    <row r="13" spans="1:15">
      <c r="A13" s="751" t="s">
        <v>18</v>
      </c>
      <c r="B13" s="533">
        <v>126</v>
      </c>
      <c r="C13" s="533">
        <v>135</v>
      </c>
      <c r="D13" s="533">
        <v>86</v>
      </c>
      <c r="E13" s="533">
        <v>167</v>
      </c>
      <c r="F13" s="533">
        <v>134</v>
      </c>
      <c r="G13" s="533">
        <v>129</v>
      </c>
      <c r="H13" s="533">
        <v>116</v>
      </c>
      <c r="I13" s="533">
        <v>39</v>
      </c>
      <c r="J13" s="533">
        <v>130</v>
      </c>
      <c r="K13" s="533">
        <v>50</v>
      </c>
      <c r="L13" s="533">
        <v>25</v>
      </c>
      <c r="M13" s="533">
        <v>67</v>
      </c>
      <c r="N13" s="533">
        <v>9</v>
      </c>
    </row>
    <row r="14" spans="1:15">
      <c r="A14" s="80" t="s">
        <v>19</v>
      </c>
      <c r="B14" s="233">
        <v>81</v>
      </c>
      <c r="C14" s="233">
        <v>158</v>
      </c>
      <c r="D14" s="233">
        <v>96</v>
      </c>
      <c r="E14" s="233">
        <v>133</v>
      </c>
      <c r="F14" s="233">
        <v>93</v>
      </c>
      <c r="G14" s="233">
        <v>88</v>
      </c>
      <c r="H14" s="233">
        <v>70</v>
      </c>
      <c r="I14" s="233">
        <v>36</v>
      </c>
      <c r="J14" s="233">
        <v>87</v>
      </c>
      <c r="K14" s="233">
        <v>69</v>
      </c>
      <c r="L14" s="233">
        <v>11</v>
      </c>
      <c r="M14" s="233">
        <v>38</v>
      </c>
      <c r="N14" s="233">
        <v>7</v>
      </c>
    </row>
    <row r="15" spans="1:15">
      <c r="A15" s="751" t="s">
        <v>20</v>
      </c>
      <c r="B15" s="533">
        <v>135</v>
      </c>
      <c r="C15" s="533">
        <v>145</v>
      </c>
      <c r="D15" s="533">
        <v>121</v>
      </c>
      <c r="E15" s="533">
        <v>175</v>
      </c>
      <c r="F15" s="533">
        <v>131</v>
      </c>
      <c r="G15" s="533">
        <v>127</v>
      </c>
      <c r="H15" s="533">
        <v>114</v>
      </c>
      <c r="I15" s="533">
        <v>18</v>
      </c>
      <c r="J15" s="533">
        <v>126</v>
      </c>
      <c r="K15" s="533">
        <v>40</v>
      </c>
      <c r="L15" s="533">
        <v>31</v>
      </c>
      <c r="M15" s="533">
        <v>65</v>
      </c>
      <c r="N15" s="533">
        <v>15</v>
      </c>
    </row>
    <row r="16" spans="1:15">
      <c r="A16" s="80" t="s">
        <v>21</v>
      </c>
      <c r="B16" s="233">
        <v>521</v>
      </c>
      <c r="C16" s="233">
        <v>673</v>
      </c>
      <c r="D16" s="233">
        <v>501</v>
      </c>
      <c r="E16" s="233">
        <v>726</v>
      </c>
      <c r="F16" s="233">
        <v>579</v>
      </c>
      <c r="G16" s="233">
        <v>495</v>
      </c>
      <c r="H16" s="233">
        <v>414</v>
      </c>
      <c r="I16" s="233">
        <v>144</v>
      </c>
      <c r="J16" s="233">
        <v>566</v>
      </c>
      <c r="K16" s="233">
        <v>365</v>
      </c>
      <c r="L16" s="233">
        <v>120</v>
      </c>
      <c r="M16" s="233">
        <v>207</v>
      </c>
      <c r="N16" s="233">
        <v>126</v>
      </c>
    </row>
    <row r="17" spans="1:14">
      <c r="A17" s="751" t="s">
        <v>22</v>
      </c>
      <c r="B17" s="533">
        <v>115</v>
      </c>
      <c r="C17" s="533">
        <v>168</v>
      </c>
      <c r="D17" s="533">
        <v>90</v>
      </c>
      <c r="E17" s="533">
        <v>152</v>
      </c>
      <c r="F17" s="533">
        <v>121</v>
      </c>
      <c r="G17" s="533">
        <v>109</v>
      </c>
      <c r="H17" s="533">
        <v>108</v>
      </c>
      <c r="I17" s="533">
        <v>19</v>
      </c>
      <c r="J17" s="533">
        <v>116</v>
      </c>
      <c r="K17" s="533">
        <v>86</v>
      </c>
      <c r="L17" s="533">
        <v>13</v>
      </c>
      <c r="M17" s="533">
        <v>52</v>
      </c>
      <c r="N17" s="533">
        <v>14</v>
      </c>
    </row>
    <row r="18" spans="1:14">
      <c r="A18" s="80" t="s">
        <v>23</v>
      </c>
      <c r="B18" s="233">
        <v>33</v>
      </c>
      <c r="C18" s="233">
        <v>36</v>
      </c>
      <c r="D18" s="233">
        <v>26</v>
      </c>
      <c r="E18" s="233">
        <v>46</v>
      </c>
      <c r="F18" s="233">
        <v>36</v>
      </c>
      <c r="G18" s="233">
        <v>34</v>
      </c>
      <c r="H18" s="233">
        <v>32</v>
      </c>
      <c r="I18" s="233">
        <v>8</v>
      </c>
      <c r="J18" s="233">
        <v>34</v>
      </c>
      <c r="K18" s="233">
        <v>14</v>
      </c>
      <c r="L18" s="233">
        <v>3</v>
      </c>
      <c r="M18" s="233">
        <v>10</v>
      </c>
      <c r="N18" s="233">
        <v>3</v>
      </c>
    </row>
    <row r="19" spans="1:14" s="90" customFormat="1" ht="16.5" customHeight="1">
      <c r="A19" s="761" t="s">
        <v>24</v>
      </c>
      <c r="B19" s="764">
        <v>1037</v>
      </c>
      <c r="C19" s="764">
        <v>1050</v>
      </c>
      <c r="D19" s="764">
        <v>706</v>
      </c>
      <c r="E19" s="764">
        <v>1294</v>
      </c>
      <c r="F19" s="764">
        <v>1013</v>
      </c>
      <c r="G19" s="764">
        <v>988</v>
      </c>
      <c r="H19" s="764">
        <v>830</v>
      </c>
      <c r="I19" s="764">
        <v>190</v>
      </c>
      <c r="J19" s="764">
        <v>1064</v>
      </c>
      <c r="K19" s="764">
        <v>241</v>
      </c>
      <c r="L19" s="764">
        <v>148</v>
      </c>
      <c r="M19" s="764">
        <v>339</v>
      </c>
      <c r="N19" s="764">
        <v>93</v>
      </c>
    </row>
    <row r="20" spans="1:14">
      <c r="A20" s="80" t="s">
        <v>25</v>
      </c>
      <c r="B20" s="233">
        <v>154</v>
      </c>
      <c r="C20" s="233">
        <v>141</v>
      </c>
      <c r="D20" s="233">
        <v>97</v>
      </c>
      <c r="E20" s="233">
        <v>164</v>
      </c>
      <c r="F20" s="233">
        <v>132</v>
      </c>
      <c r="G20" s="233">
        <v>121</v>
      </c>
      <c r="H20" s="233">
        <v>103</v>
      </c>
      <c r="I20" s="233">
        <v>36</v>
      </c>
      <c r="J20" s="233">
        <v>131</v>
      </c>
      <c r="K20" s="233">
        <v>32</v>
      </c>
      <c r="L20" s="233">
        <v>20</v>
      </c>
      <c r="M20" s="233">
        <v>55</v>
      </c>
      <c r="N20" s="233">
        <v>8</v>
      </c>
    </row>
    <row r="21" spans="1:14">
      <c r="A21" s="751" t="s">
        <v>26</v>
      </c>
      <c r="B21" s="533">
        <v>122</v>
      </c>
      <c r="C21" s="533">
        <v>122</v>
      </c>
      <c r="D21" s="533">
        <v>74</v>
      </c>
      <c r="E21" s="533">
        <v>149</v>
      </c>
      <c r="F21" s="533">
        <v>104</v>
      </c>
      <c r="G21" s="533">
        <v>109</v>
      </c>
      <c r="H21" s="533">
        <v>100</v>
      </c>
      <c r="I21" s="533">
        <v>22</v>
      </c>
      <c r="J21" s="533">
        <v>116</v>
      </c>
      <c r="K21" s="533">
        <v>35</v>
      </c>
      <c r="L21" s="533">
        <v>15</v>
      </c>
      <c r="M21" s="533">
        <v>33</v>
      </c>
      <c r="N21" s="533">
        <v>15</v>
      </c>
    </row>
    <row r="22" spans="1:14">
      <c r="A22" s="80" t="s">
        <v>27</v>
      </c>
      <c r="B22" s="233">
        <v>425</v>
      </c>
      <c r="C22" s="233">
        <v>429</v>
      </c>
      <c r="D22" s="233">
        <v>285</v>
      </c>
      <c r="E22" s="233">
        <v>525</v>
      </c>
      <c r="F22" s="233">
        <v>411</v>
      </c>
      <c r="G22" s="233">
        <v>403</v>
      </c>
      <c r="H22" s="233">
        <v>328</v>
      </c>
      <c r="I22" s="233">
        <v>88</v>
      </c>
      <c r="J22" s="233">
        <v>447</v>
      </c>
      <c r="K22" s="233">
        <v>84</v>
      </c>
      <c r="L22" s="233">
        <v>73</v>
      </c>
      <c r="M22" s="233">
        <v>127</v>
      </c>
      <c r="N22" s="233">
        <v>44</v>
      </c>
    </row>
    <row r="23" spans="1:14">
      <c r="A23" s="751" t="s">
        <v>28</v>
      </c>
      <c r="B23" s="533">
        <v>103</v>
      </c>
      <c r="C23" s="533">
        <v>108</v>
      </c>
      <c r="D23" s="533">
        <v>65</v>
      </c>
      <c r="E23" s="533">
        <v>136</v>
      </c>
      <c r="F23" s="533">
        <v>106</v>
      </c>
      <c r="G23" s="533">
        <v>108</v>
      </c>
      <c r="H23" s="533">
        <v>91</v>
      </c>
      <c r="I23" s="533">
        <v>8</v>
      </c>
      <c r="J23" s="533">
        <v>118</v>
      </c>
      <c r="K23" s="533">
        <v>19</v>
      </c>
      <c r="L23" s="533">
        <v>9</v>
      </c>
      <c r="M23" s="533">
        <v>43</v>
      </c>
      <c r="N23" s="533">
        <v>3</v>
      </c>
    </row>
    <row r="24" spans="1:14">
      <c r="A24" s="80" t="s">
        <v>29</v>
      </c>
      <c r="B24" s="233">
        <v>198</v>
      </c>
      <c r="C24" s="233">
        <v>214</v>
      </c>
      <c r="D24" s="233">
        <v>162</v>
      </c>
      <c r="E24" s="233">
        <v>273</v>
      </c>
      <c r="F24" s="233">
        <v>225</v>
      </c>
      <c r="G24" s="233">
        <v>212</v>
      </c>
      <c r="H24" s="233">
        <v>178</v>
      </c>
      <c r="I24" s="233">
        <v>26</v>
      </c>
      <c r="J24" s="233">
        <v>212</v>
      </c>
      <c r="K24" s="233">
        <v>70</v>
      </c>
      <c r="L24" s="233">
        <v>27</v>
      </c>
      <c r="M24" s="233">
        <v>70</v>
      </c>
      <c r="N24" s="233">
        <v>22</v>
      </c>
    </row>
    <row r="25" spans="1:14">
      <c r="A25" s="751" t="s">
        <v>30</v>
      </c>
      <c r="B25" s="533">
        <v>35</v>
      </c>
      <c r="C25" s="533">
        <v>36</v>
      </c>
      <c r="D25" s="533">
        <v>23</v>
      </c>
      <c r="E25" s="533">
        <v>47</v>
      </c>
      <c r="F25" s="533">
        <v>35</v>
      </c>
      <c r="G25" s="533">
        <v>35</v>
      </c>
      <c r="H25" s="533">
        <v>30</v>
      </c>
      <c r="I25" s="533">
        <v>10</v>
      </c>
      <c r="J25" s="533">
        <v>40</v>
      </c>
      <c r="K25" s="533">
        <v>1</v>
      </c>
      <c r="L25" s="533">
        <v>4</v>
      </c>
      <c r="M25" s="533">
        <v>11</v>
      </c>
      <c r="N25" s="533">
        <v>1</v>
      </c>
    </row>
    <row r="26" spans="1:14" s="90" customFormat="1" ht="15.75" customHeight="1">
      <c r="A26" s="123" t="s">
        <v>31</v>
      </c>
      <c r="B26" s="763">
        <v>309</v>
      </c>
      <c r="C26" s="763">
        <v>335</v>
      </c>
      <c r="D26" s="763">
        <v>274</v>
      </c>
      <c r="E26" s="763">
        <v>417</v>
      </c>
      <c r="F26" s="763">
        <v>289</v>
      </c>
      <c r="G26" s="763">
        <v>298</v>
      </c>
      <c r="H26" s="763">
        <v>268</v>
      </c>
      <c r="I26" s="763">
        <v>58</v>
      </c>
      <c r="J26" s="763">
        <v>306</v>
      </c>
      <c r="K26" s="763">
        <v>123</v>
      </c>
      <c r="L26" s="763">
        <v>51</v>
      </c>
      <c r="M26" s="763">
        <v>207</v>
      </c>
      <c r="N26" s="763">
        <v>26</v>
      </c>
    </row>
    <row r="27" spans="1:14">
      <c r="A27" s="751" t="s">
        <v>93</v>
      </c>
      <c r="B27" s="533">
        <v>70</v>
      </c>
      <c r="C27" s="533">
        <v>74</v>
      </c>
      <c r="D27" s="533">
        <v>66</v>
      </c>
      <c r="E27" s="533">
        <v>108</v>
      </c>
      <c r="F27" s="533">
        <v>75</v>
      </c>
      <c r="G27" s="533">
        <v>71</v>
      </c>
      <c r="H27" s="533">
        <v>64</v>
      </c>
      <c r="I27" s="533">
        <v>4</v>
      </c>
      <c r="J27" s="533">
        <v>75</v>
      </c>
      <c r="K27" s="533">
        <v>18</v>
      </c>
      <c r="L27" s="533">
        <v>20</v>
      </c>
      <c r="M27" s="533">
        <v>46</v>
      </c>
      <c r="N27" s="533">
        <v>4</v>
      </c>
    </row>
    <row r="28" spans="1:14">
      <c r="A28" s="80" t="s">
        <v>101</v>
      </c>
      <c r="B28" s="233">
        <v>46</v>
      </c>
      <c r="C28" s="233">
        <v>48</v>
      </c>
      <c r="D28" s="233">
        <v>43</v>
      </c>
      <c r="E28" s="233">
        <v>81</v>
      </c>
      <c r="F28" s="233">
        <v>47</v>
      </c>
      <c r="G28" s="233">
        <v>46</v>
      </c>
      <c r="H28" s="233">
        <v>39</v>
      </c>
      <c r="I28" s="233">
        <v>14</v>
      </c>
      <c r="J28" s="233">
        <v>44</v>
      </c>
      <c r="K28" s="233">
        <v>6</v>
      </c>
      <c r="L28" s="233">
        <v>8</v>
      </c>
      <c r="M28" s="233">
        <v>37</v>
      </c>
      <c r="N28" s="233">
        <v>2</v>
      </c>
    </row>
    <row r="29" spans="1:14">
      <c r="A29" s="751" t="s">
        <v>92</v>
      </c>
      <c r="B29" s="533">
        <v>50</v>
      </c>
      <c r="C29" s="533">
        <v>51</v>
      </c>
      <c r="D29" s="533">
        <v>48</v>
      </c>
      <c r="E29" s="533">
        <v>51</v>
      </c>
      <c r="F29" s="533">
        <v>49</v>
      </c>
      <c r="G29" s="533">
        <v>48</v>
      </c>
      <c r="H29" s="533">
        <v>46</v>
      </c>
      <c r="I29" s="533">
        <v>4</v>
      </c>
      <c r="J29" s="533">
        <v>49</v>
      </c>
      <c r="K29" s="533">
        <v>24</v>
      </c>
      <c r="L29" s="533">
        <v>7</v>
      </c>
      <c r="M29" s="533">
        <v>25</v>
      </c>
      <c r="N29" s="533">
        <v>3</v>
      </c>
    </row>
    <row r="30" spans="1:14">
      <c r="A30" s="80" t="s">
        <v>100</v>
      </c>
      <c r="B30" s="233">
        <v>44</v>
      </c>
      <c r="C30" s="233">
        <v>51</v>
      </c>
      <c r="D30" s="233">
        <v>42</v>
      </c>
      <c r="E30" s="233">
        <v>70</v>
      </c>
      <c r="F30" s="233">
        <v>44</v>
      </c>
      <c r="G30" s="233">
        <v>47</v>
      </c>
      <c r="H30" s="233">
        <v>33</v>
      </c>
      <c r="I30" s="233">
        <v>19</v>
      </c>
      <c r="J30" s="233">
        <v>43</v>
      </c>
      <c r="K30" s="233">
        <v>12</v>
      </c>
      <c r="L30" s="233">
        <v>7</v>
      </c>
      <c r="M30" s="233">
        <v>24</v>
      </c>
      <c r="N30" s="233">
        <v>3</v>
      </c>
    </row>
    <row r="31" spans="1:14">
      <c r="A31" s="751" t="s">
        <v>91</v>
      </c>
      <c r="B31" s="533">
        <v>52</v>
      </c>
      <c r="C31" s="533">
        <v>57</v>
      </c>
      <c r="D31" s="533">
        <v>52</v>
      </c>
      <c r="E31" s="533">
        <v>64</v>
      </c>
      <c r="F31" s="533">
        <v>49</v>
      </c>
      <c r="G31" s="533">
        <v>52</v>
      </c>
      <c r="H31" s="533">
        <v>49</v>
      </c>
      <c r="I31" s="533">
        <v>13</v>
      </c>
      <c r="J31" s="533">
        <v>52</v>
      </c>
      <c r="K31" s="533">
        <v>50</v>
      </c>
      <c r="L31" s="533">
        <v>4</v>
      </c>
      <c r="M31" s="533">
        <v>27</v>
      </c>
      <c r="N31" s="533">
        <v>8</v>
      </c>
    </row>
    <row r="32" spans="1:14">
      <c r="A32" s="80" t="s">
        <v>90</v>
      </c>
      <c r="B32" s="233">
        <v>47</v>
      </c>
      <c r="C32" s="233">
        <v>54</v>
      </c>
      <c r="D32" s="233">
        <v>23</v>
      </c>
      <c r="E32" s="233">
        <v>43</v>
      </c>
      <c r="F32" s="233">
        <v>25</v>
      </c>
      <c r="G32" s="233">
        <v>34</v>
      </c>
      <c r="H32" s="233">
        <v>37</v>
      </c>
      <c r="I32" s="233">
        <v>4</v>
      </c>
      <c r="J32" s="233">
        <v>43</v>
      </c>
      <c r="K32" s="233">
        <v>13</v>
      </c>
      <c r="L32" s="233">
        <v>5</v>
      </c>
      <c r="M32" s="233">
        <v>48</v>
      </c>
      <c r="N32" s="233">
        <v>6</v>
      </c>
    </row>
    <row r="33" spans="1:14" s="90" customFormat="1" ht="15.75" customHeight="1">
      <c r="A33" s="761" t="s">
        <v>38</v>
      </c>
      <c r="B33" s="764">
        <v>10</v>
      </c>
      <c r="C33" s="764">
        <v>8</v>
      </c>
      <c r="D33" s="764">
        <v>6</v>
      </c>
      <c r="E33" s="764">
        <v>11</v>
      </c>
      <c r="F33" s="764">
        <v>11</v>
      </c>
      <c r="G33" s="764">
        <v>12</v>
      </c>
      <c r="H33" s="764">
        <v>9</v>
      </c>
      <c r="I33" s="764">
        <v>1</v>
      </c>
      <c r="J33" s="764">
        <v>12</v>
      </c>
      <c r="K33" s="764">
        <v>5</v>
      </c>
      <c r="L33" s="764">
        <v>9</v>
      </c>
      <c r="M33" s="764">
        <v>5</v>
      </c>
      <c r="N33" s="764">
        <v>0</v>
      </c>
    </row>
    <row r="34" spans="1:14">
      <c r="A34" s="80" t="s">
        <v>99</v>
      </c>
      <c r="B34" s="233">
        <v>10</v>
      </c>
      <c r="C34" s="233">
        <v>8</v>
      </c>
      <c r="D34" s="233">
        <v>6</v>
      </c>
      <c r="E34" s="233">
        <v>11</v>
      </c>
      <c r="F34" s="233">
        <v>11</v>
      </c>
      <c r="G34" s="233">
        <v>12</v>
      </c>
      <c r="H34" s="233">
        <v>9</v>
      </c>
      <c r="I34" s="233">
        <v>1</v>
      </c>
      <c r="J34" s="233">
        <v>12</v>
      </c>
      <c r="K34" s="233">
        <v>5</v>
      </c>
      <c r="L34" s="233">
        <v>9</v>
      </c>
      <c r="M34" s="233">
        <v>5</v>
      </c>
      <c r="N34" s="233">
        <v>0</v>
      </c>
    </row>
    <row r="35" spans="1:14" s="90" customFormat="1" ht="15" customHeight="1">
      <c r="A35" s="761" t="s">
        <v>41</v>
      </c>
      <c r="B35" s="764">
        <v>1</v>
      </c>
      <c r="C35" s="764">
        <v>1</v>
      </c>
      <c r="D35" s="764">
        <v>1</v>
      </c>
      <c r="E35" s="764">
        <v>0</v>
      </c>
      <c r="F35" s="764">
        <v>1</v>
      </c>
      <c r="G35" s="764">
        <v>1</v>
      </c>
      <c r="H35" s="764">
        <v>1</v>
      </c>
      <c r="I35" s="764">
        <v>0</v>
      </c>
      <c r="J35" s="764">
        <v>1</v>
      </c>
      <c r="K35" s="764">
        <v>0</v>
      </c>
      <c r="L35" s="764">
        <v>0</v>
      </c>
      <c r="M35" s="764">
        <v>0</v>
      </c>
      <c r="N35" s="764">
        <v>0</v>
      </c>
    </row>
    <row r="36" spans="1:14">
      <c r="A36" s="80" t="s">
        <v>116</v>
      </c>
      <c r="B36" s="233">
        <v>1</v>
      </c>
      <c r="C36" s="233">
        <v>1</v>
      </c>
      <c r="D36" s="233">
        <v>1</v>
      </c>
      <c r="E36" s="233">
        <v>0</v>
      </c>
      <c r="F36" s="233">
        <v>1</v>
      </c>
      <c r="G36" s="233">
        <v>1</v>
      </c>
      <c r="H36" s="233">
        <v>1</v>
      </c>
      <c r="I36" s="233">
        <v>0</v>
      </c>
      <c r="J36" s="233">
        <v>1</v>
      </c>
      <c r="K36" s="233">
        <v>0</v>
      </c>
      <c r="L36" s="233">
        <v>0</v>
      </c>
      <c r="M36" s="233">
        <v>0</v>
      </c>
      <c r="N36" s="233">
        <v>0</v>
      </c>
    </row>
    <row r="37" spans="1:14" s="496" customFormat="1" ht="4.5" customHeight="1">
      <c r="A37" s="80"/>
      <c r="B37" s="233"/>
      <c r="C37" s="233"/>
      <c r="D37" s="233"/>
      <c r="E37" s="233"/>
      <c r="F37" s="233"/>
      <c r="G37" s="233"/>
      <c r="H37" s="233"/>
      <c r="I37" s="233"/>
      <c r="J37" s="233"/>
      <c r="K37" s="233"/>
      <c r="L37" s="233"/>
      <c r="M37" s="233"/>
      <c r="N37" s="233"/>
    </row>
    <row r="38" spans="1:14" ht="39.75" customHeight="1">
      <c r="A38" s="1179" t="s">
        <v>560</v>
      </c>
      <c r="B38" s="1179"/>
      <c r="C38" s="1179"/>
      <c r="D38" s="1179"/>
      <c r="E38" s="1179"/>
      <c r="F38" s="1179"/>
      <c r="G38" s="1179"/>
      <c r="H38" s="1179"/>
      <c r="I38" s="1179"/>
      <c r="J38" s="1179"/>
      <c r="K38" s="1179"/>
      <c r="L38" s="1179"/>
      <c r="M38" s="1179"/>
      <c r="N38" s="1179"/>
    </row>
  </sheetData>
  <mergeCells count="4">
    <mergeCell ref="A3:A5"/>
    <mergeCell ref="A38:N38"/>
    <mergeCell ref="B3:N4"/>
    <mergeCell ref="A1:N1"/>
  </mergeCells>
  <hyperlinks>
    <hyperlink ref="O1" location="INDICE!A1" display="INDICE"/>
  </hyperlinks>
  <printOptions horizontalCentered="1"/>
  <pageMargins left="0.74803149606299213" right="0.74803149606299213" top="1.1417322834645669" bottom="0.9055118110236221" header="0" footer="0.51181102362204722"/>
  <pageSetup paperSize="9" scale="75" firstPageNumber="75" orientation="landscape" useFirstPageNumber="1" r:id="rId1"/>
  <headerFooter scaleWithDoc="0" alignWithMargins="0">
    <oddHeader>&amp;C&amp;G</oddHeader>
    <oddFooter>&amp;C&amp;12 71</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zoomScale="90" zoomScaleNormal="90" workbookViewId="0">
      <selection activeCell="A2" sqref="A2:A4"/>
    </sheetView>
  </sheetViews>
  <sheetFormatPr baseColWidth="10" defaultColWidth="9.140625" defaultRowHeight="12.75"/>
  <cols>
    <col min="1" max="1" width="26.7109375" style="78" customWidth="1"/>
    <col min="2" max="2" width="10.5703125" style="78" bestFit="1" customWidth="1"/>
    <col min="3" max="3" width="8.7109375" style="78" customWidth="1"/>
    <col min="4" max="4" width="10.7109375" style="78" customWidth="1"/>
    <col min="5" max="6" width="9.7109375" style="78" bestFit="1" customWidth="1"/>
    <col min="7" max="7" width="10.42578125" style="78" bestFit="1" customWidth="1"/>
    <col min="8" max="8" width="10.5703125" style="78" customWidth="1"/>
    <col min="9" max="9" width="10.7109375" style="78" customWidth="1"/>
    <col min="10" max="10" width="10.85546875" style="78" bestFit="1" customWidth="1"/>
    <col min="11" max="11" width="10.42578125" style="78" customWidth="1"/>
    <col min="12" max="12" width="9.42578125" style="78" customWidth="1"/>
    <col min="13" max="14" width="11.42578125" style="78" customWidth="1"/>
    <col min="15" max="15" width="10.42578125" style="78" customWidth="1"/>
    <col min="16" max="16" width="12.7109375" style="78" customWidth="1"/>
    <col min="17" max="16384" width="9.140625" style="58"/>
  </cols>
  <sheetData>
    <row r="1" spans="1:17" ht="42" customHeight="1">
      <c r="A1" s="1167" t="s">
        <v>1419</v>
      </c>
      <c r="B1" s="1168"/>
      <c r="C1" s="1168"/>
      <c r="D1" s="1168"/>
      <c r="E1" s="1168"/>
      <c r="F1" s="1168"/>
      <c r="G1" s="1168"/>
      <c r="H1" s="1168"/>
      <c r="I1" s="1168"/>
      <c r="J1" s="1168"/>
      <c r="K1" s="1168"/>
      <c r="L1" s="1168"/>
      <c r="M1" s="1168"/>
      <c r="N1" s="1168"/>
      <c r="O1" s="1168"/>
      <c r="P1" s="1168"/>
      <c r="Q1" s="468" t="s">
        <v>1037</v>
      </c>
    </row>
    <row r="2" spans="1:17" s="90" customFormat="1" ht="13.5" customHeight="1">
      <c r="A2" s="1184" t="s">
        <v>98</v>
      </c>
      <c r="B2" s="1184" t="s">
        <v>584</v>
      </c>
      <c r="C2" s="1184"/>
      <c r="D2" s="1184"/>
      <c r="E2" s="1184"/>
      <c r="F2" s="1184"/>
      <c r="G2" s="1184"/>
      <c r="H2" s="1184"/>
      <c r="I2" s="1184"/>
      <c r="J2" s="1184"/>
      <c r="K2" s="1184"/>
      <c r="L2" s="1184"/>
      <c r="M2" s="1184"/>
      <c r="N2" s="1184"/>
      <c r="O2" s="1184" t="s">
        <v>1237</v>
      </c>
      <c r="P2" s="1184" t="s">
        <v>1238</v>
      </c>
    </row>
    <row r="3" spans="1:17" s="90" customFormat="1">
      <c r="A3" s="1184"/>
      <c r="B3" s="1184"/>
      <c r="C3" s="1184"/>
      <c r="D3" s="1184"/>
      <c r="E3" s="1184"/>
      <c r="F3" s="1184"/>
      <c r="G3" s="1184"/>
      <c r="H3" s="1184"/>
      <c r="I3" s="1184"/>
      <c r="J3" s="1184"/>
      <c r="K3" s="1184"/>
      <c r="L3" s="1184"/>
      <c r="M3" s="1184"/>
      <c r="N3" s="1184"/>
      <c r="O3" s="1090"/>
      <c r="P3" s="1090"/>
    </row>
    <row r="4" spans="1:17" s="90" customFormat="1" ht="75" customHeight="1">
      <c r="A4" s="1184"/>
      <c r="B4" s="735" t="s">
        <v>583</v>
      </c>
      <c r="C4" s="735" t="s">
        <v>582</v>
      </c>
      <c r="D4" s="735" t="s">
        <v>581</v>
      </c>
      <c r="E4" s="735" t="s">
        <v>580</v>
      </c>
      <c r="F4" s="735" t="s">
        <v>579</v>
      </c>
      <c r="G4" s="735" t="s">
        <v>578</v>
      </c>
      <c r="H4" s="735" t="s">
        <v>577</v>
      </c>
      <c r="I4" s="735" t="s">
        <v>576</v>
      </c>
      <c r="J4" s="735" t="s">
        <v>575</v>
      </c>
      <c r="K4" s="735" t="s">
        <v>574</v>
      </c>
      <c r="L4" s="735" t="s">
        <v>573</v>
      </c>
      <c r="M4" s="1068" t="s">
        <v>596</v>
      </c>
      <c r="N4" s="1068" t="s">
        <v>607</v>
      </c>
      <c r="O4" s="1090"/>
      <c r="P4" s="1090"/>
    </row>
    <row r="5" spans="1:17" ht="16.5" customHeight="1">
      <c r="A5" s="45" t="s">
        <v>11</v>
      </c>
      <c r="B5" s="46">
        <v>35052138</v>
      </c>
      <c r="C5" s="46">
        <v>203092</v>
      </c>
      <c r="D5" s="46">
        <v>1394386</v>
      </c>
      <c r="E5" s="46">
        <v>3273919</v>
      </c>
      <c r="F5" s="46">
        <v>2561632</v>
      </c>
      <c r="G5" s="46">
        <v>2056338</v>
      </c>
      <c r="H5" s="46">
        <v>1908359</v>
      </c>
      <c r="I5" s="46">
        <v>4525511</v>
      </c>
      <c r="J5" s="46">
        <v>3286150</v>
      </c>
      <c r="K5" s="46">
        <v>2732700</v>
      </c>
      <c r="L5" s="46">
        <v>2245515</v>
      </c>
      <c r="M5" s="46">
        <v>1839714</v>
      </c>
      <c r="N5" s="46">
        <v>9024822</v>
      </c>
      <c r="O5" s="46">
        <v>545427</v>
      </c>
      <c r="P5" s="46">
        <v>628362</v>
      </c>
    </row>
    <row r="6" spans="1:17" ht="15.75" customHeight="1">
      <c r="A6" s="734" t="s">
        <v>12</v>
      </c>
      <c r="B6" s="731">
        <v>15858922</v>
      </c>
      <c r="C6" s="731">
        <v>67933</v>
      </c>
      <c r="D6" s="731">
        <v>529034</v>
      </c>
      <c r="E6" s="731">
        <v>1211265</v>
      </c>
      <c r="F6" s="731">
        <v>976796</v>
      </c>
      <c r="G6" s="731">
        <v>810296</v>
      </c>
      <c r="H6" s="731">
        <v>790661</v>
      </c>
      <c r="I6" s="731">
        <v>1779414</v>
      </c>
      <c r="J6" s="731">
        <v>1535271</v>
      </c>
      <c r="K6" s="731">
        <v>1118654</v>
      </c>
      <c r="L6" s="731">
        <v>1076320</v>
      </c>
      <c r="M6" s="731">
        <v>561311</v>
      </c>
      <c r="N6" s="731">
        <v>5401967</v>
      </c>
      <c r="O6" s="731">
        <v>217611</v>
      </c>
      <c r="P6" s="731">
        <v>143133</v>
      </c>
    </row>
    <row r="7" spans="1:17">
      <c r="A7" s="118" t="s">
        <v>13</v>
      </c>
      <c r="B7" s="117">
        <v>1373082</v>
      </c>
      <c r="C7" s="117">
        <v>9651</v>
      </c>
      <c r="D7" s="117">
        <v>57426</v>
      </c>
      <c r="E7" s="117">
        <v>145090</v>
      </c>
      <c r="F7" s="117">
        <v>118317</v>
      </c>
      <c r="G7" s="117">
        <v>102534</v>
      </c>
      <c r="H7" s="117">
        <v>101110</v>
      </c>
      <c r="I7" s="117">
        <v>166515</v>
      </c>
      <c r="J7" s="117">
        <v>170529</v>
      </c>
      <c r="K7" s="117">
        <v>111254</v>
      </c>
      <c r="L7" s="117">
        <v>122991</v>
      </c>
      <c r="M7" s="117">
        <v>110961</v>
      </c>
      <c r="N7" s="117">
        <v>156704</v>
      </c>
      <c r="O7" s="117">
        <v>23573</v>
      </c>
      <c r="P7" s="117">
        <v>12501</v>
      </c>
    </row>
    <row r="8" spans="1:17">
      <c r="A8" s="732" t="s">
        <v>14</v>
      </c>
      <c r="B8" s="733">
        <v>343951</v>
      </c>
      <c r="C8" s="733">
        <v>1370</v>
      </c>
      <c r="D8" s="733">
        <v>15304</v>
      </c>
      <c r="E8" s="733">
        <v>38343</v>
      </c>
      <c r="F8" s="733">
        <v>29281</v>
      </c>
      <c r="G8" s="733">
        <v>22585</v>
      </c>
      <c r="H8" s="733">
        <v>22798</v>
      </c>
      <c r="I8" s="733">
        <v>93940</v>
      </c>
      <c r="J8" s="733">
        <v>12922</v>
      </c>
      <c r="K8" s="733">
        <v>28994</v>
      </c>
      <c r="L8" s="733">
        <v>28599</v>
      </c>
      <c r="M8" s="733">
        <v>246</v>
      </c>
      <c r="N8" s="733">
        <v>49569</v>
      </c>
      <c r="O8" s="733">
        <v>4349</v>
      </c>
      <c r="P8" s="733">
        <v>265</v>
      </c>
    </row>
    <row r="9" spans="1:17">
      <c r="A9" s="118" t="s">
        <v>15</v>
      </c>
      <c r="B9" s="117">
        <v>509132</v>
      </c>
      <c r="C9" s="117">
        <v>1681</v>
      </c>
      <c r="D9" s="117">
        <v>19492</v>
      </c>
      <c r="E9" s="117">
        <v>59055</v>
      </c>
      <c r="F9" s="117">
        <v>45367</v>
      </c>
      <c r="G9" s="117">
        <v>37703</v>
      </c>
      <c r="H9" s="117">
        <v>33488</v>
      </c>
      <c r="I9" s="117">
        <v>88623</v>
      </c>
      <c r="J9" s="117">
        <v>66265</v>
      </c>
      <c r="K9" s="117">
        <v>48905</v>
      </c>
      <c r="L9" s="117">
        <v>60335</v>
      </c>
      <c r="M9" s="117">
        <v>1271</v>
      </c>
      <c r="N9" s="117">
        <v>46947</v>
      </c>
      <c r="O9" s="117">
        <v>8688</v>
      </c>
      <c r="P9" s="117">
        <v>2445</v>
      </c>
    </row>
    <row r="10" spans="1:17">
      <c r="A10" s="732" t="s">
        <v>16</v>
      </c>
      <c r="B10" s="733">
        <v>350453</v>
      </c>
      <c r="C10" s="733">
        <v>1619</v>
      </c>
      <c r="D10" s="733">
        <v>17762</v>
      </c>
      <c r="E10" s="733">
        <v>37140</v>
      </c>
      <c r="F10" s="733">
        <v>27587</v>
      </c>
      <c r="G10" s="733">
        <v>31998</v>
      </c>
      <c r="H10" s="733">
        <v>23863</v>
      </c>
      <c r="I10" s="733">
        <v>48794</v>
      </c>
      <c r="J10" s="733">
        <v>52628</v>
      </c>
      <c r="K10" s="733">
        <v>32305</v>
      </c>
      <c r="L10" s="733">
        <v>37743</v>
      </c>
      <c r="M10" s="733">
        <v>2967</v>
      </c>
      <c r="N10" s="733">
        <v>36047</v>
      </c>
      <c r="O10" s="733">
        <v>4755</v>
      </c>
      <c r="P10" s="733">
        <v>5817</v>
      </c>
    </row>
    <row r="11" spans="1:17">
      <c r="A11" s="118" t="s">
        <v>17</v>
      </c>
      <c r="B11" s="117">
        <v>599050</v>
      </c>
      <c r="C11" s="117">
        <v>11540</v>
      </c>
      <c r="D11" s="117">
        <v>33780</v>
      </c>
      <c r="E11" s="117">
        <v>69688</v>
      </c>
      <c r="F11" s="117">
        <v>52165</v>
      </c>
      <c r="G11" s="117">
        <v>40509</v>
      </c>
      <c r="H11" s="117">
        <v>37994</v>
      </c>
      <c r="I11" s="117">
        <v>135942</v>
      </c>
      <c r="J11" s="117">
        <v>35634</v>
      </c>
      <c r="K11" s="117">
        <v>36153</v>
      </c>
      <c r="L11" s="117">
        <v>36466</v>
      </c>
      <c r="M11" s="117">
        <v>17414</v>
      </c>
      <c r="N11" s="117">
        <v>91765</v>
      </c>
      <c r="O11" s="117">
        <v>10951</v>
      </c>
      <c r="P11" s="117">
        <v>4169</v>
      </c>
    </row>
    <row r="12" spans="1:17">
      <c r="A12" s="732" t="s">
        <v>18</v>
      </c>
      <c r="B12" s="733">
        <v>641233</v>
      </c>
      <c r="C12" s="733">
        <v>2644</v>
      </c>
      <c r="D12" s="733">
        <v>33979</v>
      </c>
      <c r="E12" s="733">
        <v>74058</v>
      </c>
      <c r="F12" s="733">
        <v>61256</v>
      </c>
      <c r="G12" s="733">
        <v>46716</v>
      </c>
      <c r="H12" s="733">
        <v>42245</v>
      </c>
      <c r="I12" s="733">
        <v>77786</v>
      </c>
      <c r="J12" s="733">
        <v>102008</v>
      </c>
      <c r="K12" s="733">
        <v>54308</v>
      </c>
      <c r="L12" s="733">
        <v>53978</v>
      </c>
      <c r="M12" s="733">
        <v>4117</v>
      </c>
      <c r="N12" s="733">
        <v>88138</v>
      </c>
      <c r="O12" s="733">
        <v>16255</v>
      </c>
      <c r="P12" s="733">
        <v>7280</v>
      </c>
    </row>
    <row r="13" spans="1:17">
      <c r="A13" s="118" t="s">
        <v>19</v>
      </c>
      <c r="B13" s="117">
        <v>644316</v>
      </c>
      <c r="C13" s="117">
        <v>2381</v>
      </c>
      <c r="D13" s="117">
        <v>36027</v>
      </c>
      <c r="E13" s="117">
        <v>78352</v>
      </c>
      <c r="F13" s="117">
        <v>52988</v>
      </c>
      <c r="G13" s="117">
        <v>38147</v>
      </c>
      <c r="H13" s="117">
        <v>35823</v>
      </c>
      <c r="I13" s="117">
        <v>88741</v>
      </c>
      <c r="J13" s="117">
        <v>82045</v>
      </c>
      <c r="K13" s="117">
        <v>53694</v>
      </c>
      <c r="L13" s="117">
        <v>53046</v>
      </c>
      <c r="M13" s="117">
        <v>219</v>
      </c>
      <c r="N13" s="117">
        <v>122853</v>
      </c>
      <c r="O13" s="117">
        <v>17246</v>
      </c>
      <c r="P13" s="117">
        <v>8336</v>
      </c>
    </row>
    <row r="14" spans="1:17">
      <c r="A14" s="732" t="s">
        <v>20</v>
      </c>
      <c r="B14" s="733">
        <v>872173</v>
      </c>
      <c r="C14" s="733">
        <v>3475</v>
      </c>
      <c r="D14" s="733">
        <v>36449</v>
      </c>
      <c r="E14" s="733">
        <v>92636</v>
      </c>
      <c r="F14" s="733">
        <v>79285</v>
      </c>
      <c r="G14" s="733">
        <v>58981</v>
      </c>
      <c r="H14" s="733">
        <v>53037</v>
      </c>
      <c r="I14" s="733">
        <v>117638</v>
      </c>
      <c r="J14" s="733">
        <v>125573</v>
      </c>
      <c r="K14" s="733">
        <v>82182</v>
      </c>
      <c r="L14" s="733">
        <v>81987</v>
      </c>
      <c r="M14" s="733">
        <v>56569</v>
      </c>
      <c r="N14" s="733">
        <v>84361</v>
      </c>
      <c r="O14" s="733">
        <v>14439</v>
      </c>
      <c r="P14" s="733">
        <v>5267</v>
      </c>
    </row>
    <row r="15" spans="1:17">
      <c r="A15" s="118" t="s">
        <v>21</v>
      </c>
      <c r="B15" s="117">
        <v>9059343</v>
      </c>
      <c r="C15" s="117">
        <v>22844</v>
      </c>
      <c r="D15" s="117">
        <v>206347</v>
      </c>
      <c r="E15" s="117">
        <v>450638</v>
      </c>
      <c r="F15" s="117">
        <v>381352</v>
      </c>
      <c r="G15" s="117">
        <v>338837</v>
      </c>
      <c r="H15" s="117">
        <v>344288</v>
      </c>
      <c r="I15" s="117">
        <v>762073</v>
      </c>
      <c r="J15" s="117">
        <v>692399</v>
      </c>
      <c r="K15" s="117">
        <v>546096</v>
      </c>
      <c r="L15" s="117">
        <v>496182</v>
      </c>
      <c r="M15" s="117">
        <v>343967</v>
      </c>
      <c r="N15" s="117">
        <v>4474320</v>
      </c>
      <c r="O15" s="117">
        <v>84753</v>
      </c>
      <c r="P15" s="117">
        <v>92912</v>
      </c>
    </row>
    <row r="16" spans="1:17">
      <c r="A16" s="732" t="s">
        <v>22</v>
      </c>
      <c r="B16" s="733">
        <v>856498</v>
      </c>
      <c r="C16" s="733">
        <v>5241</v>
      </c>
      <c r="D16" s="733">
        <v>46234</v>
      </c>
      <c r="E16" s="733">
        <v>100941</v>
      </c>
      <c r="F16" s="733">
        <v>75741</v>
      </c>
      <c r="G16" s="733">
        <v>54021</v>
      </c>
      <c r="H16" s="733">
        <v>56708</v>
      </c>
      <c r="I16" s="733">
        <v>111742</v>
      </c>
      <c r="J16" s="733">
        <v>142199</v>
      </c>
      <c r="K16" s="733">
        <v>74994</v>
      </c>
      <c r="L16" s="733">
        <v>62599</v>
      </c>
      <c r="M16" s="733">
        <v>5761</v>
      </c>
      <c r="N16" s="733">
        <v>120317</v>
      </c>
      <c r="O16" s="733">
        <v>12302</v>
      </c>
      <c r="P16" s="733">
        <v>1727</v>
      </c>
    </row>
    <row r="17" spans="1:16">
      <c r="A17" s="118" t="s">
        <v>23</v>
      </c>
      <c r="B17" s="117">
        <v>609691</v>
      </c>
      <c r="C17" s="117">
        <v>5487</v>
      </c>
      <c r="D17" s="117">
        <v>26234</v>
      </c>
      <c r="E17" s="117">
        <v>65324</v>
      </c>
      <c r="F17" s="117">
        <v>53457</v>
      </c>
      <c r="G17" s="117">
        <v>38265</v>
      </c>
      <c r="H17" s="117">
        <v>39307</v>
      </c>
      <c r="I17" s="117">
        <v>87620</v>
      </c>
      <c r="J17" s="117">
        <v>53069</v>
      </c>
      <c r="K17" s="117">
        <v>49769</v>
      </c>
      <c r="L17" s="117">
        <v>42394</v>
      </c>
      <c r="M17" s="117">
        <v>17819</v>
      </c>
      <c r="N17" s="117">
        <v>130946</v>
      </c>
      <c r="O17" s="117">
        <v>20300</v>
      </c>
      <c r="P17" s="117">
        <v>2414</v>
      </c>
    </row>
    <row r="18" spans="1:16" ht="15.75" customHeight="1">
      <c r="A18" s="734" t="s">
        <v>24</v>
      </c>
      <c r="B18" s="731">
        <v>17074214</v>
      </c>
      <c r="C18" s="731">
        <v>122818</v>
      </c>
      <c r="D18" s="731">
        <v>740278</v>
      </c>
      <c r="E18" s="731">
        <v>1747007</v>
      </c>
      <c r="F18" s="731">
        <v>1360647</v>
      </c>
      <c r="G18" s="731">
        <v>1085556</v>
      </c>
      <c r="H18" s="731">
        <v>970568</v>
      </c>
      <c r="I18" s="731">
        <v>2364283</v>
      </c>
      <c r="J18" s="731">
        <v>1509906</v>
      </c>
      <c r="K18" s="731">
        <v>1467457</v>
      </c>
      <c r="L18" s="731">
        <v>1067895</v>
      </c>
      <c r="M18" s="731">
        <v>1264365</v>
      </c>
      <c r="N18" s="731">
        <v>3373434</v>
      </c>
      <c r="O18" s="731">
        <v>293921</v>
      </c>
      <c r="P18" s="731">
        <v>454518</v>
      </c>
    </row>
    <row r="19" spans="1:16">
      <c r="A19" s="118" t="s">
        <v>25</v>
      </c>
      <c r="B19" s="117">
        <v>1391797</v>
      </c>
      <c r="C19" s="117">
        <v>7163</v>
      </c>
      <c r="D19" s="117">
        <v>54492</v>
      </c>
      <c r="E19" s="117">
        <v>147242</v>
      </c>
      <c r="F19" s="117">
        <v>113868</v>
      </c>
      <c r="G19" s="117">
        <v>85942</v>
      </c>
      <c r="H19" s="117">
        <v>88379</v>
      </c>
      <c r="I19" s="117">
        <v>208683</v>
      </c>
      <c r="J19" s="117">
        <v>175423</v>
      </c>
      <c r="K19" s="117">
        <v>137102</v>
      </c>
      <c r="L19" s="117">
        <v>117722</v>
      </c>
      <c r="M19" s="117">
        <v>8816</v>
      </c>
      <c r="N19" s="117">
        <v>246965</v>
      </c>
      <c r="O19" s="117">
        <v>21535</v>
      </c>
      <c r="P19" s="117">
        <v>32827</v>
      </c>
    </row>
    <row r="20" spans="1:16">
      <c r="A20" s="732" t="s">
        <v>26</v>
      </c>
      <c r="B20" s="733">
        <v>1040977</v>
      </c>
      <c r="C20" s="733">
        <v>31848</v>
      </c>
      <c r="D20" s="733">
        <v>93561</v>
      </c>
      <c r="E20" s="733">
        <v>113039</v>
      </c>
      <c r="F20" s="733">
        <v>74114</v>
      </c>
      <c r="G20" s="733">
        <v>54871</v>
      </c>
      <c r="H20" s="733">
        <v>57286</v>
      </c>
      <c r="I20" s="733">
        <v>172294</v>
      </c>
      <c r="J20" s="733">
        <v>76639</v>
      </c>
      <c r="K20" s="733">
        <v>89708</v>
      </c>
      <c r="L20" s="733">
        <v>47374</v>
      </c>
      <c r="M20" s="733">
        <v>35767</v>
      </c>
      <c r="N20" s="733">
        <v>194476</v>
      </c>
      <c r="O20" s="733">
        <v>18566</v>
      </c>
      <c r="P20" s="733">
        <v>4072</v>
      </c>
    </row>
    <row r="21" spans="1:16">
      <c r="A21" s="118" t="s">
        <v>27</v>
      </c>
      <c r="B21" s="117">
        <v>9485194</v>
      </c>
      <c r="C21" s="117">
        <v>50339</v>
      </c>
      <c r="D21" s="117">
        <v>341728</v>
      </c>
      <c r="E21" s="117">
        <v>824695</v>
      </c>
      <c r="F21" s="117">
        <v>680197</v>
      </c>
      <c r="G21" s="117">
        <v>553042</v>
      </c>
      <c r="H21" s="117">
        <v>525896</v>
      </c>
      <c r="I21" s="117">
        <v>1217257</v>
      </c>
      <c r="J21" s="117">
        <v>736177</v>
      </c>
      <c r="K21" s="117">
        <v>762999</v>
      </c>
      <c r="L21" s="117">
        <v>588718</v>
      </c>
      <c r="M21" s="117">
        <v>1128908</v>
      </c>
      <c r="N21" s="117">
        <v>2075238</v>
      </c>
      <c r="O21" s="117">
        <v>156670</v>
      </c>
      <c r="P21" s="117">
        <v>210918</v>
      </c>
    </row>
    <row r="22" spans="1:16">
      <c r="A22" s="732" t="s">
        <v>28</v>
      </c>
      <c r="B22" s="733">
        <v>1910415</v>
      </c>
      <c r="C22" s="733">
        <v>15130</v>
      </c>
      <c r="D22" s="733">
        <v>103605</v>
      </c>
      <c r="E22" s="733">
        <v>261204</v>
      </c>
      <c r="F22" s="733">
        <v>194549</v>
      </c>
      <c r="G22" s="733">
        <v>166410</v>
      </c>
      <c r="H22" s="733">
        <v>126418</v>
      </c>
      <c r="I22" s="733">
        <v>282308</v>
      </c>
      <c r="J22" s="733">
        <v>230727</v>
      </c>
      <c r="K22" s="733">
        <v>155831</v>
      </c>
      <c r="L22" s="733">
        <v>118845</v>
      </c>
      <c r="M22" s="733">
        <v>9761</v>
      </c>
      <c r="N22" s="733">
        <v>245627</v>
      </c>
      <c r="O22" s="733">
        <v>22312</v>
      </c>
      <c r="P22" s="733">
        <v>7525</v>
      </c>
    </row>
    <row r="23" spans="1:16">
      <c r="A23" s="118" t="s">
        <v>29</v>
      </c>
      <c r="B23" s="117">
        <v>2500628</v>
      </c>
      <c r="C23" s="117">
        <v>14051</v>
      </c>
      <c r="D23" s="117">
        <v>101080</v>
      </c>
      <c r="E23" s="117">
        <v>275462</v>
      </c>
      <c r="F23" s="117">
        <v>223475</v>
      </c>
      <c r="G23" s="117">
        <v>175208</v>
      </c>
      <c r="H23" s="117">
        <v>127433</v>
      </c>
      <c r="I23" s="117">
        <v>352781</v>
      </c>
      <c r="J23" s="117">
        <v>219997</v>
      </c>
      <c r="K23" s="117">
        <v>262809</v>
      </c>
      <c r="L23" s="117">
        <v>150303</v>
      </c>
      <c r="M23" s="117">
        <v>70396</v>
      </c>
      <c r="N23" s="117">
        <v>527633</v>
      </c>
      <c r="O23" s="117">
        <v>66085</v>
      </c>
      <c r="P23" s="117">
        <v>197582</v>
      </c>
    </row>
    <row r="24" spans="1:16">
      <c r="A24" s="732" t="s">
        <v>30</v>
      </c>
      <c r="B24" s="733">
        <v>745203</v>
      </c>
      <c r="C24" s="733">
        <v>4287</v>
      </c>
      <c r="D24" s="733">
        <v>45812</v>
      </c>
      <c r="E24" s="733">
        <v>125365</v>
      </c>
      <c r="F24" s="733">
        <v>74444</v>
      </c>
      <c r="G24" s="733">
        <v>50083</v>
      </c>
      <c r="H24" s="733">
        <v>45156</v>
      </c>
      <c r="I24" s="733">
        <v>130960</v>
      </c>
      <c r="J24" s="733">
        <v>70943</v>
      </c>
      <c r="K24" s="733">
        <v>59008</v>
      </c>
      <c r="L24" s="733">
        <v>44933</v>
      </c>
      <c r="M24" s="733">
        <v>10717</v>
      </c>
      <c r="N24" s="733">
        <v>83495</v>
      </c>
      <c r="O24" s="733">
        <v>8753</v>
      </c>
      <c r="P24" s="733">
        <v>1594</v>
      </c>
    </row>
    <row r="25" spans="1:16" ht="15.75" customHeight="1">
      <c r="A25" s="45" t="s">
        <v>31</v>
      </c>
      <c r="B25" s="46">
        <v>2045572</v>
      </c>
      <c r="C25" s="46">
        <v>12101</v>
      </c>
      <c r="D25" s="46">
        <v>122501</v>
      </c>
      <c r="E25" s="46">
        <v>308025</v>
      </c>
      <c r="F25" s="46">
        <v>218554</v>
      </c>
      <c r="G25" s="46">
        <v>156074</v>
      </c>
      <c r="H25" s="46">
        <v>143235</v>
      </c>
      <c r="I25" s="46">
        <v>374522</v>
      </c>
      <c r="J25" s="46">
        <v>224458</v>
      </c>
      <c r="K25" s="46">
        <v>141164</v>
      </c>
      <c r="L25" s="46">
        <v>97999</v>
      </c>
      <c r="M25" s="46">
        <v>14038</v>
      </c>
      <c r="N25" s="46">
        <v>232901</v>
      </c>
      <c r="O25" s="46">
        <v>33266</v>
      </c>
      <c r="P25" s="46">
        <v>30307</v>
      </c>
    </row>
    <row r="26" spans="1:16">
      <c r="A26" s="732" t="s">
        <v>93</v>
      </c>
      <c r="B26" s="733">
        <v>473139</v>
      </c>
      <c r="C26" s="733">
        <v>2232</v>
      </c>
      <c r="D26" s="733">
        <v>30203</v>
      </c>
      <c r="E26" s="733">
        <v>76105</v>
      </c>
      <c r="F26" s="733">
        <v>50028</v>
      </c>
      <c r="G26" s="733">
        <v>34042</v>
      </c>
      <c r="H26" s="733">
        <v>35116</v>
      </c>
      <c r="I26" s="733">
        <v>55139</v>
      </c>
      <c r="J26" s="733">
        <v>77980</v>
      </c>
      <c r="K26" s="733">
        <v>30516</v>
      </c>
      <c r="L26" s="733">
        <v>21749</v>
      </c>
      <c r="M26" s="733">
        <v>13298</v>
      </c>
      <c r="N26" s="733">
        <v>46731</v>
      </c>
      <c r="O26" s="733">
        <v>10317</v>
      </c>
      <c r="P26" s="733">
        <v>2514</v>
      </c>
    </row>
    <row r="27" spans="1:16">
      <c r="A27" s="118" t="s">
        <v>101</v>
      </c>
      <c r="B27" s="117">
        <v>373221</v>
      </c>
      <c r="C27" s="117">
        <v>3358</v>
      </c>
      <c r="D27" s="117">
        <v>26117</v>
      </c>
      <c r="E27" s="117">
        <v>64624</v>
      </c>
      <c r="F27" s="117">
        <v>44674</v>
      </c>
      <c r="G27" s="117">
        <v>28601</v>
      </c>
      <c r="H27" s="117">
        <v>26509</v>
      </c>
      <c r="I27" s="117">
        <v>96744</v>
      </c>
      <c r="J27" s="117">
        <v>13572</v>
      </c>
      <c r="K27" s="117">
        <v>27299</v>
      </c>
      <c r="L27" s="117">
        <v>17489</v>
      </c>
      <c r="M27" s="117">
        <v>0</v>
      </c>
      <c r="N27" s="117">
        <v>24234</v>
      </c>
      <c r="O27" s="117">
        <v>2677</v>
      </c>
      <c r="P27" s="117">
        <v>371</v>
      </c>
    </row>
    <row r="28" spans="1:16">
      <c r="A28" s="732" t="s">
        <v>92</v>
      </c>
      <c r="B28" s="733">
        <v>330261</v>
      </c>
      <c r="C28" s="733">
        <v>1523</v>
      </c>
      <c r="D28" s="733">
        <v>17902</v>
      </c>
      <c r="E28" s="733">
        <v>46225</v>
      </c>
      <c r="F28" s="733">
        <v>32457</v>
      </c>
      <c r="G28" s="733">
        <v>26757</v>
      </c>
      <c r="H28" s="733">
        <v>20736</v>
      </c>
      <c r="I28" s="733">
        <v>84124</v>
      </c>
      <c r="J28" s="733">
        <v>12788</v>
      </c>
      <c r="K28" s="733">
        <v>25538</v>
      </c>
      <c r="L28" s="733">
        <v>20393</v>
      </c>
      <c r="M28" s="733">
        <v>645</v>
      </c>
      <c r="N28" s="733">
        <v>41173</v>
      </c>
      <c r="O28" s="733">
        <v>4245</v>
      </c>
      <c r="P28" s="733">
        <v>1226</v>
      </c>
    </row>
    <row r="29" spans="1:16">
      <c r="A29" s="118" t="s">
        <v>100</v>
      </c>
      <c r="B29" s="117">
        <v>230151</v>
      </c>
      <c r="C29" s="117">
        <v>947</v>
      </c>
      <c r="D29" s="117">
        <v>11525</v>
      </c>
      <c r="E29" s="117">
        <v>32469</v>
      </c>
      <c r="F29" s="117">
        <v>23946</v>
      </c>
      <c r="G29" s="117">
        <v>18459</v>
      </c>
      <c r="H29" s="117">
        <v>16151</v>
      </c>
      <c r="I29" s="117">
        <v>34371</v>
      </c>
      <c r="J29" s="117">
        <v>31021</v>
      </c>
      <c r="K29" s="117">
        <v>14743</v>
      </c>
      <c r="L29" s="117">
        <v>14096</v>
      </c>
      <c r="M29" s="117">
        <v>0</v>
      </c>
      <c r="N29" s="117">
        <v>32423</v>
      </c>
      <c r="O29" s="117">
        <v>5167</v>
      </c>
      <c r="P29" s="117">
        <v>21076</v>
      </c>
    </row>
    <row r="30" spans="1:16">
      <c r="A30" s="732" t="s">
        <v>91</v>
      </c>
      <c r="B30" s="733">
        <v>340168</v>
      </c>
      <c r="C30" s="733">
        <v>1891</v>
      </c>
      <c r="D30" s="733">
        <v>15546</v>
      </c>
      <c r="E30" s="733">
        <v>41548</v>
      </c>
      <c r="F30" s="733">
        <v>36381</v>
      </c>
      <c r="G30" s="733">
        <v>26822</v>
      </c>
      <c r="H30" s="733">
        <v>22909</v>
      </c>
      <c r="I30" s="733">
        <v>61295</v>
      </c>
      <c r="J30" s="733">
        <v>44482</v>
      </c>
      <c r="K30" s="733">
        <v>23860</v>
      </c>
      <c r="L30" s="733">
        <v>13502</v>
      </c>
      <c r="M30" s="733">
        <v>0</v>
      </c>
      <c r="N30" s="733">
        <v>51932</v>
      </c>
      <c r="O30" s="733">
        <v>6937</v>
      </c>
      <c r="P30" s="733">
        <v>3254</v>
      </c>
    </row>
    <row r="31" spans="1:16">
      <c r="A31" s="118" t="s">
        <v>90</v>
      </c>
      <c r="B31" s="117">
        <v>298632</v>
      </c>
      <c r="C31" s="117">
        <v>2150</v>
      </c>
      <c r="D31" s="117">
        <v>21208</v>
      </c>
      <c r="E31" s="117">
        <v>47054</v>
      </c>
      <c r="F31" s="117">
        <v>31068</v>
      </c>
      <c r="G31" s="117">
        <v>21393</v>
      </c>
      <c r="H31" s="117">
        <v>21814</v>
      </c>
      <c r="I31" s="117">
        <v>42849</v>
      </c>
      <c r="J31" s="117">
        <v>44615</v>
      </c>
      <c r="K31" s="117">
        <v>19208</v>
      </c>
      <c r="L31" s="117">
        <v>10770</v>
      </c>
      <c r="M31" s="117">
        <v>95</v>
      </c>
      <c r="N31" s="117">
        <v>36408</v>
      </c>
      <c r="O31" s="117">
        <v>3923</v>
      </c>
      <c r="P31" s="117">
        <v>1866</v>
      </c>
    </row>
    <row r="32" spans="1:16" ht="16.5" customHeight="1">
      <c r="A32" s="734" t="s">
        <v>38</v>
      </c>
      <c r="B32" s="731">
        <v>68569</v>
      </c>
      <c r="C32" s="731">
        <v>218</v>
      </c>
      <c r="D32" s="731">
        <v>2334</v>
      </c>
      <c r="E32" s="731">
        <v>6808</v>
      </c>
      <c r="F32" s="731">
        <v>4912</v>
      </c>
      <c r="G32" s="731">
        <v>3897</v>
      </c>
      <c r="H32" s="731">
        <v>3557</v>
      </c>
      <c r="I32" s="731">
        <v>5892</v>
      </c>
      <c r="J32" s="731">
        <v>16327</v>
      </c>
      <c r="K32" s="731">
        <v>5237</v>
      </c>
      <c r="L32" s="731">
        <v>2867</v>
      </c>
      <c r="M32" s="731">
        <v>0</v>
      </c>
      <c r="N32" s="731">
        <v>16520</v>
      </c>
      <c r="O32" s="731">
        <v>629</v>
      </c>
      <c r="P32" s="731">
        <v>404</v>
      </c>
    </row>
    <row r="33" spans="1:16">
      <c r="A33" s="118" t="s">
        <v>99</v>
      </c>
      <c r="B33" s="117">
        <v>68569</v>
      </c>
      <c r="C33" s="117">
        <v>218</v>
      </c>
      <c r="D33" s="117">
        <v>2334</v>
      </c>
      <c r="E33" s="117">
        <v>6808</v>
      </c>
      <c r="F33" s="117">
        <v>4912</v>
      </c>
      <c r="G33" s="117">
        <v>3897</v>
      </c>
      <c r="H33" s="117">
        <v>3557</v>
      </c>
      <c r="I33" s="117">
        <v>5892</v>
      </c>
      <c r="J33" s="117">
        <v>16327</v>
      </c>
      <c r="K33" s="117">
        <v>5237</v>
      </c>
      <c r="L33" s="117">
        <v>2867</v>
      </c>
      <c r="M33" s="117">
        <v>0</v>
      </c>
      <c r="N33" s="117">
        <v>16520</v>
      </c>
      <c r="O33" s="117">
        <v>629</v>
      </c>
      <c r="P33" s="117">
        <v>404</v>
      </c>
    </row>
    <row r="34" spans="1:16" ht="15" customHeight="1">
      <c r="A34" s="734" t="s">
        <v>41</v>
      </c>
      <c r="B34" s="731">
        <v>4861</v>
      </c>
      <c r="C34" s="731">
        <v>22</v>
      </c>
      <c r="D34" s="731">
        <v>239</v>
      </c>
      <c r="E34" s="731">
        <v>814</v>
      </c>
      <c r="F34" s="731">
        <v>723</v>
      </c>
      <c r="G34" s="731">
        <v>515</v>
      </c>
      <c r="H34" s="731">
        <v>338</v>
      </c>
      <c r="I34" s="731">
        <v>1400</v>
      </c>
      <c r="J34" s="731">
        <v>188</v>
      </c>
      <c r="K34" s="731">
        <v>188</v>
      </c>
      <c r="L34" s="731">
        <v>434</v>
      </c>
      <c r="M34" s="731">
        <v>0</v>
      </c>
      <c r="N34" s="731">
        <v>0</v>
      </c>
      <c r="O34" s="731">
        <v>0</v>
      </c>
      <c r="P34" s="731">
        <v>0</v>
      </c>
    </row>
    <row r="35" spans="1:16">
      <c r="A35" s="118" t="s">
        <v>116</v>
      </c>
      <c r="B35" s="117">
        <v>4861</v>
      </c>
      <c r="C35" s="117">
        <v>22</v>
      </c>
      <c r="D35" s="117">
        <v>239</v>
      </c>
      <c r="E35" s="117">
        <v>814</v>
      </c>
      <c r="F35" s="117">
        <v>723</v>
      </c>
      <c r="G35" s="117">
        <v>515</v>
      </c>
      <c r="H35" s="117">
        <v>338</v>
      </c>
      <c r="I35" s="117">
        <v>1400</v>
      </c>
      <c r="J35" s="117">
        <v>188</v>
      </c>
      <c r="K35" s="117">
        <v>188</v>
      </c>
      <c r="L35" s="117">
        <v>434</v>
      </c>
      <c r="M35" s="117">
        <v>0</v>
      </c>
      <c r="N35" s="117">
        <v>0</v>
      </c>
      <c r="O35" s="117">
        <v>0</v>
      </c>
      <c r="P35" s="117">
        <v>0</v>
      </c>
    </row>
    <row r="36" spans="1:16" ht="2.25" customHeight="1">
      <c r="A36" s="118"/>
      <c r="B36" s="728"/>
      <c r="C36" s="728"/>
      <c r="D36" s="728"/>
      <c r="E36" s="728"/>
      <c r="F36" s="728"/>
      <c r="G36" s="728"/>
      <c r="H36" s="728"/>
      <c r="I36" s="728"/>
      <c r="J36" s="728"/>
      <c r="K36" s="728"/>
      <c r="L36" s="728"/>
      <c r="M36" s="728"/>
      <c r="N36" s="728"/>
      <c r="O36" s="728"/>
      <c r="P36" s="728"/>
    </row>
    <row r="37" spans="1:16" ht="24.75" customHeight="1">
      <c r="A37" s="1179" t="s">
        <v>572</v>
      </c>
      <c r="B37" s="1179"/>
      <c r="C37" s="1179"/>
      <c r="D37" s="1179"/>
      <c r="E37" s="1179"/>
      <c r="F37" s="1179"/>
      <c r="G37" s="1179"/>
      <c r="H37" s="1179"/>
      <c r="I37" s="1179"/>
      <c r="J37" s="1179"/>
      <c r="K37" s="1179"/>
      <c r="L37" s="1179"/>
      <c r="M37" s="1179"/>
      <c r="N37" s="1179"/>
      <c r="O37" s="1179"/>
      <c r="P37" s="1179"/>
    </row>
    <row r="38" spans="1:16" ht="12" customHeight="1"/>
  </sheetData>
  <mergeCells count="6">
    <mergeCell ref="A1:P1"/>
    <mergeCell ref="B2:N3"/>
    <mergeCell ref="A37:P37"/>
    <mergeCell ref="O2:O4"/>
    <mergeCell ref="P2:P4"/>
    <mergeCell ref="A2:A4"/>
  </mergeCells>
  <hyperlinks>
    <hyperlink ref="Q1" location="INDICE!A1" display="INDICE"/>
  </hyperlinks>
  <printOptions horizontalCentered="1"/>
  <pageMargins left="0.74803149606299213" right="0.74803149606299213" top="1.1417322834645669" bottom="0.94488188976377963" header="0" footer="0.51181102362204722"/>
  <pageSetup paperSize="9" scale="70" firstPageNumber="76" orientation="landscape" useFirstPageNumber="1" r:id="rId1"/>
  <headerFooter scaleWithDoc="0" alignWithMargins="0">
    <oddHeader>&amp;C&amp;G</oddHeader>
    <oddFooter>&amp;C&amp;12 72</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zoomScale="90" zoomScaleNormal="90" zoomScalePageLayoutView="90" workbookViewId="0">
      <selection activeCell="A2" sqref="A2"/>
    </sheetView>
  </sheetViews>
  <sheetFormatPr baseColWidth="10" defaultColWidth="9.140625" defaultRowHeight="12.75"/>
  <cols>
    <col min="1" max="1" width="33.5703125" style="78" customWidth="1"/>
    <col min="2" max="2" width="11.28515625" style="78" customWidth="1"/>
    <col min="3" max="3" width="7.85546875" style="78" bestFit="1" customWidth="1"/>
    <col min="4" max="8" width="8.5703125" style="78" bestFit="1" customWidth="1"/>
    <col min="9" max="9" width="10" style="78" bestFit="1" customWidth="1"/>
    <col min="10" max="12" width="8.5703125" style="78" bestFit="1" customWidth="1"/>
    <col min="13" max="13" width="10" style="78" bestFit="1" customWidth="1"/>
    <col min="14" max="14" width="10.140625" style="78" customWidth="1"/>
    <col min="15" max="15" width="12.28515625" style="78" customWidth="1"/>
    <col min="16" max="16" width="15" style="78" customWidth="1"/>
    <col min="17" max="16384" width="9.140625" style="58"/>
  </cols>
  <sheetData>
    <row r="1" spans="1:17" ht="54" customHeight="1">
      <c r="A1" s="1167" t="s">
        <v>1420</v>
      </c>
      <c r="B1" s="1168"/>
      <c r="C1" s="1168"/>
      <c r="D1" s="1168"/>
      <c r="E1" s="1168"/>
      <c r="F1" s="1168"/>
      <c r="G1" s="1168"/>
      <c r="H1" s="1168"/>
      <c r="I1" s="1168"/>
      <c r="J1" s="1168"/>
      <c r="K1" s="1168"/>
      <c r="L1" s="1168"/>
      <c r="M1" s="1168"/>
      <c r="N1" s="1168"/>
      <c r="O1" s="1168"/>
      <c r="P1" s="1168"/>
      <c r="Q1" s="468" t="s">
        <v>1037</v>
      </c>
    </row>
    <row r="2" spans="1:17" s="78" customFormat="1" ht="5.25" customHeight="1">
      <c r="A2" s="87"/>
      <c r="B2" s="87"/>
      <c r="C2" s="87"/>
      <c r="D2" s="87"/>
      <c r="E2" s="87"/>
      <c r="F2" s="87"/>
      <c r="G2" s="87"/>
      <c r="H2" s="87"/>
      <c r="I2" s="87"/>
      <c r="J2" s="87"/>
      <c r="K2" s="87"/>
      <c r="L2" s="87"/>
      <c r="M2" s="87"/>
      <c r="N2" s="87"/>
      <c r="O2" s="92"/>
      <c r="P2" s="92"/>
    </row>
    <row r="3" spans="1:17" s="90" customFormat="1" ht="13.5" customHeight="1">
      <c r="A3" s="1180" t="s">
        <v>98</v>
      </c>
      <c r="B3" s="1180" t="s">
        <v>594</v>
      </c>
      <c r="C3" s="1180"/>
      <c r="D3" s="1180"/>
      <c r="E3" s="1180"/>
      <c r="F3" s="1180"/>
      <c r="G3" s="1180"/>
      <c r="H3" s="1180"/>
      <c r="I3" s="1180"/>
      <c r="J3" s="1180"/>
      <c r="K3" s="1180"/>
      <c r="L3" s="1180"/>
      <c r="M3" s="1180"/>
      <c r="N3" s="1180"/>
      <c r="O3" s="1180" t="s">
        <v>1237</v>
      </c>
      <c r="P3" s="1180" t="s">
        <v>1238</v>
      </c>
    </row>
    <row r="4" spans="1:17" s="90" customFormat="1" ht="7.5" customHeight="1">
      <c r="A4" s="1180"/>
      <c r="B4" s="1180"/>
      <c r="C4" s="1180"/>
      <c r="D4" s="1180"/>
      <c r="E4" s="1180"/>
      <c r="F4" s="1180"/>
      <c r="G4" s="1180"/>
      <c r="H4" s="1180"/>
      <c r="I4" s="1180"/>
      <c r="J4" s="1180"/>
      <c r="K4" s="1180"/>
      <c r="L4" s="1180"/>
      <c r="M4" s="1180"/>
      <c r="N4" s="1180"/>
      <c r="O4" s="1171"/>
      <c r="P4" s="1171"/>
    </row>
    <row r="5" spans="1:17" s="90" customFormat="1" ht="51">
      <c r="A5" s="1180"/>
      <c r="B5" s="743" t="s">
        <v>583</v>
      </c>
      <c r="C5" s="743" t="s">
        <v>582</v>
      </c>
      <c r="D5" s="743" t="s">
        <v>593</v>
      </c>
      <c r="E5" s="743" t="s">
        <v>592</v>
      </c>
      <c r="F5" s="743" t="s">
        <v>591</v>
      </c>
      <c r="G5" s="743" t="s">
        <v>590</v>
      </c>
      <c r="H5" s="743" t="s">
        <v>589</v>
      </c>
      <c r="I5" s="743" t="s">
        <v>588</v>
      </c>
      <c r="J5" s="743" t="s">
        <v>587</v>
      </c>
      <c r="K5" s="743" t="s">
        <v>586</v>
      </c>
      <c r="L5" s="743" t="s">
        <v>573</v>
      </c>
      <c r="M5" s="1067" t="s">
        <v>596</v>
      </c>
      <c r="N5" s="1067" t="s">
        <v>607</v>
      </c>
      <c r="O5" s="1171"/>
      <c r="P5" s="1171"/>
    </row>
    <row r="6" spans="1:17" s="90" customFormat="1" ht="16.5" customHeight="1">
      <c r="A6" s="123" t="s">
        <v>11</v>
      </c>
      <c r="B6" s="83">
        <v>12218127</v>
      </c>
      <c r="C6" s="83">
        <v>85062</v>
      </c>
      <c r="D6" s="83">
        <v>252408</v>
      </c>
      <c r="E6" s="83">
        <v>438455</v>
      </c>
      <c r="F6" s="83">
        <v>423316</v>
      </c>
      <c r="G6" s="83">
        <v>526407</v>
      </c>
      <c r="H6" s="83">
        <v>641324</v>
      </c>
      <c r="I6" s="83">
        <v>1205348</v>
      </c>
      <c r="J6" s="83">
        <v>868370</v>
      </c>
      <c r="K6" s="83">
        <v>778709</v>
      </c>
      <c r="L6" s="83">
        <v>562584</v>
      </c>
      <c r="M6" s="83">
        <v>1611279</v>
      </c>
      <c r="N6" s="83">
        <v>4824865</v>
      </c>
      <c r="O6" s="83">
        <v>173455</v>
      </c>
      <c r="P6" s="83">
        <v>57519</v>
      </c>
    </row>
    <row r="7" spans="1:17" s="90" customFormat="1" ht="15" customHeight="1">
      <c r="A7" s="761" t="s">
        <v>12</v>
      </c>
      <c r="B7" s="744">
        <v>7148979</v>
      </c>
      <c r="C7" s="744">
        <v>27704</v>
      </c>
      <c r="D7" s="744">
        <v>83424</v>
      </c>
      <c r="E7" s="744">
        <v>167982</v>
      </c>
      <c r="F7" s="744">
        <v>181608</v>
      </c>
      <c r="G7" s="744">
        <v>255336</v>
      </c>
      <c r="H7" s="744">
        <v>316647</v>
      </c>
      <c r="I7" s="744">
        <v>572069</v>
      </c>
      <c r="J7" s="744">
        <v>411030</v>
      </c>
      <c r="K7" s="744">
        <v>299416</v>
      </c>
      <c r="L7" s="744">
        <v>252740</v>
      </c>
      <c r="M7" s="744">
        <v>460353</v>
      </c>
      <c r="N7" s="744">
        <v>4120670</v>
      </c>
      <c r="O7" s="744">
        <v>55214</v>
      </c>
      <c r="P7" s="744">
        <v>22762</v>
      </c>
    </row>
    <row r="8" spans="1:17" ht="14.25" customHeight="1">
      <c r="A8" s="875" t="s">
        <v>13</v>
      </c>
      <c r="B8" s="101">
        <v>384808</v>
      </c>
      <c r="C8" s="101">
        <v>3886</v>
      </c>
      <c r="D8" s="101">
        <v>12205</v>
      </c>
      <c r="E8" s="101">
        <v>24184</v>
      </c>
      <c r="F8" s="101">
        <v>17269</v>
      </c>
      <c r="G8" s="101">
        <v>33070</v>
      </c>
      <c r="H8" s="101">
        <v>42333</v>
      </c>
      <c r="I8" s="101">
        <v>46530</v>
      </c>
      <c r="J8" s="101">
        <v>28718</v>
      </c>
      <c r="K8" s="101">
        <v>17648</v>
      </c>
      <c r="L8" s="101">
        <v>14156</v>
      </c>
      <c r="M8" s="101">
        <v>110950</v>
      </c>
      <c r="N8" s="101">
        <v>33859</v>
      </c>
      <c r="O8" s="101">
        <v>5201</v>
      </c>
      <c r="P8" s="101">
        <v>2167</v>
      </c>
    </row>
    <row r="9" spans="1:17" ht="15.75" customHeight="1">
      <c r="A9" s="751" t="s">
        <v>14</v>
      </c>
      <c r="B9" s="745">
        <v>24625</v>
      </c>
      <c r="C9" s="745">
        <v>164</v>
      </c>
      <c r="D9" s="745">
        <v>557</v>
      </c>
      <c r="E9" s="745">
        <v>344</v>
      </c>
      <c r="F9" s="745">
        <v>607</v>
      </c>
      <c r="G9" s="745">
        <v>2099</v>
      </c>
      <c r="H9" s="745">
        <v>3139</v>
      </c>
      <c r="I9" s="745">
        <v>8592</v>
      </c>
      <c r="J9" s="745">
        <v>5452</v>
      </c>
      <c r="K9" s="745">
        <v>2231</v>
      </c>
      <c r="L9" s="745">
        <v>1144</v>
      </c>
      <c r="M9" s="745">
        <v>246</v>
      </c>
      <c r="N9" s="745">
        <v>50</v>
      </c>
      <c r="O9" s="745">
        <v>38</v>
      </c>
      <c r="P9" s="745">
        <v>10</v>
      </c>
    </row>
    <row r="10" spans="1:17" ht="15.75" customHeight="1">
      <c r="A10" s="875" t="s">
        <v>15</v>
      </c>
      <c r="B10" s="101">
        <v>15447</v>
      </c>
      <c r="C10" s="101">
        <v>100</v>
      </c>
      <c r="D10" s="101">
        <v>209</v>
      </c>
      <c r="E10" s="101">
        <v>794</v>
      </c>
      <c r="F10" s="101">
        <v>1021</v>
      </c>
      <c r="G10" s="101">
        <v>2594</v>
      </c>
      <c r="H10" s="101">
        <v>1775</v>
      </c>
      <c r="I10" s="101">
        <v>4029</v>
      </c>
      <c r="J10" s="101">
        <v>2507</v>
      </c>
      <c r="K10" s="101">
        <v>1082</v>
      </c>
      <c r="L10" s="101">
        <v>537</v>
      </c>
      <c r="M10" s="101">
        <v>71</v>
      </c>
      <c r="N10" s="101">
        <v>728</v>
      </c>
      <c r="O10" s="101">
        <v>28</v>
      </c>
      <c r="P10" s="101">
        <v>14</v>
      </c>
    </row>
    <row r="11" spans="1:17" ht="15" customHeight="1">
      <c r="A11" s="751" t="s">
        <v>16</v>
      </c>
      <c r="B11" s="745">
        <v>27157</v>
      </c>
      <c r="C11" s="745">
        <v>93</v>
      </c>
      <c r="D11" s="745">
        <v>210</v>
      </c>
      <c r="E11" s="745">
        <v>455</v>
      </c>
      <c r="F11" s="745">
        <v>1588</v>
      </c>
      <c r="G11" s="745">
        <v>4514</v>
      </c>
      <c r="H11" s="745">
        <v>5350</v>
      </c>
      <c r="I11" s="745">
        <v>8375</v>
      </c>
      <c r="J11" s="745">
        <v>3487</v>
      </c>
      <c r="K11" s="745">
        <v>1444</v>
      </c>
      <c r="L11" s="745">
        <v>466</v>
      </c>
      <c r="M11" s="745">
        <v>200</v>
      </c>
      <c r="N11" s="745">
        <v>975</v>
      </c>
      <c r="O11" s="745">
        <v>300</v>
      </c>
      <c r="P11" s="745">
        <v>150</v>
      </c>
    </row>
    <row r="12" spans="1:17" ht="15.75" customHeight="1">
      <c r="A12" s="875" t="s">
        <v>17</v>
      </c>
      <c r="B12" s="101">
        <v>94514</v>
      </c>
      <c r="C12" s="101">
        <v>8869</v>
      </c>
      <c r="D12" s="101">
        <v>3227</v>
      </c>
      <c r="E12" s="101">
        <v>5847</v>
      </c>
      <c r="F12" s="101">
        <v>4008</v>
      </c>
      <c r="G12" s="101">
        <v>6257</v>
      </c>
      <c r="H12" s="101">
        <v>8835</v>
      </c>
      <c r="I12" s="101">
        <v>21869</v>
      </c>
      <c r="J12" s="101">
        <v>9585</v>
      </c>
      <c r="K12" s="101">
        <v>3169</v>
      </c>
      <c r="L12" s="101">
        <v>1931</v>
      </c>
      <c r="M12" s="101">
        <v>15363</v>
      </c>
      <c r="N12" s="101">
        <v>5554</v>
      </c>
      <c r="O12" s="101">
        <v>2900</v>
      </c>
      <c r="P12" s="101">
        <v>890</v>
      </c>
    </row>
    <row r="13" spans="1:17" ht="15" customHeight="1">
      <c r="A13" s="751" t="s">
        <v>18</v>
      </c>
      <c r="B13" s="745">
        <v>87153</v>
      </c>
      <c r="C13" s="745">
        <v>176</v>
      </c>
      <c r="D13" s="745">
        <v>1009</v>
      </c>
      <c r="E13" s="745">
        <v>2467</v>
      </c>
      <c r="F13" s="745">
        <v>6235</v>
      </c>
      <c r="G13" s="745">
        <v>7897</v>
      </c>
      <c r="H13" s="745">
        <v>10448</v>
      </c>
      <c r="I13" s="745">
        <v>14916</v>
      </c>
      <c r="J13" s="745">
        <v>14699</v>
      </c>
      <c r="K13" s="745">
        <v>7697</v>
      </c>
      <c r="L13" s="745">
        <v>2413</v>
      </c>
      <c r="M13" s="745">
        <v>3867</v>
      </c>
      <c r="N13" s="745">
        <v>15329</v>
      </c>
      <c r="O13" s="745">
        <v>2797</v>
      </c>
      <c r="P13" s="745">
        <v>1524</v>
      </c>
    </row>
    <row r="14" spans="1:17" ht="14.25" customHeight="1">
      <c r="A14" s="875" t="s">
        <v>19</v>
      </c>
      <c r="B14" s="101">
        <v>59723</v>
      </c>
      <c r="C14" s="101">
        <v>164</v>
      </c>
      <c r="D14" s="101">
        <v>3839</v>
      </c>
      <c r="E14" s="101">
        <v>6497</v>
      </c>
      <c r="F14" s="101">
        <v>5800</v>
      </c>
      <c r="G14" s="101">
        <v>5925</v>
      </c>
      <c r="H14" s="101">
        <v>7382</v>
      </c>
      <c r="I14" s="101">
        <v>16796</v>
      </c>
      <c r="J14" s="101">
        <v>6047</v>
      </c>
      <c r="K14" s="101">
        <v>3195</v>
      </c>
      <c r="L14" s="101">
        <v>985</v>
      </c>
      <c r="M14" s="101">
        <v>219</v>
      </c>
      <c r="N14" s="101">
        <v>2874</v>
      </c>
      <c r="O14" s="101">
        <v>2058</v>
      </c>
      <c r="P14" s="101">
        <v>980</v>
      </c>
    </row>
    <row r="15" spans="1:17" ht="15" customHeight="1">
      <c r="A15" s="751" t="s">
        <v>20</v>
      </c>
      <c r="B15" s="745">
        <v>176491</v>
      </c>
      <c r="C15" s="745">
        <v>596</v>
      </c>
      <c r="D15" s="745">
        <v>6714</v>
      </c>
      <c r="E15" s="745">
        <v>13063</v>
      </c>
      <c r="F15" s="745">
        <v>7408</v>
      </c>
      <c r="G15" s="745">
        <v>10083</v>
      </c>
      <c r="H15" s="745">
        <v>13923</v>
      </c>
      <c r="I15" s="745">
        <v>26132</v>
      </c>
      <c r="J15" s="745">
        <v>15560</v>
      </c>
      <c r="K15" s="745">
        <v>11980</v>
      </c>
      <c r="L15" s="745">
        <v>7734</v>
      </c>
      <c r="M15" s="745">
        <v>56564</v>
      </c>
      <c r="N15" s="745">
        <v>6734</v>
      </c>
      <c r="O15" s="745">
        <v>733</v>
      </c>
      <c r="P15" s="745">
        <v>49</v>
      </c>
    </row>
    <row r="16" spans="1:17" ht="14.25" customHeight="1">
      <c r="A16" s="875" t="s">
        <v>21</v>
      </c>
      <c r="B16" s="101">
        <v>5945571</v>
      </c>
      <c r="C16" s="101">
        <v>8460</v>
      </c>
      <c r="D16" s="101">
        <v>42902</v>
      </c>
      <c r="E16" s="101">
        <v>93882</v>
      </c>
      <c r="F16" s="101">
        <v>115085</v>
      </c>
      <c r="G16" s="101">
        <v>162733</v>
      </c>
      <c r="H16" s="101">
        <v>187023</v>
      </c>
      <c r="I16" s="101">
        <v>360066</v>
      </c>
      <c r="J16" s="101">
        <v>274898</v>
      </c>
      <c r="K16" s="101">
        <v>219915</v>
      </c>
      <c r="L16" s="101">
        <v>202443</v>
      </c>
      <c r="M16" s="101">
        <v>263169</v>
      </c>
      <c r="N16" s="101">
        <v>4014995</v>
      </c>
      <c r="O16" s="101">
        <v>31095</v>
      </c>
      <c r="P16" s="101">
        <v>13215</v>
      </c>
    </row>
    <row r="17" spans="1:16" ht="15" customHeight="1">
      <c r="A17" s="751" t="s">
        <v>22</v>
      </c>
      <c r="B17" s="745">
        <v>199560</v>
      </c>
      <c r="C17" s="745">
        <v>2168</v>
      </c>
      <c r="D17" s="745">
        <v>7896</v>
      </c>
      <c r="E17" s="745">
        <v>12361</v>
      </c>
      <c r="F17" s="745">
        <v>11366</v>
      </c>
      <c r="G17" s="745">
        <v>13271</v>
      </c>
      <c r="H17" s="745">
        <v>23189</v>
      </c>
      <c r="I17" s="745">
        <v>37243</v>
      </c>
      <c r="J17" s="745">
        <v>34656</v>
      </c>
      <c r="K17" s="745">
        <v>20985</v>
      </c>
      <c r="L17" s="745">
        <v>14256</v>
      </c>
      <c r="M17" s="745">
        <v>1171</v>
      </c>
      <c r="N17" s="745">
        <v>20998</v>
      </c>
      <c r="O17" s="745">
        <v>2261</v>
      </c>
      <c r="P17" s="745">
        <v>1349</v>
      </c>
    </row>
    <row r="18" spans="1:16" ht="14.25" customHeight="1">
      <c r="A18" s="875" t="s">
        <v>23</v>
      </c>
      <c r="B18" s="101">
        <v>133930</v>
      </c>
      <c r="C18" s="101">
        <v>3028</v>
      </c>
      <c r="D18" s="101">
        <v>4656</v>
      </c>
      <c r="E18" s="101">
        <v>8088</v>
      </c>
      <c r="F18" s="101">
        <v>11221</v>
      </c>
      <c r="G18" s="101">
        <v>6893</v>
      </c>
      <c r="H18" s="101">
        <v>13250</v>
      </c>
      <c r="I18" s="101">
        <v>27521</v>
      </c>
      <c r="J18" s="101">
        <v>15421</v>
      </c>
      <c r="K18" s="101">
        <v>10070</v>
      </c>
      <c r="L18" s="101">
        <v>6675</v>
      </c>
      <c r="M18" s="101">
        <v>8533</v>
      </c>
      <c r="N18" s="101">
        <v>18574</v>
      </c>
      <c r="O18" s="101">
        <v>7803</v>
      </c>
      <c r="P18" s="101">
        <v>2414</v>
      </c>
    </row>
    <row r="19" spans="1:16" s="90" customFormat="1" ht="15.75" customHeight="1">
      <c r="A19" s="761" t="s">
        <v>24</v>
      </c>
      <c r="B19" s="744">
        <v>4848850</v>
      </c>
      <c r="C19" s="744">
        <v>56068</v>
      </c>
      <c r="D19" s="744">
        <v>160767</v>
      </c>
      <c r="E19" s="744">
        <v>253451</v>
      </c>
      <c r="F19" s="744">
        <v>230557</v>
      </c>
      <c r="G19" s="744">
        <v>261032</v>
      </c>
      <c r="H19" s="744">
        <v>308184</v>
      </c>
      <c r="I19" s="744">
        <v>587240</v>
      </c>
      <c r="J19" s="744">
        <v>417631</v>
      </c>
      <c r="K19" s="744">
        <v>456497</v>
      </c>
      <c r="L19" s="744">
        <v>296773</v>
      </c>
      <c r="M19" s="744">
        <v>1137492</v>
      </c>
      <c r="N19" s="744">
        <v>683158</v>
      </c>
      <c r="O19" s="744">
        <v>112656</v>
      </c>
      <c r="P19" s="744">
        <v>32438</v>
      </c>
    </row>
    <row r="20" spans="1:16" ht="15.75" customHeight="1">
      <c r="A20" s="875" t="s">
        <v>25</v>
      </c>
      <c r="B20" s="101">
        <v>139700</v>
      </c>
      <c r="C20" s="101">
        <v>1106</v>
      </c>
      <c r="D20" s="101">
        <v>2853</v>
      </c>
      <c r="E20" s="101">
        <v>5149</v>
      </c>
      <c r="F20" s="101">
        <v>6405</v>
      </c>
      <c r="G20" s="101">
        <v>8908</v>
      </c>
      <c r="H20" s="101">
        <v>15718</v>
      </c>
      <c r="I20" s="101">
        <v>34663</v>
      </c>
      <c r="J20" s="101">
        <v>29706</v>
      </c>
      <c r="K20" s="101">
        <v>19333</v>
      </c>
      <c r="L20" s="101">
        <v>11263</v>
      </c>
      <c r="M20" s="101">
        <v>34</v>
      </c>
      <c r="N20" s="101">
        <v>4562</v>
      </c>
      <c r="O20" s="101">
        <v>1800</v>
      </c>
      <c r="P20" s="101">
        <v>537</v>
      </c>
    </row>
    <row r="21" spans="1:16" ht="15" customHeight="1">
      <c r="A21" s="751" t="s">
        <v>26</v>
      </c>
      <c r="B21" s="745">
        <v>248101</v>
      </c>
      <c r="C21" s="745">
        <v>27285</v>
      </c>
      <c r="D21" s="745">
        <v>49791</v>
      </c>
      <c r="E21" s="745">
        <v>13090</v>
      </c>
      <c r="F21" s="745">
        <v>6888</v>
      </c>
      <c r="G21" s="745">
        <v>8325</v>
      </c>
      <c r="H21" s="745">
        <v>9922</v>
      </c>
      <c r="I21" s="745">
        <v>43468</v>
      </c>
      <c r="J21" s="745">
        <v>14661</v>
      </c>
      <c r="K21" s="745">
        <v>35504</v>
      </c>
      <c r="L21" s="745">
        <v>7845</v>
      </c>
      <c r="M21" s="745">
        <v>5420</v>
      </c>
      <c r="N21" s="745">
        <v>25902</v>
      </c>
      <c r="O21" s="745">
        <v>2331</v>
      </c>
      <c r="P21" s="745">
        <v>841</v>
      </c>
    </row>
    <row r="22" spans="1:16" ht="15.75" customHeight="1">
      <c r="A22" s="875" t="s">
        <v>27</v>
      </c>
      <c r="B22" s="101">
        <v>3732581</v>
      </c>
      <c r="C22" s="101">
        <v>18788</v>
      </c>
      <c r="D22" s="101">
        <v>75692</v>
      </c>
      <c r="E22" s="101">
        <v>187859</v>
      </c>
      <c r="F22" s="101">
        <v>185869</v>
      </c>
      <c r="G22" s="101">
        <v>201092</v>
      </c>
      <c r="H22" s="101">
        <v>230407</v>
      </c>
      <c r="I22" s="101">
        <v>347013</v>
      </c>
      <c r="J22" s="101">
        <v>288233</v>
      </c>
      <c r="K22" s="101">
        <v>268414</v>
      </c>
      <c r="L22" s="101">
        <v>237537</v>
      </c>
      <c r="M22" s="101">
        <v>1102421</v>
      </c>
      <c r="N22" s="101">
        <v>589256</v>
      </c>
      <c r="O22" s="101">
        <v>96813</v>
      </c>
      <c r="P22" s="101">
        <v>26262</v>
      </c>
    </row>
    <row r="23" spans="1:16" ht="15.75" customHeight="1">
      <c r="A23" s="751" t="s">
        <v>28</v>
      </c>
      <c r="B23" s="745">
        <v>253612</v>
      </c>
      <c r="C23" s="745">
        <v>3652</v>
      </c>
      <c r="D23" s="745">
        <v>14877</v>
      </c>
      <c r="E23" s="745">
        <v>16484</v>
      </c>
      <c r="F23" s="745">
        <v>12870</v>
      </c>
      <c r="G23" s="745">
        <v>14584</v>
      </c>
      <c r="H23" s="745">
        <v>27871</v>
      </c>
      <c r="I23" s="745">
        <v>56370</v>
      </c>
      <c r="J23" s="745">
        <v>36597</v>
      </c>
      <c r="K23" s="745">
        <v>25382</v>
      </c>
      <c r="L23" s="745">
        <v>18822</v>
      </c>
      <c r="M23" s="745">
        <v>9139</v>
      </c>
      <c r="N23" s="745">
        <v>16964</v>
      </c>
      <c r="O23" s="745">
        <v>5888</v>
      </c>
      <c r="P23" s="745">
        <v>3654</v>
      </c>
    </row>
    <row r="24" spans="1:16" ht="15" customHeight="1">
      <c r="A24" s="875" t="s">
        <v>29</v>
      </c>
      <c r="B24" s="101">
        <v>387094</v>
      </c>
      <c r="C24" s="101">
        <v>3262</v>
      </c>
      <c r="D24" s="101">
        <v>10130</v>
      </c>
      <c r="E24" s="101">
        <v>22008</v>
      </c>
      <c r="F24" s="101">
        <v>14244</v>
      </c>
      <c r="G24" s="101">
        <v>23029</v>
      </c>
      <c r="H24" s="101">
        <v>18130</v>
      </c>
      <c r="I24" s="101">
        <v>93366</v>
      </c>
      <c r="J24" s="101">
        <v>40701</v>
      </c>
      <c r="K24" s="101">
        <v>101055</v>
      </c>
      <c r="L24" s="101">
        <v>17254</v>
      </c>
      <c r="M24" s="101">
        <v>14664</v>
      </c>
      <c r="N24" s="101">
        <v>29251</v>
      </c>
      <c r="O24" s="101">
        <v>3544</v>
      </c>
      <c r="P24" s="101">
        <v>700</v>
      </c>
    </row>
    <row r="25" spans="1:16" ht="15" customHeight="1">
      <c r="A25" s="751" t="s">
        <v>30</v>
      </c>
      <c r="B25" s="745">
        <v>87762</v>
      </c>
      <c r="C25" s="745">
        <v>1975</v>
      </c>
      <c r="D25" s="745">
        <v>7424</v>
      </c>
      <c r="E25" s="745">
        <v>8861</v>
      </c>
      <c r="F25" s="745">
        <v>4281</v>
      </c>
      <c r="G25" s="745">
        <v>5094</v>
      </c>
      <c r="H25" s="745">
        <v>6136</v>
      </c>
      <c r="I25" s="745">
        <v>12360</v>
      </c>
      <c r="J25" s="745">
        <v>7733</v>
      </c>
      <c r="K25" s="745">
        <v>6809</v>
      </c>
      <c r="L25" s="745">
        <v>4052</v>
      </c>
      <c r="M25" s="745">
        <v>5814</v>
      </c>
      <c r="N25" s="745">
        <v>17223</v>
      </c>
      <c r="O25" s="745">
        <v>2280</v>
      </c>
      <c r="P25" s="745">
        <v>444</v>
      </c>
    </row>
    <row r="26" spans="1:16" s="90" customFormat="1" ht="16.5" customHeight="1">
      <c r="A26" s="123" t="s">
        <v>31</v>
      </c>
      <c r="B26" s="83">
        <v>220298</v>
      </c>
      <c r="C26" s="83">
        <v>1290</v>
      </c>
      <c r="D26" s="83">
        <v>8217</v>
      </c>
      <c r="E26" s="83">
        <v>17022</v>
      </c>
      <c r="F26" s="83">
        <v>11151</v>
      </c>
      <c r="G26" s="83">
        <v>10039</v>
      </c>
      <c r="H26" s="83">
        <v>16493</v>
      </c>
      <c r="I26" s="83">
        <v>46039</v>
      </c>
      <c r="J26" s="83">
        <v>39709</v>
      </c>
      <c r="K26" s="83">
        <v>22796</v>
      </c>
      <c r="L26" s="83">
        <v>13071</v>
      </c>
      <c r="M26" s="83">
        <v>13434</v>
      </c>
      <c r="N26" s="83">
        <v>21037</v>
      </c>
      <c r="O26" s="83">
        <v>5585</v>
      </c>
      <c r="P26" s="83">
        <v>2319</v>
      </c>
    </row>
    <row r="27" spans="1:16" ht="16.5" customHeight="1">
      <c r="A27" s="751" t="s">
        <v>93</v>
      </c>
      <c r="B27" s="745">
        <v>21642</v>
      </c>
      <c r="C27" s="745">
        <v>50</v>
      </c>
      <c r="D27" s="745">
        <v>181</v>
      </c>
      <c r="E27" s="745">
        <v>333</v>
      </c>
      <c r="F27" s="745">
        <v>829</v>
      </c>
      <c r="G27" s="745">
        <v>1100</v>
      </c>
      <c r="H27" s="745">
        <v>2833</v>
      </c>
      <c r="I27" s="745">
        <v>1602</v>
      </c>
      <c r="J27" s="745">
        <v>1117</v>
      </c>
      <c r="K27" s="745">
        <v>85</v>
      </c>
      <c r="L27" s="745">
        <v>52</v>
      </c>
      <c r="M27" s="745">
        <v>13298</v>
      </c>
      <c r="N27" s="745">
        <v>162</v>
      </c>
      <c r="O27" s="745">
        <v>192</v>
      </c>
      <c r="P27" s="745">
        <v>48</v>
      </c>
    </row>
    <row r="28" spans="1:16" ht="15" customHeight="1">
      <c r="A28" s="875" t="s">
        <v>101</v>
      </c>
      <c r="B28" s="101">
        <v>15979</v>
      </c>
      <c r="C28" s="101">
        <v>243</v>
      </c>
      <c r="D28" s="101">
        <v>523</v>
      </c>
      <c r="E28" s="101">
        <v>794</v>
      </c>
      <c r="F28" s="101">
        <v>508</v>
      </c>
      <c r="G28" s="101">
        <v>516</v>
      </c>
      <c r="H28" s="101">
        <v>1239</v>
      </c>
      <c r="I28" s="101">
        <v>3267</v>
      </c>
      <c r="J28" s="101">
        <v>3221</v>
      </c>
      <c r="K28" s="101">
        <v>2466</v>
      </c>
      <c r="L28" s="101">
        <v>1390</v>
      </c>
      <c r="M28" s="101">
        <v>0</v>
      </c>
      <c r="N28" s="101">
        <v>1812</v>
      </c>
      <c r="O28" s="101">
        <v>382</v>
      </c>
      <c r="P28" s="101">
        <v>41</v>
      </c>
    </row>
    <row r="29" spans="1:16" ht="14.25" customHeight="1">
      <c r="A29" s="751" t="s">
        <v>92</v>
      </c>
      <c r="B29" s="745">
        <v>97527</v>
      </c>
      <c r="C29" s="745">
        <v>261</v>
      </c>
      <c r="D29" s="745">
        <v>4067</v>
      </c>
      <c r="E29" s="745">
        <v>10235</v>
      </c>
      <c r="F29" s="745">
        <v>5748</v>
      </c>
      <c r="G29" s="745">
        <v>4276</v>
      </c>
      <c r="H29" s="745">
        <v>4976</v>
      </c>
      <c r="I29" s="745">
        <v>23557</v>
      </c>
      <c r="J29" s="745">
        <v>12788</v>
      </c>
      <c r="K29" s="745">
        <v>11135</v>
      </c>
      <c r="L29" s="745">
        <v>8800</v>
      </c>
      <c r="M29" s="745">
        <v>41</v>
      </c>
      <c r="N29" s="745">
        <v>11643</v>
      </c>
      <c r="O29" s="745">
        <v>1476</v>
      </c>
      <c r="P29" s="745">
        <v>695</v>
      </c>
    </row>
    <row r="30" spans="1:16" ht="16.5" customHeight="1">
      <c r="A30" s="875" t="s">
        <v>100</v>
      </c>
      <c r="B30" s="101">
        <v>1602</v>
      </c>
      <c r="C30" s="101">
        <v>1</v>
      </c>
      <c r="D30" s="101">
        <v>10</v>
      </c>
      <c r="E30" s="101">
        <v>154</v>
      </c>
      <c r="F30" s="101">
        <v>344</v>
      </c>
      <c r="G30" s="101">
        <v>116</v>
      </c>
      <c r="H30" s="101">
        <v>291</v>
      </c>
      <c r="I30" s="101">
        <v>455</v>
      </c>
      <c r="J30" s="101">
        <v>173</v>
      </c>
      <c r="K30" s="101">
        <v>46</v>
      </c>
      <c r="L30" s="101">
        <v>12</v>
      </c>
      <c r="M30" s="101">
        <v>0</v>
      </c>
      <c r="N30" s="101">
        <v>0</v>
      </c>
      <c r="O30" s="101">
        <v>0</v>
      </c>
      <c r="P30" s="101">
        <v>0</v>
      </c>
    </row>
    <row r="31" spans="1:16" ht="16.5" customHeight="1">
      <c r="A31" s="751" t="s">
        <v>91</v>
      </c>
      <c r="B31" s="745">
        <v>46589</v>
      </c>
      <c r="C31" s="745">
        <v>506</v>
      </c>
      <c r="D31" s="745">
        <v>1555</v>
      </c>
      <c r="E31" s="745">
        <v>2628</v>
      </c>
      <c r="F31" s="745">
        <v>1287</v>
      </c>
      <c r="G31" s="745">
        <v>1282</v>
      </c>
      <c r="H31" s="745">
        <v>3182</v>
      </c>
      <c r="I31" s="745">
        <v>11251</v>
      </c>
      <c r="J31" s="745">
        <v>14826</v>
      </c>
      <c r="K31" s="745">
        <v>6174</v>
      </c>
      <c r="L31" s="745">
        <v>1863</v>
      </c>
      <c r="M31" s="745">
        <v>0</v>
      </c>
      <c r="N31" s="745">
        <v>2035</v>
      </c>
      <c r="O31" s="745">
        <v>2551</v>
      </c>
      <c r="P31" s="745">
        <v>1111</v>
      </c>
    </row>
    <row r="32" spans="1:16" ht="15.75" customHeight="1">
      <c r="A32" s="875" t="s">
        <v>90</v>
      </c>
      <c r="B32" s="101">
        <v>36959</v>
      </c>
      <c r="C32" s="101">
        <v>229</v>
      </c>
      <c r="D32" s="101">
        <v>1881</v>
      </c>
      <c r="E32" s="101">
        <v>2878</v>
      </c>
      <c r="F32" s="101">
        <v>2435</v>
      </c>
      <c r="G32" s="101">
        <v>2749</v>
      </c>
      <c r="H32" s="101">
        <v>3972</v>
      </c>
      <c r="I32" s="101">
        <v>5907</v>
      </c>
      <c r="J32" s="101">
        <v>7584</v>
      </c>
      <c r="K32" s="101">
        <v>2890</v>
      </c>
      <c r="L32" s="101">
        <v>954</v>
      </c>
      <c r="M32" s="101">
        <v>95</v>
      </c>
      <c r="N32" s="101">
        <v>5385</v>
      </c>
      <c r="O32" s="101">
        <v>984</v>
      </c>
      <c r="P32" s="101">
        <v>424</v>
      </c>
    </row>
    <row r="33" spans="1:16" ht="9.75" customHeight="1">
      <c r="A33" s="80"/>
      <c r="B33" s="79"/>
      <c r="C33" s="79"/>
      <c r="D33" s="79"/>
      <c r="E33" s="79"/>
      <c r="F33" s="79"/>
      <c r="G33" s="79"/>
      <c r="H33" s="79"/>
      <c r="I33" s="79"/>
      <c r="J33" s="79"/>
      <c r="K33" s="79"/>
      <c r="L33" s="79"/>
      <c r="M33" s="79"/>
      <c r="N33" s="79"/>
      <c r="O33" s="79"/>
      <c r="P33" s="79"/>
    </row>
    <row r="34" spans="1:16" ht="39" customHeight="1">
      <c r="A34" s="1179" t="s">
        <v>585</v>
      </c>
      <c r="B34" s="1179"/>
      <c r="C34" s="1179"/>
      <c r="D34" s="1179"/>
      <c r="E34" s="1179"/>
      <c r="F34" s="1179"/>
      <c r="G34" s="1179"/>
      <c r="H34" s="1179"/>
      <c r="I34" s="1179"/>
      <c r="J34" s="1179"/>
      <c r="K34" s="1179"/>
      <c r="L34" s="1179"/>
      <c r="M34" s="1179"/>
      <c r="N34" s="1179"/>
      <c r="O34" s="1179"/>
      <c r="P34" s="1179"/>
    </row>
  </sheetData>
  <mergeCells count="6">
    <mergeCell ref="A1:P1"/>
    <mergeCell ref="A34:P34"/>
    <mergeCell ref="A3:A5"/>
    <mergeCell ref="B3:N4"/>
    <mergeCell ref="O3:O5"/>
    <mergeCell ref="P3:P5"/>
  </mergeCells>
  <hyperlinks>
    <hyperlink ref="Q1" location="INDICE!A1" display="INDICE"/>
  </hyperlinks>
  <printOptions horizontalCentered="1"/>
  <pageMargins left="0.74803149606299213" right="0.74803149606299213" top="1.1417322834645669" bottom="0.98425196850393704" header="0" footer="0.51181102362204722"/>
  <pageSetup paperSize="9" scale="70" firstPageNumber="77" orientation="landscape" useFirstPageNumber="1" r:id="rId1"/>
  <headerFooter scaleWithDoc="0">
    <oddHeader>&amp;C&amp;G</oddHeader>
    <oddFooter>&amp;C&amp;12 73</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90" zoomScaleNormal="90" zoomScalePageLayoutView="80" workbookViewId="0">
      <selection activeCell="A2" sqref="A2:A4"/>
    </sheetView>
  </sheetViews>
  <sheetFormatPr baseColWidth="10" defaultColWidth="9.140625" defaultRowHeight="12.75"/>
  <cols>
    <col min="1" max="1" width="27.140625" style="78" customWidth="1"/>
    <col min="2" max="2" width="11" style="78" bestFit="1" customWidth="1"/>
    <col min="3" max="3" width="9.42578125" style="78" customWidth="1"/>
    <col min="4" max="4" width="9.85546875" style="78" customWidth="1"/>
    <col min="5" max="5" width="10" style="78" customWidth="1"/>
    <col min="6" max="7" width="10.85546875" style="78" bestFit="1" customWidth="1"/>
    <col min="8" max="11" width="10" style="78" customWidth="1"/>
    <col min="12" max="12" width="9.7109375" style="78" customWidth="1"/>
    <col min="13" max="13" width="11.28515625" style="78" customWidth="1"/>
    <col min="14" max="14" width="11.85546875" style="78" customWidth="1"/>
    <col min="15" max="15" width="12.28515625" style="78" customWidth="1"/>
    <col min="16" max="16" width="13.85546875" style="78" customWidth="1"/>
    <col min="17" max="16384" width="9.140625" style="58"/>
  </cols>
  <sheetData>
    <row r="1" spans="1:17" s="111" customFormat="1" ht="48.75" customHeight="1">
      <c r="A1" s="1167" t="s">
        <v>1421</v>
      </c>
      <c r="B1" s="1168"/>
      <c r="C1" s="1168"/>
      <c r="D1" s="1168"/>
      <c r="E1" s="1168"/>
      <c r="F1" s="1168"/>
      <c r="G1" s="1168"/>
      <c r="H1" s="1168"/>
      <c r="I1" s="1168"/>
      <c r="J1" s="1168"/>
      <c r="K1" s="1168"/>
      <c r="L1" s="1168"/>
      <c r="M1" s="1168"/>
      <c r="N1" s="1168"/>
      <c r="O1" s="1168"/>
      <c r="P1" s="1168"/>
      <c r="Q1" s="468" t="s">
        <v>1037</v>
      </c>
    </row>
    <row r="2" spans="1:17" s="90" customFormat="1" ht="13.5" customHeight="1">
      <c r="A2" s="1184" t="s">
        <v>98</v>
      </c>
      <c r="B2" s="1184" t="s">
        <v>584</v>
      </c>
      <c r="C2" s="1184"/>
      <c r="D2" s="1184"/>
      <c r="E2" s="1184"/>
      <c r="F2" s="1184"/>
      <c r="G2" s="1184"/>
      <c r="H2" s="1184"/>
      <c r="I2" s="1184"/>
      <c r="J2" s="1184"/>
      <c r="K2" s="1184"/>
      <c r="L2" s="1184"/>
      <c r="M2" s="1184"/>
      <c r="N2" s="1184"/>
      <c r="O2" s="1174" t="s">
        <v>1239</v>
      </c>
      <c r="P2" s="1184" t="s">
        <v>599</v>
      </c>
    </row>
    <row r="3" spans="1:17" s="90" customFormat="1">
      <c r="A3" s="1184"/>
      <c r="B3" s="1184"/>
      <c r="C3" s="1184"/>
      <c r="D3" s="1184"/>
      <c r="E3" s="1184"/>
      <c r="F3" s="1184"/>
      <c r="G3" s="1184"/>
      <c r="H3" s="1184"/>
      <c r="I3" s="1184"/>
      <c r="J3" s="1184"/>
      <c r="K3" s="1184"/>
      <c r="L3" s="1184"/>
      <c r="M3" s="1184"/>
      <c r="N3" s="1184"/>
      <c r="O3" s="1202"/>
      <c r="P3" s="1090"/>
    </row>
    <row r="4" spans="1:17" s="90" customFormat="1" ht="49.5" customHeight="1">
      <c r="A4" s="1184"/>
      <c r="B4" s="735" t="s">
        <v>598</v>
      </c>
      <c r="C4" s="735" t="s">
        <v>582</v>
      </c>
      <c r="D4" s="735" t="s">
        <v>597</v>
      </c>
      <c r="E4" s="735" t="s">
        <v>592</v>
      </c>
      <c r="F4" s="735" t="s">
        <v>591</v>
      </c>
      <c r="G4" s="735" t="s">
        <v>590</v>
      </c>
      <c r="H4" s="735" t="s">
        <v>589</v>
      </c>
      <c r="I4" s="735" t="s">
        <v>588</v>
      </c>
      <c r="J4" s="735" t="s">
        <v>587</v>
      </c>
      <c r="K4" s="735" t="s">
        <v>586</v>
      </c>
      <c r="L4" s="735" t="s">
        <v>573</v>
      </c>
      <c r="M4" s="735" t="s">
        <v>596</v>
      </c>
      <c r="N4" s="1068" t="s">
        <v>607</v>
      </c>
      <c r="O4" s="1203"/>
      <c r="P4" s="1090"/>
    </row>
    <row r="5" spans="1:17" s="90" customFormat="1" ht="17.25" customHeight="1">
      <c r="A5" s="123" t="s">
        <v>11</v>
      </c>
      <c r="B5" s="763">
        <v>22834011</v>
      </c>
      <c r="C5" s="763">
        <v>118030</v>
      </c>
      <c r="D5" s="763">
        <v>1141978</v>
      </c>
      <c r="E5" s="763">
        <v>2835464</v>
      </c>
      <c r="F5" s="763">
        <v>2138316</v>
      </c>
      <c r="G5" s="763">
        <v>1529931</v>
      </c>
      <c r="H5" s="763">
        <v>1267035</v>
      </c>
      <c r="I5" s="763">
        <v>3320163</v>
      </c>
      <c r="J5" s="763">
        <v>2417780</v>
      </c>
      <c r="K5" s="763">
        <v>1953991</v>
      </c>
      <c r="L5" s="763">
        <v>1682931</v>
      </c>
      <c r="M5" s="763">
        <v>228435</v>
      </c>
      <c r="N5" s="763">
        <v>4199957</v>
      </c>
      <c r="O5" s="763">
        <v>371972</v>
      </c>
      <c r="P5" s="763">
        <v>570843</v>
      </c>
    </row>
    <row r="6" spans="1:17" s="90" customFormat="1" ht="16.5" customHeight="1">
      <c r="A6" s="761" t="s">
        <v>12</v>
      </c>
      <c r="B6" s="764">
        <v>8709943</v>
      </c>
      <c r="C6" s="764">
        <v>40229</v>
      </c>
      <c r="D6" s="764">
        <v>445610</v>
      </c>
      <c r="E6" s="764">
        <v>1043283</v>
      </c>
      <c r="F6" s="764">
        <v>795188</v>
      </c>
      <c r="G6" s="764">
        <v>554960</v>
      </c>
      <c r="H6" s="764">
        <v>474014</v>
      </c>
      <c r="I6" s="764">
        <v>1207345</v>
      </c>
      <c r="J6" s="764">
        <v>1124241</v>
      </c>
      <c r="K6" s="764">
        <v>819238</v>
      </c>
      <c r="L6" s="764">
        <v>823580</v>
      </c>
      <c r="M6" s="764">
        <v>100958</v>
      </c>
      <c r="N6" s="764">
        <v>1281297</v>
      </c>
      <c r="O6" s="764">
        <v>162397</v>
      </c>
      <c r="P6" s="764">
        <v>120371</v>
      </c>
    </row>
    <row r="7" spans="1:17">
      <c r="A7" s="875" t="s">
        <v>13</v>
      </c>
      <c r="B7" s="233">
        <v>988274</v>
      </c>
      <c r="C7" s="233">
        <v>5765</v>
      </c>
      <c r="D7" s="233">
        <v>45221</v>
      </c>
      <c r="E7" s="233">
        <v>120906</v>
      </c>
      <c r="F7" s="233">
        <v>101048</v>
      </c>
      <c r="G7" s="233">
        <v>69464</v>
      </c>
      <c r="H7" s="233">
        <v>58777</v>
      </c>
      <c r="I7" s="233">
        <v>119985</v>
      </c>
      <c r="J7" s="233">
        <v>141811</v>
      </c>
      <c r="K7" s="233">
        <v>93606</v>
      </c>
      <c r="L7" s="233">
        <v>108835</v>
      </c>
      <c r="M7" s="233">
        <v>11</v>
      </c>
      <c r="N7" s="233">
        <v>122845</v>
      </c>
      <c r="O7" s="233">
        <v>18372</v>
      </c>
      <c r="P7" s="233">
        <v>10334</v>
      </c>
    </row>
    <row r="8" spans="1:17">
      <c r="A8" s="751" t="s">
        <v>14</v>
      </c>
      <c r="B8" s="533">
        <v>319326</v>
      </c>
      <c r="C8" s="533">
        <v>1206</v>
      </c>
      <c r="D8" s="533">
        <v>14747</v>
      </c>
      <c r="E8" s="533">
        <v>37999</v>
      </c>
      <c r="F8" s="533">
        <v>28674</v>
      </c>
      <c r="G8" s="533">
        <v>20486</v>
      </c>
      <c r="H8" s="533">
        <v>19659</v>
      </c>
      <c r="I8" s="533">
        <v>85348</v>
      </c>
      <c r="J8" s="533">
        <v>7470</v>
      </c>
      <c r="K8" s="533">
        <v>26763</v>
      </c>
      <c r="L8" s="533">
        <v>27455</v>
      </c>
      <c r="M8" s="533">
        <v>0</v>
      </c>
      <c r="N8" s="533">
        <v>49519</v>
      </c>
      <c r="O8" s="533">
        <v>4311</v>
      </c>
      <c r="P8" s="533">
        <v>255</v>
      </c>
    </row>
    <row r="9" spans="1:17">
      <c r="A9" s="875" t="s">
        <v>15</v>
      </c>
      <c r="B9" s="233">
        <v>493685</v>
      </c>
      <c r="C9" s="233">
        <v>1581</v>
      </c>
      <c r="D9" s="233">
        <v>19283</v>
      </c>
      <c r="E9" s="233">
        <v>58261</v>
      </c>
      <c r="F9" s="233">
        <v>44346</v>
      </c>
      <c r="G9" s="233">
        <v>35109</v>
      </c>
      <c r="H9" s="233">
        <v>31713</v>
      </c>
      <c r="I9" s="233">
        <v>84594</v>
      </c>
      <c r="J9" s="233">
        <v>63758</v>
      </c>
      <c r="K9" s="233">
        <v>47823</v>
      </c>
      <c r="L9" s="233">
        <v>59798</v>
      </c>
      <c r="M9" s="233">
        <v>1200</v>
      </c>
      <c r="N9" s="233">
        <v>46219</v>
      </c>
      <c r="O9" s="233">
        <v>8660</v>
      </c>
      <c r="P9" s="233">
        <v>2431</v>
      </c>
    </row>
    <row r="10" spans="1:17">
      <c r="A10" s="751" t="s">
        <v>16</v>
      </c>
      <c r="B10" s="533">
        <v>323296</v>
      </c>
      <c r="C10" s="533">
        <v>1526</v>
      </c>
      <c r="D10" s="533">
        <v>17552</v>
      </c>
      <c r="E10" s="533">
        <v>36685</v>
      </c>
      <c r="F10" s="533">
        <v>25999</v>
      </c>
      <c r="G10" s="533">
        <v>27484</v>
      </c>
      <c r="H10" s="533">
        <v>18513</v>
      </c>
      <c r="I10" s="533">
        <v>40419</v>
      </c>
      <c r="J10" s="533">
        <v>49141</v>
      </c>
      <c r="K10" s="533">
        <v>30861</v>
      </c>
      <c r="L10" s="533">
        <v>37277</v>
      </c>
      <c r="M10" s="533">
        <v>2767</v>
      </c>
      <c r="N10" s="533">
        <v>35072</v>
      </c>
      <c r="O10" s="533">
        <v>4455</v>
      </c>
      <c r="P10" s="533">
        <v>5667</v>
      </c>
    </row>
    <row r="11" spans="1:17">
      <c r="A11" s="875" t="s">
        <v>17</v>
      </c>
      <c r="B11" s="233">
        <v>504536</v>
      </c>
      <c r="C11" s="233">
        <v>2671</v>
      </c>
      <c r="D11" s="233">
        <v>30553</v>
      </c>
      <c r="E11" s="233">
        <v>63841</v>
      </c>
      <c r="F11" s="233">
        <v>48157</v>
      </c>
      <c r="G11" s="233">
        <v>34252</v>
      </c>
      <c r="H11" s="233">
        <v>29159</v>
      </c>
      <c r="I11" s="233">
        <v>114073</v>
      </c>
      <c r="J11" s="233">
        <v>26049</v>
      </c>
      <c r="K11" s="233">
        <v>32984</v>
      </c>
      <c r="L11" s="233">
        <v>34535</v>
      </c>
      <c r="M11" s="233">
        <v>2051</v>
      </c>
      <c r="N11" s="233">
        <v>86211</v>
      </c>
      <c r="O11" s="233">
        <v>8051</v>
      </c>
      <c r="P11" s="233">
        <v>3279</v>
      </c>
    </row>
    <row r="12" spans="1:17">
      <c r="A12" s="751" t="s">
        <v>18</v>
      </c>
      <c r="B12" s="533">
        <v>554080</v>
      </c>
      <c r="C12" s="533">
        <v>2468</v>
      </c>
      <c r="D12" s="533">
        <v>32970</v>
      </c>
      <c r="E12" s="533">
        <v>71591</v>
      </c>
      <c r="F12" s="533">
        <v>55021</v>
      </c>
      <c r="G12" s="533">
        <v>38819</v>
      </c>
      <c r="H12" s="533">
        <v>31797</v>
      </c>
      <c r="I12" s="533">
        <v>62870</v>
      </c>
      <c r="J12" s="533">
        <v>87309</v>
      </c>
      <c r="K12" s="533">
        <v>46611</v>
      </c>
      <c r="L12" s="533">
        <v>51565</v>
      </c>
      <c r="M12" s="533">
        <v>250</v>
      </c>
      <c r="N12" s="533">
        <v>72809</v>
      </c>
      <c r="O12" s="533">
        <v>13458</v>
      </c>
      <c r="P12" s="533">
        <v>5756</v>
      </c>
    </row>
    <row r="13" spans="1:17">
      <c r="A13" s="875" t="s">
        <v>19</v>
      </c>
      <c r="B13" s="233">
        <v>584593</v>
      </c>
      <c r="C13" s="233">
        <v>2217</v>
      </c>
      <c r="D13" s="233">
        <v>32188</v>
      </c>
      <c r="E13" s="233">
        <v>71855</v>
      </c>
      <c r="F13" s="233">
        <v>47188</v>
      </c>
      <c r="G13" s="233">
        <v>32222</v>
      </c>
      <c r="H13" s="233">
        <v>28441</v>
      </c>
      <c r="I13" s="233">
        <v>71945</v>
      </c>
      <c r="J13" s="233">
        <v>75998</v>
      </c>
      <c r="K13" s="233">
        <v>50499</v>
      </c>
      <c r="L13" s="233">
        <v>52061</v>
      </c>
      <c r="M13" s="233">
        <v>0</v>
      </c>
      <c r="N13" s="233">
        <v>119979</v>
      </c>
      <c r="O13" s="233">
        <v>15188</v>
      </c>
      <c r="P13" s="233">
        <v>7356</v>
      </c>
    </row>
    <row r="14" spans="1:17">
      <c r="A14" s="751" t="s">
        <v>20</v>
      </c>
      <c r="B14" s="533">
        <v>695682</v>
      </c>
      <c r="C14" s="533">
        <v>2879</v>
      </c>
      <c r="D14" s="533">
        <v>29735</v>
      </c>
      <c r="E14" s="533">
        <v>79573</v>
      </c>
      <c r="F14" s="533">
        <v>71877</v>
      </c>
      <c r="G14" s="533">
        <v>48898</v>
      </c>
      <c r="H14" s="533">
        <v>39114</v>
      </c>
      <c r="I14" s="533">
        <v>91506</v>
      </c>
      <c r="J14" s="533">
        <v>110013</v>
      </c>
      <c r="K14" s="533">
        <v>70202</v>
      </c>
      <c r="L14" s="533">
        <v>74253</v>
      </c>
      <c r="M14" s="533">
        <v>5</v>
      </c>
      <c r="N14" s="533">
        <v>77627</v>
      </c>
      <c r="O14" s="533">
        <v>13706</v>
      </c>
      <c r="P14" s="533">
        <v>5218</v>
      </c>
    </row>
    <row r="15" spans="1:17">
      <c r="A15" s="875" t="s">
        <v>21</v>
      </c>
      <c r="B15" s="233">
        <v>3113772</v>
      </c>
      <c r="C15" s="233">
        <v>14384</v>
      </c>
      <c r="D15" s="233">
        <v>163445</v>
      </c>
      <c r="E15" s="233">
        <v>356756</v>
      </c>
      <c r="F15" s="233">
        <v>266267</v>
      </c>
      <c r="G15" s="233">
        <v>176104</v>
      </c>
      <c r="H15" s="233">
        <v>157265</v>
      </c>
      <c r="I15" s="233">
        <v>402007</v>
      </c>
      <c r="J15" s="233">
        <v>417501</v>
      </c>
      <c r="K15" s="233">
        <v>326181</v>
      </c>
      <c r="L15" s="233">
        <v>293739</v>
      </c>
      <c r="M15" s="233">
        <v>80798</v>
      </c>
      <c r="N15" s="233">
        <v>459325</v>
      </c>
      <c r="O15" s="233">
        <v>53658</v>
      </c>
      <c r="P15" s="233">
        <v>79697</v>
      </c>
    </row>
    <row r="16" spans="1:17">
      <c r="A16" s="751" t="s">
        <v>22</v>
      </c>
      <c r="B16" s="533">
        <v>656938</v>
      </c>
      <c r="C16" s="533">
        <v>3073</v>
      </c>
      <c r="D16" s="533">
        <v>38338</v>
      </c>
      <c r="E16" s="533">
        <v>88580</v>
      </c>
      <c r="F16" s="533">
        <v>64375</v>
      </c>
      <c r="G16" s="533">
        <v>40750</v>
      </c>
      <c r="H16" s="533">
        <v>33519</v>
      </c>
      <c r="I16" s="533">
        <v>74499</v>
      </c>
      <c r="J16" s="533">
        <v>107543</v>
      </c>
      <c r="K16" s="533">
        <v>54009</v>
      </c>
      <c r="L16" s="533">
        <v>48343</v>
      </c>
      <c r="M16" s="533">
        <v>4590</v>
      </c>
      <c r="N16" s="533">
        <v>99319</v>
      </c>
      <c r="O16" s="533">
        <v>10041</v>
      </c>
      <c r="P16" s="533">
        <v>378</v>
      </c>
    </row>
    <row r="17" spans="1:16">
      <c r="A17" s="875" t="s">
        <v>23</v>
      </c>
      <c r="B17" s="233">
        <v>475761</v>
      </c>
      <c r="C17" s="233">
        <v>2459</v>
      </c>
      <c r="D17" s="233">
        <v>21578</v>
      </c>
      <c r="E17" s="233">
        <v>57236</v>
      </c>
      <c r="F17" s="233">
        <v>42236</v>
      </c>
      <c r="G17" s="233">
        <v>31372</v>
      </c>
      <c r="H17" s="233">
        <v>26057</v>
      </c>
      <c r="I17" s="233">
        <v>60099</v>
      </c>
      <c r="J17" s="233">
        <v>37648</v>
      </c>
      <c r="K17" s="233">
        <v>39699</v>
      </c>
      <c r="L17" s="233">
        <v>35719</v>
      </c>
      <c r="M17" s="233">
        <v>9286</v>
      </c>
      <c r="N17" s="233">
        <v>112372</v>
      </c>
      <c r="O17" s="233">
        <v>12497</v>
      </c>
      <c r="P17" s="233">
        <v>0</v>
      </c>
    </row>
    <row r="18" spans="1:16" s="90" customFormat="1" ht="18" customHeight="1">
      <c r="A18" s="761" t="s">
        <v>24</v>
      </c>
      <c r="B18" s="764">
        <v>12225364</v>
      </c>
      <c r="C18" s="764">
        <v>66750</v>
      </c>
      <c r="D18" s="764">
        <v>579511</v>
      </c>
      <c r="E18" s="764">
        <v>1493556</v>
      </c>
      <c r="F18" s="764">
        <v>1130090</v>
      </c>
      <c r="G18" s="764">
        <v>824524</v>
      </c>
      <c r="H18" s="764">
        <v>662384</v>
      </c>
      <c r="I18" s="764">
        <v>1777043</v>
      </c>
      <c r="J18" s="764">
        <v>1092275</v>
      </c>
      <c r="K18" s="764">
        <v>1010960</v>
      </c>
      <c r="L18" s="764">
        <v>771122</v>
      </c>
      <c r="M18" s="764">
        <v>126873</v>
      </c>
      <c r="N18" s="764">
        <v>2690276</v>
      </c>
      <c r="O18" s="764">
        <v>181265</v>
      </c>
      <c r="P18" s="764">
        <v>422080</v>
      </c>
    </row>
    <row r="19" spans="1:16">
      <c r="A19" s="875" t="s">
        <v>25</v>
      </c>
      <c r="B19" s="233">
        <v>1252097</v>
      </c>
      <c r="C19" s="233">
        <v>6057</v>
      </c>
      <c r="D19" s="233">
        <v>51639</v>
      </c>
      <c r="E19" s="233">
        <v>142093</v>
      </c>
      <c r="F19" s="233">
        <v>107463</v>
      </c>
      <c r="G19" s="233">
        <v>77034</v>
      </c>
      <c r="H19" s="233">
        <v>72661</v>
      </c>
      <c r="I19" s="233">
        <v>174020</v>
      </c>
      <c r="J19" s="233">
        <v>145717</v>
      </c>
      <c r="K19" s="233">
        <v>117769</v>
      </c>
      <c r="L19" s="233">
        <v>106459</v>
      </c>
      <c r="M19" s="233">
        <v>8782</v>
      </c>
      <c r="N19" s="233">
        <v>242403</v>
      </c>
      <c r="O19" s="233">
        <v>19735</v>
      </c>
      <c r="P19" s="233">
        <v>32290</v>
      </c>
    </row>
    <row r="20" spans="1:16">
      <c r="A20" s="751" t="s">
        <v>26</v>
      </c>
      <c r="B20" s="533">
        <v>792876</v>
      </c>
      <c r="C20" s="533">
        <v>4563</v>
      </c>
      <c r="D20" s="533">
        <v>43770</v>
      </c>
      <c r="E20" s="533">
        <v>99949</v>
      </c>
      <c r="F20" s="533">
        <v>67226</v>
      </c>
      <c r="G20" s="533">
        <v>46546</v>
      </c>
      <c r="H20" s="533">
        <v>47364</v>
      </c>
      <c r="I20" s="533">
        <v>128826</v>
      </c>
      <c r="J20" s="533">
        <v>61978</v>
      </c>
      <c r="K20" s="533">
        <v>54204</v>
      </c>
      <c r="L20" s="533">
        <v>39529</v>
      </c>
      <c r="M20" s="533">
        <v>30347</v>
      </c>
      <c r="N20" s="533">
        <v>168574</v>
      </c>
      <c r="O20" s="533">
        <v>16235</v>
      </c>
      <c r="P20" s="533">
        <v>3231</v>
      </c>
    </row>
    <row r="21" spans="1:16">
      <c r="A21" s="875" t="s">
        <v>27</v>
      </c>
      <c r="B21" s="233">
        <v>5752613</v>
      </c>
      <c r="C21" s="233">
        <v>31551</v>
      </c>
      <c r="D21" s="233">
        <v>266036</v>
      </c>
      <c r="E21" s="233">
        <v>636836</v>
      </c>
      <c r="F21" s="233">
        <v>494328</v>
      </c>
      <c r="G21" s="233">
        <v>351950</v>
      </c>
      <c r="H21" s="233">
        <v>295489</v>
      </c>
      <c r="I21" s="233">
        <v>870244</v>
      </c>
      <c r="J21" s="233">
        <v>447944</v>
      </c>
      <c r="K21" s="233">
        <v>494585</v>
      </c>
      <c r="L21" s="233">
        <v>351181</v>
      </c>
      <c r="M21" s="233">
        <v>26487</v>
      </c>
      <c r="N21" s="233">
        <v>1485982</v>
      </c>
      <c r="O21" s="233">
        <v>59857</v>
      </c>
      <c r="P21" s="233">
        <v>184656</v>
      </c>
    </row>
    <row r="22" spans="1:16">
      <c r="A22" s="751" t="s">
        <v>28</v>
      </c>
      <c r="B22" s="533">
        <v>1656803</v>
      </c>
      <c r="C22" s="533">
        <v>11478</v>
      </c>
      <c r="D22" s="533">
        <v>88728</v>
      </c>
      <c r="E22" s="533">
        <v>244720</v>
      </c>
      <c r="F22" s="533">
        <v>181679</v>
      </c>
      <c r="G22" s="533">
        <v>151826</v>
      </c>
      <c r="H22" s="533">
        <v>98547</v>
      </c>
      <c r="I22" s="533">
        <v>225938</v>
      </c>
      <c r="J22" s="533">
        <v>194130</v>
      </c>
      <c r="K22" s="533">
        <v>130449</v>
      </c>
      <c r="L22" s="533">
        <v>100023</v>
      </c>
      <c r="M22" s="533">
        <v>622</v>
      </c>
      <c r="N22" s="533">
        <v>228663</v>
      </c>
      <c r="O22" s="533">
        <v>16424</v>
      </c>
      <c r="P22" s="533">
        <v>3871</v>
      </c>
    </row>
    <row r="23" spans="1:16">
      <c r="A23" s="875" t="s">
        <v>29</v>
      </c>
      <c r="B23" s="233">
        <v>2113534</v>
      </c>
      <c r="C23" s="233">
        <v>10789</v>
      </c>
      <c r="D23" s="233">
        <v>90950</v>
      </c>
      <c r="E23" s="233">
        <v>253454</v>
      </c>
      <c r="F23" s="233">
        <v>209231</v>
      </c>
      <c r="G23" s="233">
        <v>152179</v>
      </c>
      <c r="H23" s="233">
        <v>109303</v>
      </c>
      <c r="I23" s="233">
        <v>259415</v>
      </c>
      <c r="J23" s="233">
        <v>179296</v>
      </c>
      <c r="K23" s="233">
        <v>161754</v>
      </c>
      <c r="L23" s="233">
        <v>133049</v>
      </c>
      <c r="M23" s="233">
        <v>55732</v>
      </c>
      <c r="N23" s="233">
        <v>498382</v>
      </c>
      <c r="O23" s="233">
        <v>62541</v>
      </c>
      <c r="P23" s="233">
        <v>196882</v>
      </c>
    </row>
    <row r="24" spans="1:16">
      <c r="A24" s="751" t="s">
        <v>30</v>
      </c>
      <c r="B24" s="533">
        <v>657441</v>
      </c>
      <c r="C24" s="533">
        <v>2312</v>
      </c>
      <c r="D24" s="533">
        <v>38388</v>
      </c>
      <c r="E24" s="533">
        <v>116504</v>
      </c>
      <c r="F24" s="533">
        <v>70163</v>
      </c>
      <c r="G24" s="533">
        <v>44989</v>
      </c>
      <c r="H24" s="533">
        <v>39020</v>
      </c>
      <c r="I24" s="533">
        <v>118600</v>
      </c>
      <c r="J24" s="533">
        <v>63210</v>
      </c>
      <c r="K24" s="533">
        <v>52199</v>
      </c>
      <c r="L24" s="533">
        <v>40881</v>
      </c>
      <c r="M24" s="533">
        <v>4903</v>
      </c>
      <c r="N24" s="533">
        <v>66272</v>
      </c>
      <c r="O24" s="533">
        <v>6473</v>
      </c>
      <c r="P24" s="533">
        <v>1150</v>
      </c>
    </row>
    <row r="25" spans="1:16" s="90" customFormat="1" ht="17.25" customHeight="1">
      <c r="A25" s="123" t="s">
        <v>31</v>
      </c>
      <c r="B25" s="763">
        <v>1825274</v>
      </c>
      <c r="C25" s="763">
        <v>10811</v>
      </c>
      <c r="D25" s="763">
        <v>114284</v>
      </c>
      <c r="E25" s="763">
        <v>291003</v>
      </c>
      <c r="F25" s="763">
        <v>207403</v>
      </c>
      <c r="G25" s="763">
        <v>146035</v>
      </c>
      <c r="H25" s="763">
        <v>126742</v>
      </c>
      <c r="I25" s="763">
        <v>328483</v>
      </c>
      <c r="J25" s="763">
        <v>184749</v>
      </c>
      <c r="K25" s="763">
        <v>118368</v>
      </c>
      <c r="L25" s="763">
        <v>84928</v>
      </c>
      <c r="M25" s="763">
        <v>604</v>
      </c>
      <c r="N25" s="763">
        <v>211864</v>
      </c>
      <c r="O25" s="763">
        <v>27681</v>
      </c>
      <c r="P25" s="763">
        <v>27988</v>
      </c>
    </row>
    <row r="26" spans="1:16">
      <c r="A26" s="751" t="s">
        <v>93</v>
      </c>
      <c r="B26" s="533">
        <v>451497</v>
      </c>
      <c r="C26" s="533">
        <v>2182</v>
      </c>
      <c r="D26" s="533">
        <v>30022</v>
      </c>
      <c r="E26" s="533">
        <v>75772</v>
      </c>
      <c r="F26" s="533">
        <v>49199</v>
      </c>
      <c r="G26" s="533">
        <v>32942</v>
      </c>
      <c r="H26" s="533">
        <v>32283</v>
      </c>
      <c r="I26" s="533">
        <v>53537</v>
      </c>
      <c r="J26" s="533">
        <v>76863</v>
      </c>
      <c r="K26" s="533">
        <v>30431</v>
      </c>
      <c r="L26" s="533">
        <v>21697</v>
      </c>
      <c r="M26" s="533">
        <v>0</v>
      </c>
      <c r="N26" s="533">
        <v>46569</v>
      </c>
      <c r="O26" s="533">
        <v>10125</v>
      </c>
      <c r="P26" s="533">
        <v>2466</v>
      </c>
    </row>
    <row r="27" spans="1:16">
      <c r="A27" s="875" t="s">
        <v>101</v>
      </c>
      <c r="B27" s="233">
        <v>357242</v>
      </c>
      <c r="C27" s="233">
        <v>3115</v>
      </c>
      <c r="D27" s="233">
        <v>25594</v>
      </c>
      <c r="E27" s="233">
        <v>63830</v>
      </c>
      <c r="F27" s="233">
        <v>44166</v>
      </c>
      <c r="G27" s="233">
        <v>28085</v>
      </c>
      <c r="H27" s="233">
        <v>25270</v>
      </c>
      <c r="I27" s="233">
        <v>93477</v>
      </c>
      <c r="J27" s="233">
        <v>10351</v>
      </c>
      <c r="K27" s="233">
        <v>24833</v>
      </c>
      <c r="L27" s="233">
        <v>16099</v>
      </c>
      <c r="M27" s="233">
        <v>0</v>
      </c>
      <c r="N27" s="233">
        <v>22422</v>
      </c>
      <c r="O27" s="233">
        <v>2295</v>
      </c>
      <c r="P27" s="233">
        <v>330</v>
      </c>
    </row>
    <row r="28" spans="1:16">
      <c r="A28" s="751" t="s">
        <v>92</v>
      </c>
      <c r="B28" s="533">
        <v>232734</v>
      </c>
      <c r="C28" s="533">
        <v>1262</v>
      </c>
      <c r="D28" s="533">
        <v>13835</v>
      </c>
      <c r="E28" s="533">
        <v>35990</v>
      </c>
      <c r="F28" s="533">
        <v>26709</v>
      </c>
      <c r="G28" s="533">
        <v>22481</v>
      </c>
      <c r="H28" s="533">
        <v>15760</v>
      </c>
      <c r="I28" s="533">
        <v>60567</v>
      </c>
      <c r="J28" s="533">
        <v>0</v>
      </c>
      <c r="K28" s="533">
        <v>14403</v>
      </c>
      <c r="L28" s="533">
        <v>11593</v>
      </c>
      <c r="M28" s="533">
        <v>604</v>
      </c>
      <c r="N28" s="533">
        <v>29530</v>
      </c>
      <c r="O28" s="533">
        <v>2769</v>
      </c>
      <c r="P28" s="533">
        <v>531</v>
      </c>
    </row>
    <row r="29" spans="1:16">
      <c r="A29" s="875" t="s">
        <v>100</v>
      </c>
      <c r="B29" s="233">
        <v>228549</v>
      </c>
      <c r="C29" s="233">
        <v>946</v>
      </c>
      <c r="D29" s="233">
        <v>11515</v>
      </c>
      <c r="E29" s="233">
        <v>32315</v>
      </c>
      <c r="F29" s="233">
        <v>23602</v>
      </c>
      <c r="G29" s="233">
        <v>18343</v>
      </c>
      <c r="H29" s="233">
        <v>15860</v>
      </c>
      <c r="I29" s="233">
        <v>33916</v>
      </c>
      <c r="J29" s="233">
        <v>30848</v>
      </c>
      <c r="K29" s="233">
        <v>14697</v>
      </c>
      <c r="L29" s="233">
        <v>14084</v>
      </c>
      <c r="M29" s="233">
        <v>0</v>
      </c>
      <c r="N29" s="233">
        <v>32423</v>
      </c>
      <c r="O29" s="233">
        <v>5167</v>
      </c>
      <c r="P29" s="233">
        <v>21076</v>
      </c>
    </row>
    <row r="30" spans="1:16">
      <c r="A30" s="751" t="s">
        <v>91</v>
      </c>
      <c r="B30" s="533">
        <v>293579</v>
      </c>
      <c r="C30" s="533">
        <v>1385</v>
      </c>
      <c r="D30" s="533">
        <v>13991</v>
      </c>
      <c r="E30" s="533">
        <v>38920</v>
      </c>
      <c r="F30" s="533">
        <v>35094</v>
      </c>
      <c r="G30" s="533">
        <v>25540</v>
      </c>
      <c r="H30" s="533">
        <v>19727</v>
      </c>
      <c r="I30" s="533">
        <v>50044</v>
      </c>
      <c r="J30" s="533">
        <v>29656</v>
      </c>
      <c r="K30" s="533">
        <v>17686</v>
      </c>
      <c r="L30" s="533">
        <v>11639</v>
      </c>
      <c r="M30" s="533">
        <v>0</v>
      </c>
      <c r="N30" s="533">
        <v>49897</v>
      </c>
      <c r="O30" s="533">
        <v>4386</v>
      </c>
      <c r="P30" s="533">
        <v>2143</v>
      </c>
    </row>
    <row r="31" spans="1:16">
      <c r="A31" s="875" t="s">
        <v>90</v>
      </c>
      <c r="B31" s="233">
        <v>261673</v>
      </c>
      <c r="C31" s="233">
        <v>1921</v>
      </c>
      <c r="D31" s="233">
        <v>19327</v>
      </c>
      <c r="E31" s="233">
        <v>44176</v>
      </c>
      <c r="F31" s="233">
        <v>28633</v>
      </c>
      <c r="G31" s="233">
        <v>18644</v>
      </c>
      <c r="H31" s="233">
        <v>17842</v>
      </c>
      <c r="I31" s="233">
        <v>36942</v>
      </c>
      <c r="J31" s="233">
        <v>37031</v>
      </c>
      <c r="K31" s="233">
        <v>16318</v>
      </c>
      <c r="L31" s="233">
        <v>9816</v>
      </c>
      <c r="M31" s="233">
        <v>0</v>
      </c>
      <c r="N31" s="233">
        <v>31023</v>
      </c>
      <c r="O31" s="233">
        <v>2939</v>
      </c>
      <c r="P31" s="233">
        <v>1442</v>
      </c>
    </row>
    <row r="32" spans="1:16" s="90" customFormat="1" ht="18" customHeight="1">
      <c r="A32" s="761" t="s">
        <v>38</v>
      </c>
      <c r="B32" s="764">
        <v>68569</v>
      </c>
      <c r="C32" s="764">
        <v>218</v>
      </c>
      <c r="D32" s="764">
        <v>2334</v>
      </c>
      <c r="E32" s="764">
        <v>6808</v>
      </c>
      <c r="F32" s="764">
        <v>4912</v>
      </c>
      <c r="G32" s="764">
        <v>3897</v>
      </c>
      <c r="H32" s="764">
        <v>3557</v>
      </c>
      <c r="I32" s="764">
        <v>5892</v>
      </c>
      <c r="J32" s="764">
        <v>16327</v>
      </c>
      <c r="K32" s="764">
        <v>5237</v>
      </c>
      <c r="L32" s="764">
        <v>2867</v>
      </c>
      <c r="M32" s="764">
        <v>0</v>
      </c>
      <c r="N32" s="764">
        <v>16520</v>
      </c>
      <c r="O32" s="764">
        <v>629</v>
      </c>
      <c r="P32" s="764">
        <v>404</v>
      </c>
    </row>
    <row r="33" spans="1:16">
      <c r="A33" s="875" t="s">
        <v>99</v>
      </c>
      <c r="B33" s="233">
        <v>68569</v>
      </c>
      <c r="C33" s="233">
        <v>218</v>
      </c>
      <c r="D33" s="233">
        <v>2334</v>
      </c>
      <c r="E33" s="233">
        <v>6808</v>
      </c>
      <c r="F33" s="233">
        <v>4912</v>
      </c>
      <c r="G33" s="233">
        <v>3897</v>
      </c>
      <c r="H33" s="233">
        <v>3557</v>
      </c>
      <c r="I33" s="233">
        <v>5892</v>
      </c>
      <c r="J33" s="233">
        <v>16327</v>
      </c>
      <c r="K33" s="233">
        <v>5237</v>
      </c>
      <c r="L33" s="233">
        <v>2867</v>
      </c>
      <c r="M33" s="233">
        <v>0</v>
      </c>
      <c r="N33" s="233">
        <v>16520</v>
      </c>
      <c r="O33" s="233">
        <v>629</v>
      </c>
      <c r="P33" s="233">
        <v>404</v>
      </c>
    </row>
    <row r="34" spans="1:16" s="90" customFormat="1" ht="17.25" customHeight="1">
      <c r="A34" s="761" t="s">
        <v>41</v>
      </c>
      <c r="B34" s="764">
        <v>4861</v>
      </c>
      <c r="C34" s="764">
        <v>22</v>
      </c>
      <c r="D34" s="764">
        <v>239</v>
      </c>
      <c r="E34" s="764">
        <v>814</v>
      </c>
      <c r="F34" s="764">
        <v>723</v>
      </c>
      <c r="G34" s="764">
        <v>515</v>
      </c>
      <c r="H34" s="764">
        <v>338</v>
      </c>
      <c r="I34" s="764">
        <v>1400</v>
      </c>
      <c r="J34" s="764">
        <v>188</v>
      </c>
      <c r="K34" s="764">
        <v>188</v>
      </c>
      <c r="L34" s="764">
        <v>434</v>
      </c>
      <c r="M34" s="764">
        <v>0</v>
      </c>
      <c r="N34" s="764">
        <v>0</v>
      </c>
      <c r="O34" s="764">
        <v>0</v>
      </c>
      <c r="P34" s="764">
        <v>0</v>
      </c>
    </row>
    <row r="35" spans="1:16">
      <c r="A35" s="875" t="s">
        <v>116</v>
      </c>
      <c r="B35" s="233">
        <v>4861</v>
      </c>
      <c r="C35" s="233">
        <v>22</v>
      </c>
      <c r="D35" s="233">
        <v>239</v>
      </c>
      <c r="E35" s="233">
        <v>814</v>
      </c>
      <c r="F35" s="233">
        <v>723</v>
      </c>
      <c r="G35" s="233">
        <v>515</v>
      </c>
      <c r="H35" s="233">
        <v>338</v>
      </c>
      <c r="I35" s="233">
        <v>1400</v>
      </c>
      <c r="J35" s="233">
        <v>188</v>
      </c>
      <c r="K35" s="233">
        <v>188</v>
      </c>
      <c r="L35" s="233">
        <v>434</v>
      </c>
      <c r="M35" s="233">
        <v>0</v>
      </c>
      <c r="N35" s="233">
        <v>0</v>
      </c>
      <c r="O35" s="233">
        <v>0</v>
      </c>
      <c r="P35" s="233">
        <v>0</v>
      </c>
    </row>
    <row r="36" spans="1:16">
      <c r="A36" s="80"/>
      <c r="B36" s="79"/>
      <c r="C36" s="79"/>
      <c r="D36" s="79"/>
      <c r="E36" s="79"/>
      <c r="F36" s="79"/>
      <c r="G36" s="79"/>
      <c r="H36" s="79"/>
      <c r="I36" s="79"/>
      <c r="J36" s="79"/>
      <c r="K36" s="79"/>
      <c r="L36" s="79"/>
      <c r="M36" s="79"/>
      <c r="N36" s="79"/>
      <c r="O36" s="79"/>
      <c r="P36" s="79"/>
    </row>
    <row r="37" spans="1:16" ht="36.75" customHeight="1">
      <c r="A37" s="1179" t="s">
        <v>595</v>
      </c>
      <c r="B37" s="1179"/>
      <c r="C37" s="1179"/>
      <c r="D37" s="1179"/>
      <c r="E37" s="1179"/>
      <c r="F37" s="1179"/>
      <c r="G37" s="1179"/>
      <c r="H37" s="1179"/>
      <c r="I37" s="1179"/>
      <c r="J37" s="1179"/>
      <c r="K37" s="1179"/>
      <c r="L37" s="1179"/>
      <c r="M37" s="1179"/>
      <c r="N37" s="1179"/>
      <c r="O37" s="1179"/>
      <c r="P37" s="1179"/>
    </row>
  </sheetData>
  <mergeCells count="6">
    <mergeCell ref="A1:P1"/>
    <mergeCell ref="A37:P37"/>
    <mergeCell ref="O2:O4"/>
    <mergeCell ref="P2:P4"/>
    <mergeCell ref="B2:N3"/>
    <mergeCell ref="A2:A4"/>
  </mergeCells>
  <hyperlinks>
    <hyperlink ref="Q1" location="INDICE!A1" display="INDICE"/>
  </hyperlinks>
  <printOptions horizontalCentered="1"/>
  <pageMargins left="0.70866141732283472" right="0.74803149606299213" top="1.1417322834645669" bottom="0.98425196850393704" header="0" footer="0.51181102362204722"/>
  <pageSetup paperSize="9" scale="68" firstPageNumber="78" orientation="landscape" useFirstPageNumber="1" r:id="rId1"/>
  <headerFooter scaleWithDoc="0" alignWithMargins="0">
    <oddHeader>&amp;C&amp;G</oddHeader>
    <oddFooter>&amp;C&amp;12 74</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90" zoomScaleNormal="90" zoomScalePageLayoutView="80" workbookViewId="0">
      <selection activeCell="A2" sqref="A2"/>
    </sheetView>
  </sheetViews>
  <sheetFormatPr baseColWidth="10" defaultColWidth="10.5703125" defaultRowHeight="12.75"/>
  <cols>
    <col min="1" max="1" width="25.85546875" style="78" customWidth="1"/>
    <col min="2" max="2" width="10.28515625" style="78" customWidth="1"/>
    <col min="3" max="4" width="9.85546875" style="78" bestFit="1" customWidth="1"/>
    <col min="5" max="5" width="10.5703125" style="78" bestFit="1" customWidth="1"/>
    <col min="6" max="6" width="10" style="78" bestFit="1" customWidth="1"/>
    <col min="7" max="7" width="9.28515625" style="78" bestFit="1" customWidth="1"/>
    <col min="8" max="8" width="9.42578125" style="78" customWidth="1"/>
    <col min="9" max="9" width="7.5703125" style="78" customWidth="1"/>
    <col min="10" max="10" width="9.85546875" style="78" customWidth="1"/>
    <col min="11" max="11" width="9.140625" style="78" customWidth="1"/>
    <col min="12" max="12" width="12.140625" style="78" customWidth="1"/>
    <col min="13" max="13" width="10.28515625" style="78" bestFit="1" customWidth="1"/>
    <col min="14" max="14" width="9.85546875" style="78" customWidth="1"/>
    <col min="15" max="15" width="8" style="78" bestFit="1" customWidth="1"/>
    <col min="16" max="16" width="10" style="78" bestFit="1" customWidth="1"/>
    <col min="17" max="17" width="9" style="78" bestFit="1" customWidth="1"/>
    <col min="18" max="18" width="9.140625" style="78" bestFit="1" customWidth="1"/>
    <col min="19" max="19" width="9" style="78" bestFit="1" customWidth="1"/>
    <col min="20" max="16384" width="10.5703125" style="58"/>
  </cols>
  <sheetData>
    <row r="1" spans="1:20" s="111" customFormat="1" ht="53.25" customHeight="1">
      <c r="A1" s="1167" t="s">
        <v>1422</v>
      </c>
      <c r="B1" s="1168"/>
      <c r="C1" s="1168"/>
      <c r="D1" s="1168"/>
      <c r="E1" s="1168"/>
      <c r="F1" s="1168"/>
      <c r="G1" s="1168"/>
      <c r="H1" s="1168"/>
      <c r="I1" s="1168"/>
      <c r="J1" s="1168"/>
      <c r="K1" s="1168"/>
      <c r="L1" s="1168"/>
      <c r="M1" s="1168"/>
      <c r="N1" s="1168"/>
      <c r="O1" s="1168"/>
      <c r="P1" s="1168"/>
      <c r="Q1" s="1168"/>
      <c r="R1" s="1168"/>
      <c r="S1" s="1168"/>
      <c r="T1" s="468" t="s">
        <v>1037</v>
      </c>
    </row>
    <row r="2" spans="1:20" s="111" customFormat="1" ht="4.5" customHeight="1">
      <c r="A2" s="106"/>
      <c r="B2" s="106"/>
      <c r="C2" s="106"/>
      <c r="D2" s="106"/>
      <c r="E2" s="106"/>
      <c r="F2" s="106"/>
      <c r="G2" s="106"/>
      <c r="H2" s="106"/>
      <c r="I2" s="106"/>
      <c r="J2" s="106"/>
      <c r="K2" s="106"/>
      <c r="L2" s="106"/>
      <c r="M2" s="106"/>
      <c r="N2" s="106"/>
      <c r="O2" s="106"/>
      <c r="P2" s="106"/>
      <c r="Q2" s="109"/>
      <c r="R2" s="109"/>
      <c r="S2" s="109"/>
    </row>
    <row r="3" spans="1:20" ht="13.5" customHeight="1">
      <c r="A3" s="1180" t="s">
        <v>98</v>
      </c>
      <c r="B3" s="1180" t="s">
        <v>603</v>
      </c>
      <c r="C3" s="1191" t="s">
        <v>114</v>
      </c>
      <c r="D3" s="1192"/>
      <c r="E3" s="1192"/>
      <c r="F3" s="1192"/>
      <c r="G3" s="1192"/>
      <c r="H3" s="1192"/>
      <c r="I3" s="1192"/>
      <c r="J3" s="1192"/>
      <c r="K3" s="1192"/>
      <c r="L3" s="1192"/>
      <c r="M3" s="1192"/>
      <c r="N3" s="1192"/>
      <c r="O3" s="1192"/>
      <c r="P3" s="1193"/>
      <c r="Q3" s="1191" t="s">
        <v>113</v>
      </c>
      <c r="R3" s="1192"/>
      <c r="S3" s="1193"/>
    </row>
    <row r="4" spans="1:20">
      <c r="A4" s="1180"/>
      <c r="B4" s="1171"/>
      <c r="C4" s="1194"/>
      <c r="D4" s="1195"/>
      <c r="E4" s="1195"/>
      <c r="F4" s="1195"/>
      <c r="G4" s="1195"/>
      <c r="H4" s="1195"/>
      <c r="I4" s="1195"/>
      <c r="J4" s="1195"/>
      <c r="K4" s="1195"/>
      <c r="L4" s="1195"/>
      <c r="M4" s="1195"/>
      <c r="N4" s="1195"/>
      <c r="O4" s="1195"/>
      <c r="P4" s="1196"/>
      <c r="Q4" s="1194"/>
      <c r="R4" s="1195"/>
      <c r="S4" s="1196"/>
    </row>
    <row r="5" spans="1:20" ht="63.75">
      <c r="A5" s="1180"/>
      <c r="B5" s="1171"/>
      <c r="C5" s="743" t="s">
        <v>76</v>
      </c>
      <c r="D5" s="743" t="s">
        <v>60</v>
      </c>
      <c r="E5" s="743" t="s">
        <v>59</v>
      </c>
      <c r="F5" s="743" t="s">
        <v>58</v>
      </c>
      <c r="G5" s="743" t="s">
        <v>57</v>
      </c>
      <c r="H5" s="743" t="s">
        <v>56</v>
      </c>
      <c r="I5" s="743" t="s">
        <v>52</v>
      </c>
      <c r="J5" s="743" t="s">
        <v>51</v>
      </c>
      <c r="K5" s="743" t="s">
        <v>50</v>
      </c>
      <c r="L5" s="743" t="s">
        <v>49</v>
      </c>
      <c r="M5" s="743" t="s">
        <v>48</v>
      </c>
      <c r="N5" s="743" t="s">
        <v>47</v>
      </c>
      <c r="O5" s="743" t="s">
        <v>602</v>
      </c>
      <c r="P5" s="743" t="s">
        <v>601</v>
      </c>
      <c r="Q5" s="743" t="s">
        <v>76</v>
      </c>
      <c r="R5" s="743" t="s">
        <v>43</v>
      </c>
      <c r="S5" s="743" t="s">
        <v>42</v>
      </c>
    </row>
    <row r="6" spans="1:20" s="90" customFormat="1" ht="16.5" customHeight="1">
      <c r="A6" s="45" t="s">
        <v>11</v>
      </c>
      <c r="B6" s="46">
        <v>26027316</v>
      </c>
      <c r="C6" s="46">
        <v>23035967</v>
      </c>
      <c r="D6" s="46">
        <v>18624858</v>
      </c>
      <c r="E6" s="46">
        <v>396851</v>
      </c>
      <c r="F6" s="46">
        <v>1167675</v>
      </c>
      <c r="G6" s="46">
        <v>321725</v>
      </c>
      <c r="H6" s="46">
        <v>36105</v>
      </c>
      <c r="I6" s="46">
        <v>127048</v>
      </c>
      <c r="J6" s="46">
        <v>29066</v>
      </c>
      <c r="K6" s="46">
        <v>1102964</v>
      </c>
      <c r="L6" s="46">
        <v>286036</v>
      </c>
      <c r="M6" s="46">
        <v>326973</v>
      </c>
      <c r="N6" s="46">
        <v>27402</v>
      </c>
      <c r="O6" s="46">
        <v>571107</v>
      </c>
      <c r="P6" s="46">
        <v>18157</v>
      </c>
      <c r="Q6" s="46">
        <v>2991349</v>
      </c>
      <c r="R6" s="46">
        <v>1758905</v>
      </c>
      <c r="S6" s="46">
        <v>1232444</v>
      </c>
    </row>
    <row r="7" spans="1:20" s="90" customFormat="1" ht="15.75" customHeight="1">
      <c r="A7" s="734" t="s">
        <v>12</v>
      </c>
      <c r="B7" s="731">
        <v>10456955</v>
      </c>
      <c r="C7" s="731">
        <v>9148672</v>
      </c>
      <c r="D7" s="731">
        <v>7419450</v>
      </c>
      <c r="E7" s="731">
        <v>247894</v>
      </c>
      <c r="F7" s="731">
        <v>370494</v>
      </c>
      <c r="G7" s="731">
        <v>283821</v>
      </c>
      <c r="H7" s="731">
        <v>22755</v>
      </c>
      <c r="I7" s="731">
        <v>69032</v>
      </c>
      <c r="J7" s="731">
        <v>9584</v>
      </c>
      <c r="K7" s="731">
        <v>350256</v>
      </c>
      <c r="L7" s="731">
        <v>120744</v>
      </c>
      <c r="M7" s="731">
        <v>0</v>
      </c>
      <c r="N7" s="731">
        <v>18728</v>
      </c>
      <c r="O7" s="731">
        <v>235914</v>
      </c>
      <c r="P7" s="731">
        <v>0</v>
      </c>
      <c r="Q7" s="731">
        <v>1308283</v>
      </c>
      <c r="R7" s="731">
        <v>610177</v>
      </c>
      <c r="S7" s="731">
        <v>698106</v>
      </c>
    </row>
    <row r="8" spans="1:20">
      <c r="A8" s="118" t="s">
        <v>13</v>
      </c>
      <c r="B8" s="117">
        <v>1216378</v>
      </c>
      <c r="C8" s="117">
        <v>1038841</v>
      </c>
      <c r="D8" s="117">
        <v>865429</v>
      </c>
      <c r="E8" s="117">
        <v>13994</v>
      </c>
      <c r="F8" s="117">
        <v>26933</v>
      </c>
      <c r="G8" s="117">
        <v>38617</v>
      </c>
      <c r="H8" s="117">
        <v>0</v>
      </c>
      <c r="I8" s="117">
        <v>1449</v>
      </c>
      <c r="J8" s="117">
        <v>0</v>
      </c>
      <c r="K8" s="117">
        <v>26299</v>
      </c>
      <c r="L8" s="117">
        <v>2223</v>
      </c>
      <c r="M8" s="117">
        <v>0</v>
      </c>
      <c r="N8" s="117">
        <v>0</v>
      </c>
      <c r="O8" s="117">
        <v>63897</v>
      </c>
      <c r="P8" s="117">
        <v>0</v>
      </c>
      <c r="Q8" s="117">
        <v>177537</v>
      </c>
      <c r="R8" s="117">
        <v>154366</v>
      </c>
      <c r="S8" s="117">
        <v>23171</v>
      </c>
    </row>
    <row r="9" spans="1:20">
      <c r="A9" s="732" t="s">
        <v>14</v>
      </c>
      <c r="B9" s="733">
        <v>294382</v>
      </c>
      <c r="C9" s="733">
        <v>289247</v>
      </c>
      <c r="D9" s="733">
        <v>269807</v>
      </c>
      <c r="E9" s="733">
        <v>9245</v>
      </c>
      <c r="F9" s="733">
        <v>0</v>
      </c>
      <c r="G9" s="733">
        <v>0</v>
      </c>
      <c r="H9" s="733">
        <v>0</v>
      </c>
      <c r="I9" s="733">
        <v>0</v>
      </c>
      <c r="J9" s="733">
        <v>0</v>
      </c>
      <c r="K9" s="733">
        <v>3371</v>
      </c>
      <c r="L9" s="733">
        <v>5539</v>
      </c>
      <c r="M9" s="733">
        <v>0</v>
      </c>
      <c r="N9" s="733">
        <v>0</v>
      </c>
      <c r="O9" s="733">
        <v>1285</v>
      </c>
      <c r="P9" s="733">
        <v>0</v>
      </c>
      <c r="Q9" s="733">
        <v>5135</v>
      </c>
      <c r="R9" s="733">
        <v>3895</v>
      </c>
      <c r="S9" s="733">
        <v>1240</v>
      </c>
    </row>
    <row r="10" spans="1:20">
      <c r="A10" s="118" t="s">
        <v>15</v>
      </c>
      <c r="B10" s="117">
        <v>462185</v>
      </c>
      <c r="C10" s="117">
        <v>458287</v>
      </c>
      <c r="D10" s="117">
        <v>447466</v>
      </c>
      <c r="E10" s="117">
        <v>3316</v>
      </c>
      <c r="F10" s="117">
        <v>0</v>
      </c>
      <c r="G10" s="117">
        <v>4626</v>
      </c>
      <c r="H10" s="117">
        <v>0</v>
      </c>
      <c r="I10" s="117">
        <v>0</v>
      </c>
      <c r="J10" s="117">
        <v>2879</v>
      </c>
      <c r="K10" s="117">
        <v>0</v>
      </c>
      <c r="L10" s="117">
        <v>0</v>
      </c>
      <c r="M10" s="117">
        <v>0</v>
      </c>
      <c r="N10" s="117">
        <v>0</v>
      </c>
      <c r="O10" s="117">
        <v>0</v>
      </c>
      <c r="P10" s="117">
        <v>0</v>
      </c>
      <c r="Q10" s="117">
        <v>3898</v>
      </c>
      <c r="R10" s="117" t="s">
        <v>552</v>
      </c>
      <c r="S10" s="117">
        <v>3898</v>
      </c>
    </row>
    <row r="11" spans="1:20">
      <c r="A11" s="732" t="s">
        <v>16</v>
      </c>
      <c r="B11" s="733">
        <v>314406</v>
      </c>
      <c r="C11" s="733">
        <v>304075</v>
      </c>
      <c r="D11" s="733">
        <v>288224</v>
      </c>
      <c r="E11" s="733">
        <v>6403</v>
      </c>
      <c r="F11" s="733">
        <v>980</v>
      </c>
      <c r="G11" s="733">
        <v>8468</v>
      </c>
      <c r="H11" s="733">
        <v>0</v>
      </c>
      <c r="I11" s="733">
        <v>0</v>
      </c>
      <c r="J11" s="733">
        <v>0</v>
      </c>
      <c r="K11" s="733">
        <v>0</v>
      </c>
      <c r="L11" s="733">
        <v>0</v>
      </c>
      <c r="M11" s="733">
        <v>0</v>
      </c>
      <c r="N11" s="733">
        <v>0</v>
      </c>
      <c r="O11" s="733">
        <v>0</v>
      </c>
      <c r="P11" s="733">
        <v>0</v>
      </c>
      <c r="Q11" s="733">
        <v>10331</v>
      </c>
      <c r="R11" s="733">
        <v>6661</v>
      </c>
      <c r="S11" s="733">
        <v>3670</v>
      </c>
    </row>
    <row r="12" spans="1:20">
      <c r="A12" s="118" t="s">
        <v>17</v>
      </c>
      <c r="B12" s="117">
        <v>507285</v>
      </c>
      <c r="C12" s="117">
        <v>443016</v>
      </c>
      <c r="D12" s="117">
        <v>409129</v>
      </c>
      <c r="E12" s="117">
        <v>7903</v>
      </c>
      <c r="F12" s="117">
        <v>7365</v>
      </c>
      <c r="G12" s="117">
        <v>6142</v>
      </c>
      <c r="H12" s="117">
        <v>235</v>
      </c>
      <c r="I12" s="117">
        <v>0</v>
      </c>
      <c r="J12" s="117">
        <v>0</v>
      </c>
      <c r="K12" s="117">
        <v>12242</v>
      </c>
      <c r="L12" s="117">
        <v>0</v>
      </c>
      <c r="M12" s="117">
        <v>0</v>
      </c>
      <c r="N12" s="117">
        <v>0</v>
      </c>
      <c r="O12" s="117">
        <v>0</v>
      </c>
      <c r="P12" s="117">
        <v>0</v>
      </c>
      <c r="Q12" s="117">
        <v>64269</v>
      </c>
      <c r="R12" s="767">
        <v>32361</v>
      </c>
      <c r="S12" s="117">
        <v>31908</v>
      </c>
    </row>
    <row r="13" spans="1:20">
      <c r="A13" s="732" t="s">
        <v>18</v>
      </c>
      <c r="B13" s="733">
        <v>553095</v>
      </c>
      <c r="C13" s="733">
        <v>535079</v>
      </c>
      <c r="D13" s="733">
        <v>481271</v>
      </c>
      <c r="E13" s="733">
        <v>0</v>
      </c>
      <c r="F13" s="733">
        <v>16078</v>
      </c>
      <c r="G13" s="733">
        <v>18496</v>
      </c>
      <c r="H13" s="733">
        <v>0</v>
      </c>
      <c r="I13" s="733">
        <v>0</v>
      </c>
      <c r="J13" s="733">
        <v>0</v>
      </c>
      <c r="K13" s="733">
        <v>0</v>
      </c>
      <c r="L13" s="733">
        <v>9629</v>
      </c>
      <c r="M13" s="733">
        <v>0</v>
      </c>
      <c r="N13" s="733">
        <v>0</v>
      </c>
      <c r="O13" s="733">
        <v>9605</v>
      </c>
      <c r="P13" s="733">
        <v>0</v>
      </c>
      <c r="Q13" s="733">
        <v>18016</v>
      </c>
      <c r="R13" s="768">
        <v>14030</v>
      </c>
      <c r="S13" s="733">
        <v>3986</v>
      </c>
    </row>
    <row r="14" spans="1:20">
      <c r="A14" s="118" t="s">
        <v>19</v>
      </c>
      <c r="B14" s="117">
        <v>521463</v>
      </c>
      <c r="C14" s="117">
        <v>488785</v>
      </c>
      <c r="D14" s="117">
        <v>464614</v>
      </c>
      <c r="E14" s="117">
        <v>6362</v>
      </c>
      <c r="F14" s="117">
        <v>931</v>
      </c>
      <c r="G14" s="117">
        <v>10340</v>
      </c>
      <c r="H14" s="117">
        <v>2198</v>
      </c>
      <c r="I14" s="117">
        <v>0</v>
      </c>
      <c r="J14" s="117">
        <v>0</v>
      </c>
      <c r="K14" s="117">
        <v>4340</v>
      </c>
      <c r="L14" s="117">
        <v>0</v>
      </c>
      <c r="M14" s="117">
        <v>0</v>
      </c>
      <c r="N14" s="117">
        <v>0</v>
      </c>
      <c r="O14" s="117">
        <v>0</v>
      </c>
      <c r="P14" s="117">
        <v>0</v>
      </c>
      <c r="Q14" s="117">
        <v>32678</v>
      </c>
      <c r="R14" s="117">
        <v>29636</v>
      </c>
      <c r="S14" s="117">
        <v>3042</v>
      </c>
    </row>
    <row r="15" spans="1:20">
      <c r="A15" s="732" t="s">
        <v>20</v>
      </c>
      <c r="B15" s="733">
        <v>787812</v>
      </c>
      <c r="C15" s="733">
        <v>731955</v>
      </c>
      <c r="D15" s="733">
        <v>618055</v>
      </c>
      <c r="E15" s="733">
        <v>10811</v>
      </c>
      <c r="F15" s="733">
        <v>24848</v>
      </c>
      <c r="G15" s="733">
        <v>8147</v>
      </c>
      <c r="H15" s="733">
        <v>962</v>
      </c>
      <c r="I15" s="733">
        <v>0</v>
      </c>
      <c r="J15" s="733">
        <v>0</v>
      </c>
      <c r="K15" s="733">
        <v>25632</v>
      </c>
      <c r="L15" s="733">
        <v>5717</v>
      </c>
      <c r="M15" s="733">
        <v>0</v>
      </c>
      <c r="N15" s="733">
        <v>0</v>
      </c>
      <c r="O15" s="733">
        <v>37783</v>
      </c>
      <c r="P15" s="733">
        <v>0</v>
      </c>
      <c r="Q15" s="733">
        <v>55857</v>
      </c>
      <c r="R15" s="733">
        <v>41575</v>
      </c>
      <c r="S15" s="733">
        <v>14282</v>
      </c>
    </row>
    <row r="16" spans="1:20">
      <c r="A16" s="118" t="s">
        <v>21</v>
      </c>
      <c r="B16" s="117">
        <v>4585023</v>
      </c>
      <c r="C16" s="117">
        <v>3841611</v>
      </c>
      <c r="D16" s="117">
        <v>2654447</v>
      </c>
      <c r="E16" s="117">
        <v>174758</v>
      </c>
      <c r="F16" s="117">
        <v>287643</v>
      </c>
      <c r="G16" s="117">
        <v>170506</v>
      </c>
      <c r="H16" s="117">
        <v>19360</v>
      </c>
      <c r="I16" s="117">
        <v>67583</v>
      </c>
      <c r="J16" s="117">
        <v>6705</v>
      </c>
      <c r="K16" s="117">
        <v>267387</v>
      </c>
      <c r="L16" s="117">
        <v>82558</v>
      </c>
      <c r="M16" s="117">
        <v>0</v>
      </c>
      <c r="N16" s="117">
        <v>18728</v>
      </c>
      <c r="O16" s="117">
        <v>91936</v>
      </c>
      <c r="P16" s="117">
        <v>0</v>
      </c>
      <c r="Q16" s="117">
        <v>743412</v>
      </c>
      <c r="R16" s="117">
        <v>254036</v>
      </c>
      <c r="S16" s="117">
        <v>489376</v>
      </c>
    </row>
    <row r="17" spans="1:19">
      <c r="A17" s="732" t="s">
        <v>22</v>
      </c>
      <c r="B17" s="733">
        <v>736181</v>
      </c>
      <c r="C17" s="733">
        <v>651158</v>
      </c>
      <c r="D17" s="733">
        <v>557619</v>
      </c>
      <c r="E17" s="733">
        <v>15102</v>
      </c>
      <c r="F17" s="733">
        <v>5716</v>
      </c>
      <c r="G17" s="733">
        <v>15250</v>
      </c>
      <c r="H17" s="733">
        <v>0</v>
      </c>
      <c r="I17" s="733">
        <v>0</v>
      </c>
      <c r="J17" s="733">
        <v>0</v>
      </c>
      <c r="K17" s="733">
        <v>10985</v>
      </c>
      <c r="L17" s="733">
        <v>15078</v>
      </c>
      <c r="M17" s="733">
        <v>0</v>
      </c>
      <c r="N17" s="733">
        <v>0</v>
      </c>
      <c r="O17" s="733">
        <v>31408</v>
      </c>
      <c r="P17" s="733">
        <v>0</v>
      </c>
      <c r="Q17" s="733">
        <v>85023</v>
      </c>
      <c r="R17" s="733">
        <v>44502</v>
      </c>
      <c r="S17" s="733">
        <v>40521</v>
      </c>
    </row>
    <row r="18" spans="1:19" ht="24">
      <c r="A18" s="118" t="s">
        <v>23</v>
      </c>
      <c r="B18" s="117">
        <v>478745</v>
      </c>
      <c r="C18" s="117">
        <v>366618</v>
      </c>
      <c r="D18" s="117">
        <v>363389</v>
      </c>
      <c r="E18" s="117">
        <v>0</v>
      </c>
      <c r="F18" s="117">
        <v>0</v>
      </c>
      <c r="G18" s="117">
        <v>3229</v>
      </c>
      <c r="H18" s="117">
        <v>0</v>
      </c>
      <c r="I18" s="117">
        <v>0</v>
      </c>
      <c r="J18" s="117">
        <v>0</v>
      </c>
      <c r="K18" s="117">
        <v>0</v>
      </c>
      <c r="L18" s="117">
        <v>0</v>
      </c>
      <c r="M18" s="117">
        <v>0</v>
      </c>
      <c r="N18" s="117">
        <v>0</v>
      </c>
      <c r="O18" s="117">
        <v>0</v>
      </c>
      <c r="P18" s="117">
        <v>0</v>
      </c>
      <c r="Q18" s="117">
        <v>112127</v>
      </c>
      <c r="R18" s="117">
        <v>29115</v>
      </c>
      <c r="S18" s="117">
        <v>83012</v>
      </c>
    </row>
    <row r="19" spans="1:19" s="90" customFormat="1" ht="16.5" customHeight="1">
      <c r="A19" s="734" t="s">
        <v>24</v>
      </c>
      <c r="B19" s="731">
        <v>13700780</v>
      </c>
      <c r="C19" s="731">
        <v>12099255</v>
      </c>
      <c r="D19" s="731">
        <v>9535088</v>
      </c>
      <c r="E19" s="731">
        <v>146654</v>
      </c>
      <c r="F19" s="731">
        <v>778067</v>
      </c>
      <c r="G19" s="731">
        <v>34944</v>
      </c>
      <c r="H19" s="731">
        <v>13193</v>
      </c>
      <c r="I19" s="731">
        <v>32293</v>
      </c>
      <c r="J19" s="731">
        <v>10436</v>
      </c>
      <c r="K19" s="731">
        <v>712448</v>
      </c>
      <c r="L19" s="731">
        <v>165292</v>
      </c>
      <c r="M19" s="731">
        <v>326973</v>
      </c>
      <c r="N19" s="731">
        <v>8674</v>
      </c>
      <c r="O19" s="731">
        <v>335193</v>
      </c>
      <c r="P19" s="731">
        <v>0</v>
      </c>
      <c r="Q19" s="731">
        <v>1601525</v>
      </c>
      <c r="R19" s="731">
        <v>1102236</v>
      </c>
      <c r="S19" s="731">
        <v>499289</v>
      </c>
    </row>
    <row r="20" spans="1:19">
      <c r="A20" s="118" t="s">
        <v>25</v>
      </c>
      <c r="B20" s="117">
        <v>1144832</v>
      </c>
      <c r="C20" s="117">
        <v>1102646</v>
      </c>
      <c r="D20" s="117">
        <v>1009694</v>
      </c>
      <c r="E20" s="117">
        <v>2672</v>
      </c>
      <c r="F20" s="117">
        <v>23020</v>
      </c>
      <c r="G20" s="117">
        <v>0</v>
      </c>
      <c r="H20" s="117">
        <v>0</v>
      </c>
      <c r="I20" s="117">
        <v>0</v>
      </c>
      <c r="J20" s="117">
        <v>0</v>
      </c>
      <c r="K20" s="117">
        <v>26667</v>
      </c>
      <c r="L20" s="117">
        <v>592</v>
      </c>
      <c r="M20" s="117">
        <v>0</v>
      </c>
      <c r="N20" s="117">
        <v>0</v>
      </c>
      <c r="O20" s="117">
        <v>40001</v>
      </c>
      <c r="P20" s="117">
        <v>0</v>
      </c>
      <c r="Q20" s="117">
        <v>42186</v>
      </c>
      <c r="R20" s="117">
        <v>26419</v>
      </c>
      <c r="S20" s="117">
        <v>15767</v>
      </c>
    </row>
    <row r="21" spans="1:19">
      <c r="A21" s="732" t="s">
        <v>26</v>
      </c>
      <c r="B21" s="733">
        <v>846501</v>
      </c>
      <c r="C21" s="733">
        <v>660814</v>
      </c>
      <c r="D21" s="733">
        <v>624302</v>
      </c>
      <c r="E21" s="733">
        <v>9168</v>
      </c>
      <c r="F21" s="733">
        <v>7966</v>
      </c>
      <c r="G21" s="733">
        <v>3953</v>
      </c>
      <c r="H21" s="733">
        <v>0</v>
      </c>
      <c r="I21" s="733">
        <v>0</v>
      </c>
      <c r="J21" s="733">
        <v>3420</v>
      </c>
      <c r="K21" s="733">
        <v>0</v>
      </c>
      <c r="L21" s="733">
        <v>1688</v>
      </c>
      <c r="M21" s="733">
        <v>0</v>
      </c>
      <c r="N21" s="733">
        <v>0</v>
      </c>
      <c r="O21" s="733">
        <v>10317</v>
      </c>
      <c r="P21" s="733">
        <v>0</v>
      </c>
      <c r="Q21" s="733">
        <v>185687</v>
      </c>
      <c r="R21" s="733">
        <v>170425</v>
      </c>
      <c r="S21" s="733">
        <v>15262</v>
      </c>
    </row>
    <row r="22" spans="1:19">
      <c r="A22" s="118" t="s">
        <v>27</v>
      </c>
      <c r="B22" s="117">
        <v>7409956</v>
      </c>
      <c r="C22" s="117">
        <v>6416794</v>
      </c>
      <c r="D22" s="117">
        <v>4266631</v>
      </c>
      <c r="E22" s="117">
        <v>122987</v>
      </c>
      <c r="F22" s="117">
        <v>729633</v>
      </c>
      <c r="G22" s="117">
        <v>30991</v>
      </c>
      <c r="H22" s="117">
        <v>7540</v>
      </c>
      <c r="I22" s="117">
        <v>32293</v>
      </c>
      <c r="J22" s="117">
        <v>7016</v>
      </c>
      <c r="K22" s="117">
        <v>679127</v>
      </c>
      <c r="L22" s="117">
        <v>87089</v>
      </c>
      <c r="M22" s="117">
        <v>326973</v>
      </c>
      <c r="N22" s="117">
        <v>0</v>
      </c>
      <c r="O22" s="117">
        <v>126514</v>
      </c>
      <c r="P22" s="117">
        <v>0</v>
      </c>
      <c r="Q22" s="117">
        <v>993162</v>
      </c>
      <c r="R22" s="117">
        <v>776260</v>
      </c>
      <c r="S22" s="117">
        <v>216902</v>
      </c>
    </row>
    <row r="23" spans="1:19">
      <c r="A23" s="732" t="s">
        <v>28</v>
      </c>
      <c r="B23" s="733">
        <v>1664788</v>
      </c>
      <c r="C23" s="733">
        <v>1454738</v>
      </c>
      <c r="D23" s="733">
        <v>1428140</v>
      </c>
      <c r="E23" s="733">
        <v>380</v>
      </c>
      <c r="F23" s="733">
        <v>6291</v>
      </c>
      <c r="G23" s="733">
        <v>0</v>
      </c>
      <c r="H23" s="733">
        <v>0</v>
      </c>
      <c r="I23" s="733">
        <v>0</v>
      </c>
      <c r="J23" s="733">
        <v>0</v>
      </c>
      <c r="K23" s="733">
        <v>0</v>
      </c>
      <c r="L23" s="733">
        <v>11253</v>
      </c>
      <c r="M23" s="733">
        <v>0</v>
      </c>
      <c r="N23" s="733">
        <v>8674</v>
      </c>
      <c r="O23" s="733">
        <v>0</v>
      </c>
      <c r="P23" s="733">
        <v>0</v>
      </c>
      <c r="Q23" s="733">
        <v>210050</v>
      </c>
      <c r="R23" s="733">
        <v>58897</v>
      </c>
      <c r="S23" s="733">
        <v>151153</v>
      </c>
    </row>
    <row r="24" spans="1:19">
      <c r="A24" s="118" t="s">
        <v>29</v>
      </c>
      <c r="B24" s="117">
        <v>1972995</v>
      </c>
      <c r="C24" s="117">
        <v>1867441</v>
      </c>
      <c r="D24" s="117">
        <v>1615152</v>
      </c>
      <c r="E24" s="117">
        <v>11447</v>
      </c>
      <c r="F24" s="117">
        <v>11157</v>
      </c>
      <c r="G24" s="117">
        <v>0</v>
      </c>
      <c r="H24" s="117">
        <v>0</v>
      </c>
      <c r="I24" s="117">
        <v>0</v>
      </c>
      <c r="J24" s="117">
        <v>0</v>
      </c>
      <c r="K24" s="117">
        <v>6654</v>
      </c>
      <c r="L24" s="117">
        <v>64670</v>
      </c>
      <c r="M24" s="117">
        <v>0</v>
      </c>
      <c r="N24" s="117">
        <v>0</v>
      </c>
      <c r="O24" s="117">
        <v>158361</v>
      </c>
      <c r="P24" s="117">
        <v>0</v>
      </c>
      <c r="Q24" s="117">
        <v>105554</v>
      </c>
      <c r="R24" s="117">
        <v>45271</v>
      </c>
      <c r="S24" s="117">
        <v>60283</v>
      </c>
    </row>
    <row r="25" spans="1:19">
      <c r="A25" s="732" t="s">
        <v>30</v>
      </c>
      <c r="B25" s="733">
        <v>661708</v>
      </c>
      <c r="C25" s="733">
        <v>596822</v>
      </c>
      <c r="D25" s="733">
        <v>591169</v>
      </c>
      <c r="E25" s="733">
        <v>0</v>
      </c>
      <c r="F25" s="733">
        <v>0</v>
      </c>
      <c r="G25" s="733">
        <v>0</v>
      </c>
      <c r="H25" s="733">
        <v>5653</v>
      </c>
      <c r="I25" s="733">
        <v>0</v>
      </c>
      <c r="J25" s="733">
        <v>0</v>
      </c>
      <c r="K25" s="733">
        <v>0</v>
      </c>
      <c r="L25" s="733">
        <v>0</v>
      </c>
      <c r="M25" s="733">
        <v>0</v>
      </c>
      <c r="N25" s="733">
        <v>0</v>
      </c>
      <c r="O25" s="733">
        <v>0</v>
      </c>
      <c r="P25" s="733">
        <v>0</v>
      </c>
      <c r="Q25" s="733">
        <v>64886</v>
      </c>
      <c r="R25" s="733">
        <v>24964</v>
      </c>
      <c r="S25" s="733">
        <v>39922</v>
      </c>
    </row>
    <row r="26" spans="1:19" s="90" customFormat="1" ht="17.25" customHeight="1">
      <c r="A26" s="45" t="s">
        <v>31</v>
      </c>
      <c r="B26" s="46">
        <v>1812671</v>
      </c>
      <c r="C26" s="46">
        <v>1731130</v>
      </c>
      <c r="D26" s="46">
        <v>1613410</v>
      </c>
      <c r="E26" s="46">
        <v>2303</v>
      </c>
      <c r="F26" s="46">
        <v>19114</v>
      </c>
      <c r="G26" s="46">
        <v>2960</v>
      </c>
      <c r="H26" s="46">
        <v>157</v>
      </c>
      <c r="I26" s="46">
        <v>25723</v>
      </c>
      <c r="J26" s="46">
        <v>9046</v>
      </c>
      <c r="K26" s="46">
        <v>40260</v>
      </c>
      <c r="L26" s="46">
        <v>0</v>
      </c>
      <c r="M26" s="46">
        <v>0</v>
      </c>
      <c r="N26" s="46">
        <v>0</v>
      </c>
      <c r="O26" s="46">
        <v>0</v>
      </c>
      <c r="P26" s="46">
        <v>18157</v>
      </c>
      <c r="Q26" s="46">
        <v>81541</v>
      </c>
      <c r="R26" s="46">
        <v>46492</v>
      </c>
      <c r="S26" s="46">
        <v>35049</v>
      </c>
    </row>
    <row r="27" spans="1:19">
      <c r="A27" s="732" t="s">
        <v>93</v>
      </c>
      <c r="B27" s="733">
        <v>426408</v>
      </c>
      <c r="C27" s="733">
        <v>412244</v>
      </c>
      <c r="D27" s="733">
        <v>404928</v>
      </c>
      <c r="E27" s="733">
        <v>0</v>
      </c>
      <c r="F27" s="733">
        <v>5548</v>
      </c>
      <c r="G27" s="733">
        <v>1768</v>
      </c>
      <c r="H27" s="733">
        <v>0</v>
      </c>
      <c r="I27" s="733">
        <v>0</v>
      </c>
      <c r="J27" s="733">
        <v>0</v>
      </c>
      <c r="K27" s="733">
        <v>0</v>
      </c>
      <c r="L27" s="733">
        <v>0</v>
      </c>
      <c r="M27" s="733">
        <v>0</v>
      </c>
      <c r="N27" s="733">
        <v>0</v>
      </c>
      <c r="O27" s="733">
        <v>0</v>
      </c>
      <c r="P27" s="733">
        <v>0</v>
      </c>
      <c r="Q27" s="733">
        <v>14164</v>
      </c>
      <c r="R27" s="733">
        <v>866</v>
      </c>
      <c r="S27" s="733">
        <v>13298</v>
      </c>
    </row>
    <row r="28" spans="1:19">
      <c r="A28" s="118" t="s">
        <v>101</v>
      </c>
      <c r="B28" s="117">
        <v>348987</v>
      </c>
      <c r="C28" s="117">
        <v>348850</v>
      </c>
      <c r="D28" s="117">
        <v>334820</v>
      </c>
      <c r="E28" s="117">
        <v>0</v>
      </c>
      <c r="F28" s="117">
        <v>0</v>
      </c>
      <c r="G28" s="117">
        <v>0</v>
      </c>
      <c r="H28" s="117">
        <v>0</v>
      </c>
      <c r="I28" s="117">
        <v>0</v>
      </c>
      <c r="J28" s="117">
        <v>0</v>
      </c>
      <c r="K28" s="117">
        <v>0</v>
      </c>
      <c r="L28" s="117">
        <v>0</v>
      </c>
      <c r="M28" s="117">
        <v>0</v>
      </c>
      <c r="N28" s="117">
        <v>0</v>
      </c>
      <c r="O28" s="117">
        <v>0</v>
      </c>
      <c r="P28" s="117">
        <v>14030</v>
      </c>
      <c r="Q28" s="767">
        <v>137</v>
      </c>
      <c r="R28" s="767" t="s">
        <v>552</v>
      </c>
      <c r="S28" s="767">
        <v>137</v>
      </c>
    </row>
    <row r="29" spans="1:19">
      <c r="A29" s="732" t="s">
        <v>92</v>
      </c>
      <c r="B29" s="733">
        <v>289088</v>
      </c>
      <c r="C29" s="733">
        <v>248974</v>
      </c>
      <c r="D29" s="733">
        <v>203204</v>
      </c>
      <c r="E29" s="733">
        <v>2303</v>
      </c>
      <c r="F29" s="733">
        <v>5787</v>
      </c>
      <c r="G29" s="733">
        <v>0</v>
      </c>
      <c r="H29" s="733">
        <v>157</v>
      </c>
      <c r="I29" s="733">
        <v>0</v>
      </c>
      <c r="J29" s="733">
        <v>9046</v>
      </c>
      <c r="K29" s="733">
        <v>28477</v>
      </c>
      <c r="L29" s="733">
        <v>0</v>
      </c>
      <c r="M29" s="733">
        <v>0</v>
      </c>
      <c r="N29" s="733">
        <v>0</v>
      </c>
      <c r="O29" s="733">
        <v>0</v>
      </c>
      <c r="P29" s="733">
        <v>0</v>
      </c>
      <c r="Q29" s="733">
        <v>40114</v>
      </c>
      <c r="R29" s="733">
        <v>40114</v>
      </c>
      <c r="S29" s="768" t="s">
        <v>552</v>
      </c>
    </row>
    <row r="30" spans="1:19">
      <c r="A30" s="118" t="s">
        <v>100</v>
      </c>
      <c r="B30" s="117">
        <v>197728</v>
      </c>
      <c r="C30" s="117">
        <v>197728</v>
      </c>
      <c r="D30" s="117">
        <v>196126</v>
      </c>
      <c r="E30" s="117">
        <v>0</v>
      </c>
      <c r="F30" s="117">
        <v>410</v>
      </c>
      <c r="G30" s="117">
        <v>1192</v>
      </c>
      <c r="H30" s="117">
        <v>0</v>
      </c>
      <c r="I30" s="117">
        <v>0</v>
      </c>
      <c r="J30" s="117">
        <v>0</v>
      </c>
      <c r="K30" s="117">
        <v>0</v>
      </c>
      <c r="L30" s="117">
        <v>0</v>
      </c>
      <c r="M30" s="117">
        <v>0</v>
      </c>
      <c r="N30" s="117">
        <v>0</v>
      </c>
      <c r="O30" s="117">
        <v>0</v>
      </c>
      <c r="P30" s="117">
        <v>0</v>
      </c>
      <c r="Q30" s="767" t="s">
        <v>552</v>
      </c>
      <c r="R30" s="767" t="s">
        <v>552</v>
      </c>
      <c r="S30" s="767" t="s">
        <v>552</v>
      </c>
    </row>
    <row r="31" spans="1:19">
      <c r="A31" s="732" t="s">
        <v>91</v>
      </c>
      <c r="B31" s="733">
        <v>288236</v>
      </c>
      <c r="C31" s="733">
        <v>267764</v>
      </c>
      <c r="D31" s="733">
        <v>243682</v>
      </c>
      <c r="E31" s="733">
        <v>0</v>
      </c>
      <c r="F31" s="733">
        <v>3861</v>
      </c>
      <c r="G31" s="733">
        <v>0</v>
      </c>
      <c r="H31" s="733">
        <v>0</v>
      </c>
      <c r="I31" s="733">
        <v>20221</v>
      </c>
      <c r="J31" s="733">
        <v>0</v>
      </c>
      <c r="K31" s="733">
        <v>0</v>
      </c>
      <c r="L31" s="733">
        <v>0</v>
      </c>
      <c r="M31" s="733">
        <v>0</v>
      </c>
      <c r="N31" s="733">
        <v>0</v>
      </c>
      <c r="O31" s="733">
        <v>0</v>
      </c>
      <c r="P31" s="733">
        <v>0</v>
      </c>
      <c r="Q31" s="733">
        <v>20472</v>
      </c>
      <c r="R31" s="733">
        <v>4060</v>
      </c>
      <c r="S31" s="733">
        <v>16412</v>
      </c>
    </row>
    <row r="32" spans="1:19">
      <c r="A32" s="118" t="s">
        <v>90</v>
      </c>
      <c r="B32" s="117">
        <v>262224</v>
      </c>
      <c r="C32" s="117">
        <v>255570</v>
      </c>
      <c r="D32" s="117">
        <v>230650</v>
      </c>
      <c r="E32" s="117">
        <v>0</v>
      </c>
      <c r="F32" s="117">
        <v>3508</v>
      </c>
      <c r="G32" s="117">
        <v>0</v>
      </c>
      <c r="H32" s="117">
        <v>0</v>
      </c>
      <c r="I32" s="117">
        <v>5502</v>
      </c>
      <c r="J32" s="117">
        <v>0</v>
      </c>
      <c r="K32" s="117">
        <v>11783</v>
      </c>
      <c r="L32" s="117">
        <v>0</v>
      </c>
      <c r="M32" s="117">
        <v>0</v>
      </c>
      <c r="N32" s="117">
        <v>0</v>
      </c>
      <c r="O32" s="117">
        <v>0</v>
      </c>
      <c r="P32" s="117">
        <v>4127</v>
      </c>
      <c r="Q32" s="117">
        <v>6654</v>
      </c>
      <c r="R32" s="767">
        <v>1452</v>
      </c>
      <c r="S32" s="117">
        <v>5202</v>
      </c>
    </row>
    <row r="33" spans="1:19" s="90" customFormat="1" ht="18" customHeight="1">
      <c r="A33" s="734" t="s">
        <v>38</v>
      </c>
      <c r="B33" s="731">
        <v>52049</v>
      </c>
      <c r="C33" s="731">
        <v>52049</v>
      </c>
      <c r="D33" s="731">
        <v>52049</v>
      </c>
      <c r="E33" s="731">
        <v>0</v>
      </c>
      <c r="F33" s="731">
        <v>0</v>
      </c>
      <c r="G33" s="731">
        <v>0</v>
      </c>
      <c r="H33" s="731">
        <v>0</v>
      </c>
      <c r="I33" s="731">
        <v>0</v>
      </c>
      <c r="J33" s="731">
        <v>0</v>
      </c>
      <c r="K33" s="731">
        <v>0</v>
      </c>
      <c r="L33" s="731">
        <v>0</v>
      </c>
      <c r="M33" s="731">
        <v>0</v>
      </c>
      <c r="N33" s="731">
        <v>0</v>
      </c>
      <c r="O33" s="731">
        <v>0</v>
      </c>
      <c r="P33" s="731">
        <v>0</v>
      </c>
      <c r="Q33" s="731" t="s">
        <v>552</v>
      </c>
      <c r="R33" s="731" t="s">
        <v>552</v>
      </c>
      <c r="S33" s="731" t="s">
        <v>552</v>
      </c>
    </row>
    <row r="34" spans="1:19">
      <c r="A34" s="118" t="s">
        <v>99</v>
      </c>
      <c r="B34" s="117">
        <v>52049</v>
      </c>
      <c r="C34" s="117">
        <v>52049</v>
      </c>
      <c r="D34" s="117">
        <v>52049</v>
      </c>
      <c r="E34" s="117">
        <v>0</v>
      </c>
      <c r="F34" s="117">
        <v>0</v>
      </c>
      <c r="G34" s="117">
        <v>0</v>
      </c>
      <c r="H34" s="117">
        <v>0</v>
      </c>
      <c r="I34" s="117">
        <v>0</v>
      </c>
      <c r="J34" s="117">
        <v>0</v>
      </c>
      <c r="K34" s="117">
        <v>0</v>
      </c>
      <c r="L34" s="117">
        <v>0</v>
      </c>
      <c r="M34" s="117">
        <v>0</v>
      </c>
      <c r="N34" s="117">
        <v>0</v>
      </c>
      <c r="O34" s="117">
        <v>0</v>
      </c>
      <c r="P34" s="117">
        <v>0</v>
      </c>
      <c r="Q34" s="767" t="s">
        <v>552</v>
      </c>
      <c r="R34" s="767" t="s">
        <v>552</v>
      </c>
      <c r="S34" s="767" t="s">
        <v>552</v>
      </c>
    </row>
    <row r="35" spans="1:19" s="90" customFormat="1" ht="18.75" customHeight="1">
      <c r="A35" s="734" t="s">
        <v>41</v>
      </c>
      <c r="B35" s="731">
        <v>4861</v>
      </c>
      <c r="C35" s="731">
        <v>4861</v>
      </c>
      <c r="D35" s="731">
        <v>4861</v>
      </c>
      <c r="E35" s="731">
        <v>0</v>
      </c>
      <c r="F35" s="731">
        <v>0</v>
      </c>
      <c r="G35" s="731">
        <v>0</v>
      </c>
      <c r="H35" s="731">
        <v>0</v>
      </c>
      <c r="I35" s="731">
        <v>0</v>
      </c>
      <c r="J35" s="731">
        <v>0</v>
      </c>
      <c r="K35" s="731">
        <v>0</v>
      </c>
      <c r="L35" s="731">
        <v>0</v>
      </c>
      <c r="M35" s="731">
        <v>0</v>
      </c>
      <c r="N35" s="731">
        <v>0</v>
      </c>
      <c r="O35" s="731">
        <v>0</v>
      </c>
      <c r="P35" s="731">
        <v>0</v>
      </c>
      <c r="Q35" s="731" t="s">
        <v>552</v>
      </c>
      <c r="R35" s="731" t="s">
        <v>552</v>
      </c>
      <c r="S35" s="731" t="s">
        <v>552</v>
      </c>
    </row>
    <row r="36" spans="1:19">
      <c r="A36" s="118" t="s">
        <v>116</v>
      </c>
      <c r="B36" s="117">
        <v>4861</v>
      </c>
      <c r="C36" s="117">
        <v>4861</v>
      </c>
      <c r="D36" s="117">
        <v>4861</v>
      </c>
      <c r="E36" s="117">
        <v>0</v>
      </c>
      <c r="F36" s="117">
        <v>0</v>
      </c>
      <c r="G36" s="117">
        <v>0</v>
      </c>
      <c r="H36" s="117">
        <v>0</v>
      </c>
      <c r="I36" s="117">
        <v>0</v>
      </c>
      <c r="J36" s="117">
        <v>0</v>
      </c>
      <c r="K36" s="117">
        <v>0</v>
      </c>
      <c r="L36" s="117">
        <v>0</v>
      </c>
      <c r="M36" s="117">
        <v>0</v>
      </c>
      <c r="N36" s="117">
        <v>0</v>
      </c>
      <c r="O36" s="117">
        <v>0</v>
      </c>
      <c r="P36" s="117">
        <v>0</v>
      </c>
      <c r="Q36" s="767" t="s">
        <v>552</v>
      </c>
      <c r="R36" s="767" t="s">
        <v>552</v>
      </c>
      <c r="S36" s="767" t="s">
        <v>552</v>
      </c>
    </row>
    <row r="37" spans="1:19">
      <c r="A37" s="118"/>
      <c r="B37" s="117"/>
      <c r="C37" s="117"/>
      <c r="D37" s="117"/>
      <c r="E37" s="117"/>
      <c r="F37" s="117"/>
      <c r="G37" s="117"/>
      <c r="H37" s="117"/>
      <c r="I37" s="117"/>
      <c r="J37" s="117"/>
      <c r="K37" s="117"/>
      <c r="L37" s="117"/>
      <c r="M37" s="117"/>
      <c r="N37" s="117"/>
      <c r="O37" s="117"/>
      <c r="P37" s="117"/>
      <c r="Q37" s="767"/>
      <c r="R37" s="767"/>
      <c r="S37" s="767"/>
    </row>
    <row r="38" spans="1:19" ht="12.75" customHeight="1">
      <c r="A38" s="1179" t="s">
        <v>600</v>
      </c>
      <c r="B38" s="1179"/>
      <c r="C38" s="1179"/>
      <c r="D38" s="1179"/>
      <c r="E38" s="1179"/>
      <c r="F38" s="1179"/>
      <c r="G38" s="1179"/>
      <c r="H38" s="1179"/>
      <c r="I38" s="1179"/>
      <c r="J38" s="1179"/>
      <c r="K38" s="1179"/>
      <c r="L38" s="1179"/>
      <c r="M38" s="1179"/>
      <c r="N38" s="1179"/>
      <c r="O38" s="1179"/>
      <c r="P38" s="1179"/>
      <c r="Q38" s="1179"/>
      <c r="R38" s="1179"/>
      <c r="S38" s="1179"/>
    </row>
  </sheetData>
  <mergeCells count="6">
    <mergeCell ref="A1:S1"/>
    <mergeCell ref="C3:P4"/>
    <mergeCell ref="Q3:S4"/>
    <mergeCell ref="A38:S38"/>
    <mergeCell ref="B3:B5"/>
    <mergeCell ref="A3:A5"/>
  </mergeCells>
  <hyperlinks>
    <hyperlink ref="T1" location="INDICE!A1" display="INDICE"/>
  </hyperlinks>
  <printOptions horizontalCentered="1"/>
  <pageMargins left="0.74803149606299213" right="0.74803149606299213" top="1.1417322834645669" bottom="0.98425196850393704" header="0" footer="0.51181102362204722"/>
  <pageSetup paperSize="9" scale="65" firstPageNumber="79" orientation="landscape" useFirstPageNumber="1" r:id="rId1"/>
  <headerFooter scaleWithDoc="0" alignWithMargins="0">
    <oddHeader>&amp;C&amp;G</oddHeader>
    <oddFooter>&amp;C&amp;12 75</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90" zoomScaleNormal="90" zoomScalePageLayoutView="70" workbookViewId="0">
      <selection activeCell="A2" sqref="A2"/>
    </sheetView>
  </sheetViews>
  <sheetFormatPr baseColWidth="10" defaultColWidth="9.140625" defaultRowHeight="12.75"/>
  <cols>
    <col min="1" max="1" width="26.7109375" style="58" customWidth="1"/>
    <col min="2" max="2" width="10.85546875" style="58" customWidth="1"/>
    <col min="3" max="3" width="9" style="58" bestFit="1" customWidth="1"/>
    <col min="4" max="7" width="10.28515625" style="58" bestFit="1" customWidth="1"/>
    <col min="8" max="8" width="10.85546875" style="58" bestFit="1" customWidth="1"/>
    <col min="9" max="9" width="6.7109375" style="58" bestFit="1" customWidth="1"/>
    <col min="10" max="10" width="9.42578125" style="58" bestFit="1" customWidth="1"/>
    <col min="11" max="11" width="8.5703125" style="58" bestFit="1" customWidth="1"/>
    <col min="12" max="12" width="12.28515625" style="58" bestFit="1" customWidth="1"/>
    <col min="13" max="13" width="10.42578125" style="58" bestFit="1" customWidth="1"/>
    <col min="14" max="14" width="9.28515625" style="58" bestFit="1" customWidth="1"/>
    <col min="15" max="15" width="9.42578125" style="58" customWidth="1"/>
    <col min="16" max="16" width="8.5703125" style="58" bestFit="1" customWidth="1"/>
    <col min="17" max="17" width="8.85546875" style="58" customWidth="1"/>
    <col min="18" max="18" width="8.28515625" style="58" customWidth="1"/>
    <col min="19" max="19" width="9.5703125" style="58" bestFit="1" customWidth="1"/>
    <col min="20" max="16384" width="9.140625" style="58"/>
  </cols>
  <sheetData>
    <row r="1" spans="1:20" ht="57.75" customHeight="1">
      <c r="A1" s="1167" t="s">
        <v>1423</v>
      </c>
      <c r="B1" s="1168"/>
      <c r="C1" s="1168"/>
      <c r="D1" s="1168"/>
      <c r="E1" s="1168"/>
      <c r="F1" s="1168"/>
      <c r="G1" s="1168"/>
      <c r="H1" s="1168"/>
      <c r="I1" s="1168"/>
      <c r="J1" s="1168"/>
      <c r="K1" s="1168"/>
      <c r="L1" s="1168"/>
      <c r="M1" s="1168"/>
      <c r="N1" s="1168"/>
      <c r="O1" s="1168"/>
      <c r="P1" s="1168"/>
      <c r="Q1" s="1168"/>
      <c r="R1" s="1168"/>
      <c r="S1" s="1168"/>
      <c r="T1" s="468" t="s">
        <v>1037</v>
      </c>
    </row>
    <row r="2" spans="1:20" s="78" customFormat="1" ht="5.25" customHeight="1">
      <c r="B2" s="87"/>
      <c r="C2" s="87"/>
      <c r="D2" s="87"/>
      <c r="E2" s="87"/>
      <c r="F2" s="87"/>
      <c r="G2" s="87"/>
      <c r="H2" s="87"/>
      <c r="I2" s="87"/>
      <c r="J2" s="87"/>
      <c r="K2" s="87"/>
      <c r="L2" s="87"/>
      <c r="M2" s="87"/>
      <c r="N2" s="87"/>
      <c r="O2" s="87"/>
      <c r="P2" s="87"/>
      <c r="Q2" s="87"/>
      <c r="R2" s="87"/>
      <c r="S2" s="87"/>
    </row>
    <row r="3" spans="1:20" s="90" customFormat="1" ht="14.25" customHeight="1">
      <c r="A3" s="1170" t="s">
        <v>98</v>
      </c>
      <c r="B3" s="1170" t="s">
        <v>603</v>
      </c>
      <c r="C3" s="1204" t="s">
        <v>114</v>
      </c>
      <c r="D3" s="1205"/>
      <c r="E3" s="1205"/>
      <c r="F3" s="1205"/>
      <c r="G3" s="1205"/>
      <c r="H3" s="1205"/>
      <c r="I3" s="1205"/>
      <c r="J3" s="1205"/>
      <c r="K3" s="1205"/>
      <c r="L3" s="1205"/>
      <c r="M3" s="1205"/>
      <c r="N3" s="1205"/>
      <c r="O3" s="1205"/>
      <c r="P3" s="1206"/>
      <c r="Q3" s="1204" t="s">
        <v>113</v>
      </c>
      <c r="R3" s="1205"/>
      <c r="S3" s="1206"/>
    </row>
    <row r="4" spans="1:20" s="90" customFormat="1">
      <c r="A4" s="1170"/>
      <c r="B4" s="1171"/>
      <c r="C4" s="1207"/>
      <c r="D4" s="1208"/>
      <c r="E4" s="1208"/>
      <c r="F4" s="1208"/>
      <c r="G4" s="1208"/>
      <c r="H4" s="1208"/>
      <c r="I4" s="1208"/>
      <c r="J4" s="1208"/>
      <c r="K4" s="1208"/>
      <c r="L4" s="1208"/>
      <c r="M4" s="1208"/>
      <c r="N4" s="1208"/>
      <c r="O4" s="1208"/>
      <c r="P4" s="1209"/>
      <c r="Q4" s="1207"/>
      <c r="R4" s="1208"/>
      <c r="S4" s="1209"/>
    </row>
    <row r="5" spans="1:20" s="90" customFormat="1" ht="48">
      <c r="A5" s="1170"/>
      <c r="B5" s="1171"/>
      <c r="C5" s="726" t="s">
        <v>76</v>
      </c>
      <c r="D5" s="726" t="s">
        <v>60</v>
      </c>
      <c r="E5" s="726" t="s">
        <v>59</v>
      </c>
      <c r="F5" s="726" t="s">
        <v>58</v>
      </c>
      <c r="G5" s="726" t="s">
        <v>57</v>
      </c>
      <c r="H5" s="726" t="s">
        <v>56</v>
      </c>
      <c r="I5" s="726" t="s">
        <v>52</v>
      </c>
      <c r="J5" s="726" t="s">
        <v>51</v>
      </c>
      <c r="K5" s="726" t="s">
        <v>50</v>
      </c>
      <c r="L5" s="726" t="s">
        <v>49</v>
      </c>
      <c r="M5" s="726" t="s">
        <v>48</v>
      </c>
      <c r="N5" s="726" t="s">
        <v>47</v>
      </c>
      <c r="O5" s="726" t="s">
        <v>605</v>
      </c>
      <c r="P5" s="726" t="s">
        <v>601</v>
      </c>
      <c r="Q5" s="726" t="s">
        <v>76</v>
      </c>
      <c r="R5" s="726" t="s">
        <v>43</v>
      </c>
      <c r="S5" s="726" t="s">
        <v>42</v>
      </c>
    </row>
    <row r="6" spans="1:20" s="90" customFormat="1" ht="16.5" customHeight="1">
      <c r="A6" s="45" t="s">
        <v>11</v>
      </c>
      <c r="B6" s="46">
        <v>9024822</v>
      </c>
      <c r="C6" s="46">
        <v>4911025</v>
      </c>
      <c r="D6" s="46">
        <v>4198180</v>
      </c>
      <c r="E6" s="46">
        <v>56700</v>
      </c>
      <c r="F6" s="46">
        <v>115537</v>
      </c>
      <c r="G6" s="46">
        <v>6115</v>
      </c>
      <c r="H6" s="46">
        <v>10</v>
      </c>
      <c r="I6" s="46">
        <v>31</v>
      </c>
      <c r="J6" s="46">
        <v>0</v>
      </c>
      <c r="K6" s="46">
        <v>33915</v>
      </c>
      <c r="L6" s="46">
        <v>39846</v>
      </c>
      <c r="M6" s="46">
        <v>433320</v>
      </c>
      <c r="N6" s="46">
        <v>2500</v>
      </c>
      <c r="O6" s="46">
        <v>22861</v>
      </c>
      <c r="P6" s="46">
        <v>2010</v>
      </c>
      <c r="Q6" s="46">
        <v>4113797</v>
      </c>
      <c r="R6" s="46">
        <v>96477</v>
      </c>
      <c r="S6" s="46">
        <v>4017320</v>
      </c>
    </row>
    <row r="7" spans="1:20" s="90" customFormat="1" ht="16.5" customHeight="1">
      <c r="A7" s="734" t="s">
        <v>12</v>
      </c>
      <c r="B7" s="731">
        <v>5401967</v>
      </c>
      <c r="C7" s="731">
        <v>1430784</v>
      </c>
      <c r="D7" s="731">
        <v>1279520</v>
      </c>
      <c r="E7" s="731">
        <v>45523</v>
      </c>
      <c r="F7" s="731">
        <v>71905</v>
      </c>
      <c r="G7" s="731">
        <v>6030</v>
      </c>
      <c r="H7" s="731">
        <v>0</v>
      </c>
      <c r="I7" s="731">
        <v>0</v>
      </c>
      <c r="J7" s="731">
        <v>0</v>
      </c>
      <c r="K7" s="731">
        <v>15337</v>
      </c>
      <c r="L7" s="731">
        <v>73</v>
      </c>
      <c r="M7" s="731">
        <v>0</v>
      </c>
      <c r="N7" s="731">
        <v>2500</v>
      </c>
      <c r="O7" s="731">
        <v>9896</v>
      </c>
      <c r="P7" s="731">
        <v>0</v>
      </c>
      <c r="Q7" s="731">
        <v>3971183</v>
      </c>
      <c r="R7" s="731">
        <v>57533</v>
      </c>
      <c r="S7" s="731">
        <v>3913650</v>
      </c>
    </row>
    <row r="8" spans="1:20">
      <c r="A8" s="118" t="s">
        <v>13</v>
      </c>
      <c r="B8" s="117">
        <v>156704</v>
      </c>
      <c r="C8" s="117">
        <v>134601</v>
      </c>
      <c r="D8" s="117">
        <v>122845</v>
      </c>
      <c r="E8" s="117">
        <v>0</v>
      </c>
      <c r="F8" s="117">
        <v>4432</v>
      </c>
      <c r="G8" s="117">
        <v>0</v>
      </c>
      <c r="H8" s="117">
        <v>0</v>
      </c>
      <c r="I8" s="117">
        <v>0</v>
      </c>
      <c r="J8" s="117">
        <v>0</v>
      </c>
      <c r="K8" s="117">
        <v>5857</v>
      </c>
      <c r="L8" s="117">
        <v>0</v>
      </c>
      <c r="M8" s="117">
        <v>0</v>
      </c>
      <c r="N8" s="117">
        <v>0</v>
      </c>
      <c r="O8" s="117">
        <v>1467</v>
      </c>
      <c r="P8" s="117">
        <v>0</v>
      </c>
      <c r="Q8" s="117">
        <v>22103</v>
      </c>
      <c r="R8" s="117">
        <v>10487</v>
      </c>
      <c r="S8" s="117">
        <v>11616</v>
      </c>
    </row>
    <row r="9" spans="1:20">
      <c r="A9" s="732" t="s">
        <v>14</v>
      </c>
      <c r="B9" s="733">
        <v>49569</v>
      </c>
      <c r="C9" s="733">
        <v>49529</v>
      </c>
      <c r="D9" s="733">
        <v>49519</v>
      </c>
      <c r="E9" s="733">
        <v>10</v>
      </c>
      <c r="F9" s="733">
        <v>0</v>
      </c>
      <c r="G9" s="733">
        <v>0</v>
      </c>
      <c r="H9" s="733">
        <v>0</v>
      </c>
      <c r="I9" s="733">
        <v>0</v>
      </c>
      <c r="J9" s="733">
        <v>0</v>
      </c>
      <c r="K9" s="733">
        <v>0</v>
      </c>
      <c r="L9" s="733">
        <v>0</v>
      </c>
      <c r="M9" s="733">
        <v>0</v>
      </c>
      <c r="N9" s="733">
        <v>0</v>
      </c>
      <c r="O9" s="733">
        <v>0</v>
      </c>
      <c r="P9" s="733">
        <v>0</v>
      </c>
      <c r="Q9" s="733">
        <v>40</v>
      </c>
      <c r="R9" s="733">
        <v>0</v>
      </c>
      <c r="S9" s="733">
        <v>40</v>
      </c>
    </row>
    <row r="10" spans="1:20">
      <c r="A10" s="118" t="s">
        <v>15</v>
      </c>
      <c r="B10" s="117">
        <v>46947</v>
      </c>
      <c r="C10" s="117">
        <v>46227</v>
      </c>
      <c r="D10" s="117">
        <v>46219</v>
      </c>
      <c r="E10" s="117">
        <v>0</v>
      </c>
      <c r="F10" s="117">
        <v>0</v>
      </c>
      <c r="G10" s="117">
        <v>8</v>
      </c>
      <c r="H10" s="117">
        <v>0</v>
      </c>
      <c r="I10" s="117">
        <v>0</v>
      </c>
      <c r="J10" s="117">
        <v>0</v>
      </c>
      <c r="K10" s="117">
        <v>0</v>
      </c>
      <c r="L10" s="117">
        <v>0</v>
      </c>
      <c r="M10" s="117">
        <v>0</v>
      </c>
      <c r="N10" s="117">
        <v>0</v>
      </c>
      <c r="O10" s="117">
        <v>0</v>
      </c>
      <c r="P10" s="117">
        <v>0</v>
      </c>
      <c r="Q10" s="117">
        <v>720</v>
      </c>
      <c r="R10" s="117" t="s">
        <v>552</v>
      </c>
      <c r="S10" s="117">
        <v>720</v>
      </c>
    </row>
    <row r="11" spans="1:20">
      <c r="A11" s="732" t="s">
        <v>16</v>
      </c>
      <c r="B11" s="733">
        <v>36047</v>
      </c>
      <c r="C11" s="733">
        <v>35235</v>
      </c>
      <c r="D11" s="733">
        <v>35072</v>
      </c>
      <c r="E11" s="733">
        <v>0</v>
      </c>
      <c r="F11" s="733">
        <v>0</v>
      </c>
      <c r="G11" s="733">
        <v>163</v>
      </c>
      <c r="H11" s="733">
        <v>0</v>
      </c>
      <c r="I11" s="733">
        <v>0</v>
      </c>
      <c r="J11" s="733">
        <v>0</v>
      </c>
      <c r="K11" s="733">
        <v>0</v>
      </c>
      <c r="L11" s="733">
        <v>0</v>
      </c>
      <c r="M11" s="733">
        <v>0</v>
      </c>
      <c r="N11" s="733">
        <v>0</v>
      </c>
      <c r="O11" s="733">
        <v>0</v>
      </c>
      <c r="P11" s="733">
        <v>0</v>
      </c>
      <c r="Q11" s="733">
        <v>812</v>
      </c>
      <c r="R11" s="733">
        <v>0</v>
      </c>
      <c r="S11" s="733">
        <v>812</v>
      </c>
    </row>
    <row r="12" spans="1:20">
      <c r="A12" s="118" t="s">
        <v>17</v>
      </c>
      <c r="B12" s="117">
        <v>91765</v>
      </c>
      <c r="C12" s="117">
        <v>84727</v>
      </c>
      <c r="D12" s="117">
        <v>84434</v>
      </c>
      <c r="E12" s="117">
        <v>0</v>
      </c>
      <c r="F12" s="117">
        <v>265</v>
      </c>
      <c r="G12" s="117">
        <v>28</v>
      </c>
      <c r="H12" s="117">
        <v>0</v>
      </c>
      <c r="I12" s="117">
        <v>0</v>
      </c>
      <c r="J12" s="117">
        <v>0</v>
      </c>
      <c r="K12" s="117">
        <v>0</v>
      </c>
      <c r="L12" s="117">
        <v>0</v>
      </c>
      <c r="M12" s="117">
        <v>0</v>
      </c>
      <c r="N12" s="117">
        <v>0</v>
      </c>
      <c r="O12" s="117">
        <v>0</v>
      </c>
      <c r="P12" s="117">
        <v>0</v>
      </c>
      <c r="Q12" s="117">
        <v>7038</v>
      </c>
      <c r="R12" s="767">
        <v>1777</v>
      </c>
      <c r="S12" s="117">
        <v>5261</v>
      </c>
    </row>
    <row r="13" spans="1:20">
      <c r="A13" s="732" t="s">
        <v>18</v>
      </c>
      <c r="B13" s="733">
        <v>88138</v>
      </c>
      <c r="C13" s="733">
        <v>82009</v>
      </c>
      <c r="D13" s="733">
        <v>72809</v>
      </c>
      <c r="E13" s="733">
        <v>0</v>
      </c>
      <c r="F13" s="733">
        <v>6241</v>
      </c>
      <c r="G13" s="733">
        <v>386</v>
      </c>
      <c r="H13" s="733">
        <v>0</v>
      </c>
      <c r="I13" s="733">
        <v>0</v>
      </c>
      <c r="J13" s="733">
        <v>0</v>
      </c>
      <c r="K13" s="733">
        <v>0</v>
      </c>
      <c r="L13" s="733">
        <v>73</v>
      </c>
      <c r="M13" s="733">
        <v>0</v>
      </c>
      <c r="N13" s="733">
        <v>2500</v>
      </c>
      <c r="O13" s="733">
        <v>0</v>
      </c>
      <c r="P13" s="733">
        <v>0</v>
      </c>
      <c r="Q13" s="733">
        <v>6129</v>
      </c>
      <c r="R13" s="768">
        <v>1681</v>
      </c>
      <c r="S13" s="733">
        <v>4448</v>
      </c>
    </row>
    <row r="14" spans="1:20">
      <c r="A14" s="118" t="s">
        <v>19</v>
      </c>
      <c r="B14" s="117">
        <v>122853</v>
      </c>
      <c r="C14" s="117">
        <v>120004</v>
      </c>
      <c r="D14" s="117">
        <v>119979</v>
      </c>
      <c r="E14" s="117">
        <v>0</v>
      </c>
      <c r="F14" s="117">
        <v>0</v>
      </c>
      <c r="G14" s="117">
        <v>25</v>
      </c>
      <c r="H14" s="117">
        <v>0</v>
      </c>
      <c r="I14" s="117">
        <v>0</v>
      </c>
      <c r="J14" s="117">
        <v>0</v>
      </c>
      <c r="K14" s="117">
        <v>0</v>
      </c>
      <c r="L14" s="117">
        <v>0</v>
      </c>
      <c r="M14" s="117">
        <v>0</v>
      </c>
      <c r="N14" s="117">
        <v>0</v>
      </c>
      <c r="O14" s="117">
        <v>0</v>
      </c>
      <c r="P14" s="117">
        <v>0</v>
      </c>
      <c r="Q14" s="117">
        <v>2849</v>
      </c>
      <c r="R14" s="117">
        <v>0</v>
      </c>
      <c r="S14" s="117">
        <v>2849</v>
      </c>
    </row>
    <row r="15" spans="1:20">
      <c r="A15" s="732" t="s">
        <v>20</v>
      </c>
      <c r="B15" s="733">
        <v>84361</v>
      </c>
      <c r="C15" s="733">
        <v>83769</v>
      </c>
      <c r="D15" s="733">
        <v>77627</v>
      </c>
      <c r="E15" s="733">
        <v>0</v>
      </c>
      <c r="F15" s="733">
        <v>3376</v>
      </c>
      <c r="G15" s="733">
        <v>0</v>
      </c>
      <c r="H15" s="733">
        <v>0</v>
      </c>
      <c r="I15" s="733">
        <v>0</v>
      </c>
      <c r="J15" s="733">
        <v>0</v>
      </c>
      <c r="K15" s="733">
        <v>2766</v>
      </c>
      <c r="L15" s="733">
        <v>0</v>
      </c>
      <c r="M15" s="733">
        <v>0</v>
      </c>
      <c r="N15" s="733">
        <v>0</v>
      </c>
      <c r="O15" s="733">
        <v>0</v>
      </c>
      <c r="P15" s="733">
        <v>0</v>
      </c>
      <c r="Q15" s="733">
        <v>592</v>
      </c>
      <c r="R15" s="733">
        <v>7</v>
      </c>
      <c r="S15" s="733">
        <v>585</v>
      </c>
    </row>
    <row r="16" spans="1:20">
      <c r="A16" s="118" t="s">
        <v>21</v>
      </c>
      <c r="B16" s="117">
        <v>4474320</v>
      </c>
      <c r="C16" s="117">
        <v>571212</v>
      </c>
      <c r="D16" s="117">
        <v>459325</v>
      </c>
      <c r="E16" s="117">
        <v>45513</v>
      </c>
      <c r="F16" s="117">
        <v>51872</v>
      </c>
      <c r="G16" s="117">
        <v>3312</v>
      </c>
      <c r="H16" s="117">
        <v>0</v>
      </c>
      <c r="I16" s="117">
        <v>0</v>
      </c>
      <c r="J16" s="117">
        <v>0</v>
      </c>
      <c r="K16" s="117">
        <v>2761</v>
      </c>
      <c r="L16" s="117">
        <v>0</v>
      </c>
      <c r="M16" s="117">
        <v>0</v>
      </c>
      <c r="N16" s="117">
        <v>0</v>
      </c>
      <c r="O16" s="117">
        <v>8429</v>
      </c>
      <c r="P16" s="117">
        <v>0</v>
      </c>
      <c r="Q16" s="117">
        <v>3903108</v>
      </c>
      <c r="R16" s="117">
        <v>40274</v>
      </c>
      <c r="S16" s="117">
        <v>3862834</v>
      </c>
    </row>
    <row r="17" spans="1:19">
      <c r="A17" s="732" t="s">
        <v>22</v>
      </c>
      <c r="B17" s="733">
        <v>120317</v>
      </c>
      <c r="C17" s="733">
        <v>111099</v>
      </c>
      <c r="D17" s="733">
        <v>99319</v>
      </c>
      <c r="E17" s="733">
        <v>0</v>
      </c>
      <c r="F17" s="733">
        <v>5719</v>
      </c>
      <c r="G17" s="733">
        <v>2108</v>
      </c>
      <c r="H17" s="733">
        <v>0</v>
      </c>
      <c r="I17" s="733">
        <v>0</v>
      </c>
      <c r="J17" s="733">
        <v>0</v>
      </c>
      <c r="K17" s="733">
        <v>3953</v>
      </c>
      <c r="L17" s="733">
        <v>0</v>
      </c>
      <c r="M17" s="733">
        <v>0</v>
      </c>
      <c r="N17" s="733">
        <v>0</v>
      </c>
      <c r="O17" s="733">
        <v>0</v>
      </c>
      <c r="P17" s="733">
        <v>0</v>
      </c>
      <c r="Q17" s="733">
        <v>9218</v>
      </c>
      <c r="R17" s="733">
        <v>2467</v>
      </c>
      <c r="S17" s="733">
        <v>6751</v>
      </c>
    </row>
    <row r="18" spans="1:19">
      <c r="A18" s="118" t="s">
        <v>23</v>
      </c>
      <c r="B18" s="117">
        <v>130946</v>
      </c>
      <c r="C18" s="117">
        <v>112372</v>
      </c>
      <c r="D18" s="117">
        <v>112372</v>
      </c>
      <c r="E18" s="117">
        <v>0</v>
      </c>
      <c r="F18" s="117">
        <v>0</v>
      </c>
      <c r="G18" s="117">
        <v>0</v>
      </c>
      <c r="H18" s="117">
        <v>0</v>
      </c>
      <c r="I18" s="117">
        <v>0</v>
      </c>
      <c r="J18" s="117">
        <v>0</v>
      </c>
      <c r="K18" s="117">
        <v>0</v>
      </c>
      <c r="L18" s="117">
        <v>0</v>
      </c>
      <c r="M18" s="117">
        <v>0</v>
      </c>
      <c r="N18" s="117">
        <v>0</v>
      </c>
      <c r="O18" s="117">
        <v>0</v>
      </c>
      <c r="P18" s="117">
        <v>0</v>
      </c>
      <c r="Q18" s="117">
        <v>18574</v>
      </c>
      <c r="R18" s="117">
        <v>840</v>
      </c>
      <c r="S18" s="117">
        <v>17734</v>
      </c>
    </row>
    <row r="19" spans="1:19" s="90" customFormat="1" ht="17.25" customHeight="1">
      <c r="A19" s="734" t="s">
        <v>24</v>
      </c>
      <c r="B19" s="731">
        <v>3373434</v>
      </c>
      <c r="C19" s="731">
        <v>3240900</v>
      </c>
      <c r="D19" s="731">
        <v>2690276</v>
      </c>
      <c r="E19" s="731">
        <v>11177</v>
      </c>
      <c r="F19" s="731">
        <v>36522</v>
      </c>
      <c r="G19" s="731">
        <v>85</v>
      </c>
      <c r="H19" s="731">
        <v>10</v>
      </c>
      <c r="I19" s="731">
        <v>0</v>
      </c>
      <c r="J19" s="731">
        <v>0</v>
      </c>
      <c r="K19" s="731">
        <v>16772</v>
      </c>
      <c r="L19" s="731">
        <v>39773</v>
      </c>
      <c r="M19" s="731">
        <v>433320</v>
      </c>
      <c r="N19" s="731">
        <v>0</v>
      </c>
      <c r="O19" s="731">
        <v>12965</v>
      </c>
      <c r="P19" s="731">
        <v>0</v>
      </c>
      <c r="Q19" s="731">
        <v>132534</v>
      </c>
      <c r="R19" s="731">
        <v>31369</v>
      </c>
      <c r="S19" s="731">
        <v>101165</v>
      </c>
    </row>
    <row r="20" spans="1:19">
      <c r="A20" s="118" t="s">
        <v>25</v>
      </c>
      <c r="B20" s="117">
        <v>246965</v>
      </c>
      <c r="C20" s="117">
        <v>246079</v>
      </c>
      <c r="D20" s="117">
        <v>242403</v>
      </c>
      <c r="E20" s="117">
        <v>0</v>
      </c>
      <c r="F20" s="117">
        <v>3230</v>
      </c>
      <c r="G20" s="117">
        <v>0</v>
      </c>
      <c r="H20" s="117">
        <v>0</v>
      </c>
      <c r="I20" s="117">
        <v>0</v>
      </c>
      <c r="J20" s="117">
        <v>0</v>
      </c>
      <c r="K20" s="117">
        <v>48</v>
      </c>
      <c r="L20" s="117">
        <v>398</v>
      </c>
      <c r="M20" s="117">
        <v>0</v>
      </c>
      <c r="N20" s="117">
        <v>0</v>
      </c>
      <c r="O20" s="117">
        <v>0</v>
      </c>
      <c r="P20" s="117">
        <v>0</v>
      </c>
      <c r="Q20" s="117">
        <v>886</v>
      </c>
      <c r="R20" s="117">
        <v>5</v>
      </c>
      <c r="S20" s="117">
        <v>881</v>
      </c>
    </row>
    <row r="21" spans="1:19">
      <c r="A21" s="732" t="s">
        <v>26</v>
      </c>
      <c r="B21" s="733">
        <v>194476</v>
      </c>
      <c r="C21" s="733">
        <v>171387</v>
      </c>
      <c r="D21" s="733">
        <v>168574</v>
      </c>
      <c r="E21" s="733">
        <v>0</v>
      </c>
      <c r="F21" s="733">
        <v>2813</v>
      </c>
      <c r="G21" s="733">
        <v>0</v>
      </c>
      <c r="H21" s="733">
        <v>0</v>
      </c>
      <c r="I21" s="733">
        <v>0</v>
      </c>
      <c r="J21" s="733">
        <v>0</v>
      </c>
      <c r="K21" s="733">
        <v>0</v>
      </c>
      <c r="L21" s="733">
        <v>0</v>
      </c>
      <c r="M21" s="733">
        <v>0</v>
      </c>
      <c r="N21" s="733">
        <v>0</v>
      </c>
      <c r="O21" s="733">
        <v>0</v>
      </c>
      <c r="P21" s="733">
        <v>0</v>
      </c>
      <c r="Q21" s="733">
        <v>23089</v>
      </c>
      <c r="R21" s="733">
        <v>18244</v>
      </c>
      <c r="S21" s="733">
        <v>4845</v>
      </c>
    </row>
    <row r="22" spans="1:19">
      <c r="A22" s="118" t="s">
        <v>27</v>
      </c>
      <c r="B22" s="117">
        <v>2075238</v>
      </c>
      <c r="C22" s="117">
        <v>2020599</v>
      </c>
      <c r="D22" s="117">
        <v>1485982</v>
      </c>
      <c r="E22" s="117">
        <v>11177</v>
      </c>
      <c r="F22" s="117">
        <v>28689</v>
      </c>
      <c r="G22" s="117">
        <v>85</v>
      </c>
      <c r="H22" s="117">
        <v>0</v>
      </c>
      <c r="I22" s="117">
        <v>0</v>
      </c>
      <c r="J22" s="117">
        <v>0</v>
      </c>
      <c r="K22" s="117">
        <v>16724</v>
      </c>
      <c r="L22" s="117">
        <v>35577</v>
      </c>
      <c r="M22" s="117">
        <v>433320</v>
      </c>
      <c r="N22" s="117">
        <v>0</v>
      </c>
      <c r="O22" s="117">
        <v>9045</v>
      </c>
      <c r="P22" s="117">
        <v>0</v>
      </c>
      <c r="Q22" s="117">
        <v>54639</v>
      </c>
      <c r="R22" s="117">
        <v>7457</v>
      </c>
      <c r="S22" s="117">
        <v>47182</v>
      </c>
    </row>
    <row r="23" spans="1:19">
      <c r="A23" s="732" t="s">
        <v>28</v>
      </c>
      <c r="B23" s="733">
        <v>245627</v>
      </c>
      <c r="C23" s="733">
        <v>232461</v>
      </c>
      <c r="D23" s="733">
        <v>228663</v>
      </c>
      <c r="E23" s="733">
        <v>0</v>
      </c>
      <c r="F23" s="733">
        <v>0</v>
      </c>
      <c r="G23" s="733">
        <v>0</v>
      </c>
      <c r="H23" s="733">
        <v>0</v>
      </c>
      <c r="I23" s="733">
        <v>0</v>
      </c>
      <c r="J23" s="733">
        <v>0</v>
      </c>
      <c r="K23" s="733">
        <v>0</v>
      </c>
      <c r="L23" s="733">
        <v>3798</v>
      </c>
      <c r="M23" s="733">
        <v>0</v>
      </c>
      <c r="N23" s="733">
        <v>0</v>
      </c>
      <c r="O23" s="733">
        <v>0</v>
      </c>
      <c r="P23" s="733">
        <v>0</v>
      </c>
      <c r="Q23" s="733">
        <v>13166</v>
      </c>
      <c r="R23" s="733">
        <v>215</v>
      </c>
      <c r="S23" s="733">
        <v>12951</v>
      </c>
    </row>
    <row r="24" spans="1:19">
      <c r="A24" s="118" t="s">
        <v>29</v>
      </c>
      <c r="B24" s="117">
        <v>527633</v>
      </c>
      <c r="C24" s="117">
        <v>504092</v>
      </c>
      <c r="D24" s="117">
        <v>498382</v>
      </c>
      <c r="E24" s="117">
        <v>0</v>
      </c>
      <c r="F24" s="117">
        <v>1790</v>
      </c>
      <c r="G24" s="117">
        <v>0</v>
      </c>
      <c r="H24" s="117">
        <v>0</v>
      </c>
      <c r="I24" s="117">
        <v>0</v>
      </c>
      <c r="J24" s="117">
        <v>0</v>
      </c>
      <c r="K24" s="117">
        <v>0</v>
      </c>
      <c r="L24" s="117">
        <v>0</v>
      </c>
      <c r="M24" s="117">
        <v>0</v>
      </c>
      <c r="N24" s="117">
        <v>0</v>
      </c>
      <c r="O24" s="117">
        <v>3920</v>
      </c>
      <c r="P24" s="117">
        <v>0</v>
      </c>
      <c r="Q24" s="117">
        <v>23541</v>
      </c>
      <c r="R24" s="117">
        <v>0</v>
      </c>
      <c r="S24" s="117">
        <v>23541</v>
      </c>
    </row>
    <row r="25" spans="1:19">
      <c r="A25" s="732" t="s">
        <v>30</v>
      </c>
      <c r="B25" s="733">
        <v>83495</v>
      </c>
      <c r="C25" s="733">
        <v>66282</v>
      </c>
      <c r="D25" s="733">
        <v>66272</v>
      </c>
      <c r="E25" s="733">
        <v>0</v>
      </c>
      <c r="F25" s="733">
        <v>0</v>
      </c>
      <c r="G25" s="733">
        <v>0</v>
      </c>
      <c r="H25" s="733">
        <v>10</v>
      </c>
      <c r="I25" s="733">
        <v>0</v>
      </c>
      <c r="J25" s="733">
        <v>0</v>
      </c>
      <c r="K25" s="733">
        <v>0</v>
      </c>
      <c r="L25" s="733">
        <v>0</v>
      </c>
      <c r="M25" s="733">
        <v>0</v>
      </c>
      <c r="N25" s="733">
        <v>0</v>
      </c>
      <c r="O25" s="733">
        <v>0</v>
      </c>
      <c r="P25" s="733">
        <v>0</v>
      </c>
      <c r="Q25" s="733">
        <v>17213</v>
      </c>
      <c r="R25" s="733">
        <v>5448</v>
      </c>
      <c r="S25" s="733">
        <v>11765</v>
      </c>
    </row>
    <row r="26" spans="1:19" s="90" customFormat="1" ht="17.25" customHeight="1">
      <c r="A26" s="45" t="s">
        <v>31</v>
      </c>
      <c r="B26" s="46">
        <v>232901</v>
      </c>
      <c r="C26" s="46">
        <v>222821</v>
      </c>
      <c r="D26" s="46">
        <v>211864</v>
      </c>
      <c r="E26" s="46">
        <v>0</v>
      </c>
      <c r="F26" s="46">
        <v>7110</v>
      </c>
      <c r="G26" s="46">
        <v>0</v>
      </c>
      <c r="H26" s="46">
        <v>0</v>
      </c>
      <c r="I26" s="46">
        <v>31</v>
      </c>
      <c r="J26" s="46">
        <v>0</v>
      </c>
      <c r="K26" s="46">
        <v>1806</v>
      </c>
      <c r="L26" s="46">
        <v>0</v>
      </c>
      <c r="M26" s="46">
        <v>0</v>
      </c>
      <c r="N26" s="46">
        <v>0</v>
      </c>
      <c r="O26" s="46">
        <v>0</v>
      </c>
      <c r="P26" s="46">
        <v>2010</v>
      </c>
      <c r="Q26" s="46">
        <v>10080</v>
      </c>
      <c r="R26" s="46">
        <v>7575</v>
      </c>
      <c r="S26" s="46">
        <v>2505</v>
      </c>
    </row>
    <row r="27" spans="1:19">
      <c r="A27" s="732" t="s">
        <v>93</v>
      </c>
      <c r="B27" s="733">
        <v>46731</v>
      </c>
      <c r="C27" s="733">
        <v>46569</v>
      </c>
      <c r="D27" s="733">
        <v>46569</v>
      </c>
      <c r="E27" s="733">
        <v>0</v>
      </c>
      <c r="F27" s="733">
        <v>0</v>
      </c>
      <c r="G27" s="733">
        <v>0</v>
      </c>
      <c r="H27" s="733">
        <v>0</v>
      </c>
      <c r="I27" s="733">
        <v>0</v>
      </c>
      <c r="J27" s="733">
        <v>0</v>
      </c>
      <c r="K27" s="733">
        <v>0</v>
      </c>
      <c r="L27" s="733">
        <v>0</v>
      </c>
      <c r="M27" s="733">
        <v>0</v>
      </c>
      <c r="N27" s="733">
        <v>0</v>
      </c>
      <c r="O27" s="733">
        <v>0</v>
      </c>
      <c r="P27" s="733">
        <v>0</v>
      </c>
      <c r="Q27" s="733">
        <v>162</v>
      </c>
      <c r="R27" s="733">
        <v>12</v>
      </c>
      <c r="S27" s="733">
        <v>150</v>
      </c>
    </row>
    <row r="28" spans="1:19">
      <c r="A28" s="118" t="s">
        <v>101</v>
      </c>
      <c r="B28" s="117">
        <v>24234</v>
      </c>
      <c r="C28" s="117">
        <v>24104</v>
      </c>
      <c r="D28" s="117">
        <v>22422</v>
      </c>
      <c r="E28" s="117">
        <v>0</v>
      </c>
      <c r="F28" s="117">
        <v>0</v>
      </c>
      <c r="G28" s="117">
        <v>0</v>
      </c>
      <c r="H28" s="117">
        <v>0</v>
      </c>
      <c r="I28" s="117">
        <v>0</v>
      </c>
      <c r="J28" s="117">
        <v>0</v>
      </c>
      <c r="K28" s="117">
        <v>0</v>
      </c>
      <c r="L28" s="117">
        <v>0</v>
      </c>
      <c r="M28" s="117">
        <v>0</v>
      </c>
      <c r="N28" s="117">
        <v>0</v>
      </c>
      <c r="O28" s="117">
        <v>0</v>
      </c>
      <c r="P28" s="117">
        <v>1682</v>
      </c>
      <c r="Q28" s="767">
        <v>130</v>
      </c>
      <c r="R28" s="767" t="s">
        <v>552</v>
      </c>
      <c r="S28" s="767">
        <v>130</v>
      </c>
    </row>
    <row r="29" spans="1:19">
      <c r="A29" s="732" t="s">
        <v>92</v>
      </c>
      <c r="B29" s="733">
        <v>41173</v>
      </c>
      <c r="C29" s="733">
        <v>33610</v>
      </c>
      <c r="D29" s="733">
        <v>29530</v>
      </c>
      <c r="E29" s="733">
        <v>0</v>
      </c>
      <c r="F29" s="733">
        <v>4080</v>
      </c>
      <c r="G29" s="733">
        <v>0</v>
      </c>
      <c r="H29" s="733">
        <v>0</v>
      </c>
      <c r="I29" s="733">
        <v>0</v>
      </c>
      <c r="J29" s="733">
        <v>0</v>
      </c>
      <c r="K29" s="733">
        <v>0</v>
      </c>
      <c r="L29" s="733">
        <v>0</v>
      </c>
      <c r="M29" s="733">
        <v>0</v>
      </c>
      <c r="N29" s="733">
        <v>0</v>
      </c>
      <c r="O29" s="733">
        <v>0</v>
      </c>
      <c r="P29" s="733">
        <v>0</v>
      </c>
      <c r="Q29" s="733">
        <v>7563</v>
      </c>
      <c r="R29" s="733">
        <v>7563</v>
      </c>
      <c r="S29" s="768" t="s">
        <v>552</v>
      </c>
    </row>
    <row r="30" spans="1:19">
      <c r="A30" s="118" t="s">
        <v>100</v>
      </c>
      <c r="B30" s="117">
        <v>32423</v>
      </c>
      <c r="C30" s="117">
        <v>32423</v>
      </c>
      <c r="D30" s="117">
        <v>32423</v>
      </c>
      <c r="E30" s="117">
        <v>0</v>
      </c>
      <c r="F30" s="117">
        <v>0</v>
      </c>
      <c r="G30" s="117">
        <v>0</v>
      </c>
      <c r="H30" s="117">
        <v>0</v>
      </c>
      <c r="I30" s="117">
        <v>0</v>
      </c>
      <c r="J30" s="117">
        <v>0</v>
      </c>
      <c r="K30" s="117">
        <v>0</v>
      </c>
      <c r="L30" s="117">
        <v>0</v>
      </c>
      <c r="M30" s="117">
        <v>0</v>
      </c>
      <c r="N30" s="117">
        <v>0</v>
      </c>
      <c r="O30" s="117">
        <v>0</v>
      </c>
      <c r="P30" s="117">
        <v>0</v>
      </c>
      <c r="Q30" s="767" t="s">
        <v>552</v>
      </c>
      <c r="R30" s="767" t="s">
        <v>552</v>
      </c>
      <c r="S30" s="767" t="s">
        <v>552</v>
      </c>
    </row>
    <row r="31" spans="1:19">
      <c r="A31" s="732" t="s">
        <v>91</v>
      </c>
      <c r="B31" s="733">
        <v>51932</v>
      </c>
      <c r="C31" s="733">
        <v>49928</v>
      </c>
      <c r="D31" s="733">
        <v>49897</v>
      </c>
      <c r="E31" s="733">
        <v>0</v>
      </c>
      <c r="F31" s="733">
        <v>0</v>
      </c>
      <c r="G31" s="733">
        <v>0</v>
      </c>
      <c r="H31" s="733">
        <v>0</v>
      </c>
      <c r="I31" s="733">
        <v>31</v>
      </c>
      <c r="J31" s="733">
        <v>0</v>
      </c>
      <c r="K31" s="733">
        <v>0</v>
      </c>
      <c r="L31" s="733">
        <v>0</v>
      </c>
      <c r="M31" s="733">
        <v>0</v>
      </c>
      <c r="N31" s="733">
        <v>0</v>
      </c>
      <c r="O31" s="733">
        <v>0</v>
      </c>
      <c r="P31" s="733">
        <v>0</v>
      </c>
      <c r="Q31" s="733">
        <v>2004</v>
      </c>
      <c r="R31" s="733">
        <v>0</v>
      </c>
      <c r="S31" s="733">
        <v>2004</v>
      </c>
    </row>
    <row r="32" spans="1:19">
      <c r="A32" s="118" t="s">
        <v>90</v>
      </c>
      <c r="B32" s="117">
        <v>36408</v>
      </c>
      <c r="C32" s="117">
        <v>36187</v>
      </c>
      <c r="D32" s="117">
        <v>31023</v>
      </c>
      <c r="E32" s="117">
        <v>0</v>
      </c>
      <c r="F32" s="117">
        <v>3030</v>
      </c>
      <c r="G32" s="117">
        <v>0</v>
      </c>
      <c r="H32" s="117">
        <v>0</v>
      </c>
      <c r="I32" s="117">
        <v>0</v>
      </c>
      <c r="J32" s="117">
        <v>0</v>
      </c>
      <c r="K32" s="117">
        <v>1806</v>
      </c>
      <c r="L32" s="117">
        <v>0</v>
      </c>
      <c r="M32" s="117">
        <v>0</v>
      </c>
      <c r="N32" s="117">
        <v>0</v>
      </c>
      <c r="O32" s="117">
        <v>0</v>
      </c>
      <c r="P32" s="117">
        <v>328</v>
      </c>
      <c r="Q32" s="117">
        <v>221</v>
      </c>
      <c r="R32" s="767">
        <v>0</v>
      </c>
      <c r="S32" s="117">
        <v>221</v>
      </c>
    </row>
    <row r="33" spans="1:19" s="90" customFormat="1" ht="18" customHeight="1">
      <c r="A33" s="734" t="s">
        <v>38</v>
      </c>
      <c r="B33" s="731">
        <v>16520</v>
      </c>
      <c r="C33" s="731">
        <v>16520</v>
      </c>
      <c r="D33" s="731">
        <v>16520</v>
      </c>
      <c r="E33" s="731">
        <v>0</v>
      </c>
      <c r="F33" s="731">
        <v>0</v>
      </c>
      <c r="G33" s="731">
        <v>0</v>
      </c>
      <c r="H33" s="731">
        <v>0</v>
      </c>
      <c r="I33" s="731">
        <v>0</v>
      </c>
      <c r="J33" s="731">
        <v>0</v>
      </c>
      <c r="K33" s="731">
        <v>0</v>
      </c>
      <c r="L33" s="731">
        <v>0</v>
      </c>
      <c r="M33" s="731">
        <v>0</v>
      </c>
      <c r="N33" s="731">
        <v>0</v>
      </c>
      <c r="O33" s="731">
        <v>0</v>
      </c>
      <c r="P33" s="731">
        <v>0</v>
      </c>
      <c r="Q33" s="731" t="s">
        <v>552</v>
      </c>
      <c r="R33" s="731" t="s">
        <v>552</v>
      </c>
      <c r="S33" s="731" t="s">
        <v>552</v>
      </c>
    </row>
    <row r="34" spans="1:19">
      <c r="A34" s="118" t="s">
        <v>99</v>
      </c>
      <c r="B34" s="117">
        <v>16520</v>
      </c>
      <c r="C34" s="117">
        <v>16520</v>
      </c>
      <c r="D34" s="117">
        <v>16520</v>
      </c>
      <c r="E34" s="117">
        <v>0</v>
      </c>
      <c r="F34" s="117">
        <v>0</v>
      </c>
      <c r="G34" s="117">
        <v>0</v>
      </c>
      <c r="H34" s="117">
        <v>0</v>
      </c>
      <c r="I34" s="117">
        <v>0</v>
      </c>
      <c r="J34" s="117">
        <v>0</v>
      </c>
      <c r="K34" s="117">
        <v>0</v>
      </c>
      <c r="L34" s="117">
        <v>0</v>
      </c>
      <c r="M34" s="117">
        <v>0</v>
      </c>
      <c r="N34" s="117">
        <v>0</v>
      </c>
      <c r="O34" s="117">
        <v>0</v>
      </c>
      <c r="P34" s="117">
        <v>0</v>
      </c>
      <c r="Q34" s="767" t="s">
        <v>552</v>
      </c>
      <c r="R34" s="767" t="s">
        <v>552</v>
      </c>
      <c r="S34" s="767" t="s">
        <v>552</v>
      </c>
    </row>
    <row r="35" spans="1:19" s="90" customFormat="1" ht="18" customHeight="1">
      <c r="A35" s="734" t="s">
        <v>41</v>
      </c>
      <c r="B35" s="731">
        <v>0</v>
      </c>
      <c r="C35" s="731">
        <v>0</v>
      </c>
      <c r="D35" s="731">
        <v>0</v>
      </c>
      <c r="E35" s="731">
        <v>0</v>
      </c>
      <c r="F35" s="731">
        <v>0</v>
      </c>
      <c r="G35" s="731">
        <v>0</v>
      </c>
      <c r="H35" s="731">
        <v>0</v>
      </c>
      <c r="I35" s="731">
        <v>0</v>
      </c>
      <c r="J35" s="731">
        <v>0</v>
      </c>
      <c r="K35" s="731">
        <v>0</v>
      </c>
      <c r="L35" s="731">
        <v>0</v>
      </c>
      <c r="M35" s="731">
        <v>0</v>
      </c>
      <c r="N35" s="731">
        <v>0</v>
      </c>
      <c r="O35" s="731">
        <v>0</v>
      </c>
      <c r="P35" s="731">
        <v>0</v>
      </c>
      <c r="Q35" s="731" t="s">
        <v>552</v>
      </c>
      <c r="R35" s="731" t="s">
        <v>552</v>
      </c>
      <c r="S35" s="731" t="s">
        <v>552</v>
      </c>
    </row>
    <row r="36" spans="1:19">
      <c r="A36" s="118" t="s">
        <v>116</v>
      </c>
      <c r="B36" s="117">
        <v>0</v>
      </c>
      <c r="C36" s="117">
        <v>0</v>
      </c>
      <c r="D36" s="117">
        <v>0</v>
      </c>
      <c r="E36" s="117">
        <v>0</v>
      </c>
      <c r="F36" s="117">
        <v>0</v>
      </c>
      <c r="G36" s="117">
        <v>0</v>
      </c>
      <c r="H36" s="117">
        <v>0</v>
      </c>
      <c r="I36" s="117">
        <v>0</v>
      </c>
      <c r="J36" s="117">
        <v>0</v>
      </c>
      <c r="K36" s="117">
        <v>0</v>
      </c>
      <c r="L36" s="117">
        <v>0</v>
      </c>
      <c r="M36" s="117">
        <v>0</v>
      </c>
      <c r="N36" s="117">
        <v>0</v>
      </c>
      <c r="O36" s="117">
        <v>0</v>
      </c>
      <c r="P36" s="117">
        <v>0</v>
      </c>
      <c r="Q36" s="767" t="s">
        <v>552</v>
      </c>
      <c r="R36" s="767" t="s">
        <v>552</v>
      </c>
      <c r="S36" s="767" t="s">
        <v>552</v>
      </c>
    </row>
    <row r="37" spans="1:19">
      <c r="A37" s="118"/>
      <c r="B37" s="728"/>
      <c r="C37" s="728"/>
      <c r="D37" s="728"/>
      <c r="E37" s="728"/>
      <c r="F37" s="728"/>
      <c r="G37" s="728"/>
      <c r="H37" s="728"/>
      <c r="I37" s="728"/>
      <c r="J37" s="728"/>
      <c r="K37" s="728"/>
      <c r="L37" s="728"/>
      <c r="M37" s="728"/>
      <c r="N37" s="728"/>
      <c r="O37" s="728"/>
      <c r="P37" s="728"/>
      <c r="Q37" s="769"/>
      <c r="R37" s="769"/>
      <c r="S37" s="769"/>
    </row>
    <row r="38" spans="1:19" ht="95.25" customHeight="1">
      <c r="A38" s="1179" t="s">
        <v>604</v>
      </c>
      <c r="B38" s="1179"/>
      <c r="C38" s="1179"/>
      <c r="D38" s="1179"/>
      <c r="E38" s="1179"/>
      <c r="F38" s="1179"/>
      <c r="G38" s="1179"/>
      <c r="H38" s="1179"/>
      <c r="I38" s="1179"/>
      <c r="J38" s="1179"/>
      <c r="K38" s="1179"/>
      <c r="L38" s="1179"/>
      <c r="M38" s="1179"/>
      <c r="N38" s="1179"/>
      <c r="O38" s="1179"/>
      <c r="P38" s="1179"/>
      <c r="Q38" s="1179"/>
      <c r="R38" s="1179"/>
      <c r="S38" s="1179"/>
    </row>
  </sheetData>
  <mergeCells count="6">
    <mergeCell ref="A1:S1"/>
    <mergeCell ref="A38:S38"/>
    <mergeCell ref="C3:P4"/>
    <mergeCell ref="Q3:S4"/>
    <mergeCell ref="B3:B5"/>
    <mergeCell ref="A3:A5"/>
  </mergeCells>
  <hyperlinks>
    <hyperlink ref="T1" location="INDICE!A1" display="INDICE"/>
  </hyperlinks>
  <printOptions horizontalCentered="1"/>
  <pageMargins left="0.74803149606299213" right="0.74803149606299213" top="1.1417322834645669" bottom="0.98425196850393704" header="0" footer="0.51181102362204722"/>
  <pageSetup paperSize="9" scale="65" firstPageNumber="80" orientation="landscape" useFirstPageNumber="1" r:id="rId1"/>
  <headerFooter scaleWithDoc="0" alignWithMargins="0">
    <oddHeader>&amp;C&amp;G</oddHeader>
    <oddFooter>&amp;C&amp;12 76</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showGridLines="0" zoomScale="90" zoomScaleNormal="90" zoomScalePageLayoutView="80" workbookViewId="0">
      <selection activeCell="A2" sqref="A2"/>
    </sheetView>
  </sheetViews>
  <sheetFormatPr baseColWidth="10" defaultColWidth="9.140625" defaultRowHeight="12.75"/>
  <cols>
    <col min="1" max="1" width="30.140625" style="65" customWidth="1"/>
    <col min="2" max="2" width="9.5703125" style="65" customWidth="1"/>
    <col min="3" max="3" width="9.85546875" style="65" bestFit="1" customWidth="1"/>
    <col min="4" max="5" width="9" style="65" bestFit="1" customWidth="1"/>
    <col min="6" max="7" width="9.5703125" style="65" bestFit="1" customWidth="1"/>
    <col min="8" max="8" width="11.28515625" style="65" bestFit="1" customWidth="1"/>
    <col min="9" max="9" width="8.7109375" style="65" customWidth="1"/>
    <col min="10" max="11" width="10.42578125" style="65" bestFit="1" customWidth="1"/>
    <col min="12" max="12" width="11" style="65" customWidth="1"/>
    <col min="13" max="13" width="9.5703125" style="65" customWidth="1"/>
    <col min="14" max="14" width="8.7109375" style="65" customWidth="1"/>
    <col min="15" max="15" width="9" style="65" bestFit="1" customWidth="1"/>
    <col min="16" max="16" width="7.42578125" style="65" customWidth="1"/>
    <col min="17" max="17" width="9.28515625" style="65" customWidth="1"/>
    <col min="18" max="18" width="8.85546875" style="65" customWidth="1"/>
    <col min="19" max="16384" width="9.140625" style="57"/>
  </cols>
  <sheetData>
    <row r="1" spans="1:19" ht="54.75" customHeight="1">
      <c r="A1" s="1167" t="s">
        <v>1424</v>
      </c>
      <c r="B1" s="1168"/>
      <c r="C1" s="1168"/>
      <c r="D1" s="1168"/>
      <c r="E1" s="1168"/>
      <c r="F1" s="1168"/>
      <c r="G1" s="1168"/>
      <c r="H1" s="1168"/>
      <c r="I1" s="1168"/>
      <c r="J1" s="1168"/>
      <c r="K1" s="1168"/>
      <c r="L1" s="1168"/>
      <c r="M1" s="1168"/>
      <c r="N1" s="1168"/>
      <c r="O1" s="1168"/>
      <c r="P1" s="1168"/>
      <c r="Q1" s="1168"/>
      <c r="R1" s="1168"/>
      <c r="S1" s="468" t="s">
        <v>1037</v>
      </c>
    </row>
    <row r="2" spans="1:19" s="65" customFormat="1" ht="6" customHeight="1">
      <c r="A2" s="87"/>
      <c r="B2" s="87"/>
      <c r="C2" s="87"/>
      <c r="D2" s="87"/>
      <c r="E2" s="87"/>
      <c r="F2" s="87"/>
      <c r="G2" s="87"/>
      <c r="H2" s="87"/>
      <c r="I2" s="87"/>
      <c r="J2" s="87"/>
      <c r="K2" s="87"/>
      <c r="L2" s="87"/>
      <c r="M2" s="87"/>
      <c r="N2" s="87"/>
      <c r="O2" s="87"/>
      <c r="P2" s="92"/>
      <c r="Q2" s="92"/>
      <c r="R2" s="92"/>
    </row>
    <row r="3" spans="1:19" s="60" customFormat="1" ht="18" customHeight="1">
      <c r="A3" s="1210" t="s">
        <v>1243</v>
      </c>
      <c r="B3" s="1170" t="s">
        <v>603</v>
      </c>
      <c r="C3" s="1170" t="s">
        <v>470</v>
      </c>
      <c r="D3" s="1211" t="s">
        <v>1214</v>
      </c>
      <c r="E3" s="1080"/>
      <c r="F3" s="1080"/>
      <c r="G3" s="1080"/>
      <c r="H3" s="1080"/>
      <c r="I3" s="1080"/>
      <c r="J3" s="1080"/>
      <c r="K3" s="1080"/>
      <c r="L3" s="1081"/>
      <c r="M3" s="1170" t="s">
        <v>621</v>
      </c>
      <c r="N3" s="1211" t="s">
        <v>1215</v>
      </c>
      <c r="O3" s="1080"/>
      <c r="P3" s="1080"/>
      <c r="Q3" s="1080"/>
      <c r="R3" s="1081"/>
    </row>
    <row r="4" spans="1:19" s="90" customFormat="1" ht="50.25" customHeight="1">
      <c r="A4" s="1083"/>
      <c r="B4" s="1171"/>
      <c r="C4" s="1171"/>
      <c r="D4" s="726" t="s">
        <v>75</v>
      </c>
      <c r="E4" s="726" t="s">
        <v>74</v>
      </c>
      <c r="F4" s="726" t="s">
        <v>620</v>
      </c>
      <c r="G4" s="726" t="s">
        <v>619</v>
      </c>
      <c r="H4" s="726" t="s">
        <v>71</v>
      </c>
      <c r="I4" s="726" t="s">
        <v>70</v>
      </c>
      <c r="J4" s="726" t="s">
        <v>69</v>
      </c>
      <c r="K4" s="726" t="s">
        <v>618</v>
      </c>
      <c r="L4" s="726" t="s">
        <v>67</v>
      </c>
      <c r="M4" s="1171"/>
      <c r="N4" s="726" t="s">
        <v>617</v>
      </c>
      <c r="O4" s="726" t="s">
        <v>65</v>
      </c>
      <c r="P4" s="726" t="s">
        <v>64</v>
      </c>
      <c r="Q4" s="726" t="s">
        <v>616</v>
      </c>
      <c r="R4" s="726" t="s">
        <v>342</v>
      </c>
    </row>
    <row r="5" spans="1:19" ht="24" customHeight="1">
      <c r="A5" s="45" t="s">
        <v>11</v>
      </c>
      <c r="B5" s="46">
        <v>35052138</v>
      </c>
      <c r="C5" s="46">
        <v>16819863</v>
      </c>
      <c r="D5" s="46">
        <v>3641463</v>
      </c>
      <c r="E5" s="46">
        <v>4534916</v>
      </c>
      <c r="F5" s="46">
        <v>1882735</v>
      </c>
      <c r="G5" s="46">
        <v>807899</v>
      </c>
      <c r="H5" s="46">
        <v>612289</v>
      </c>
      <c r="I5" s="46">
        <v>5268941</v>
      </c>
      <c r="J5" s="46">
        <v>45460</v>
      </c>
      <c r="K5" s="46">
        <v>26160</v>
      </c>
      <c r="L5" s="46">
        <v>0</v>
      </c>
      <c r="M5" s="46">
        <v>18232275</v>
      </c>
      <c r="N5" s="46">
        <v>5559656</v>
      </c>
      <c r="O5" s="46">
        <v>9157975</v>
      </c>
      <c r="P5" s="46">
        <v>493452</v>
      </c>
      <c r="Q5" s="46">
        <v>1742343</v>
      </c>
      <c r="R5" s="46">
        <v>1278849</v>
      </c>
    </row>
    <row r="6" spans="1:19" ht="26.25" customHeight="1">
      <c r="A6" s="734" t="s">
        <v>1240</v>
      </c>
      <c r="B6" s="731">
        <v>26027316</v>
      </c>
      <c r="C6" s="731">
        <v>8613996</v>
      </c>
      <c r="D6" s="731">
        <v>2108230</v>
      </c>
      <c r="E6" s="731">
        <v>2934236</v>
      </c>
      <c r="F6" s="731">
        <v>958313</v>
      </c>
      <c r="G6" s="731">
        <v>759718</v>
      </c>
      <c r="H6" s="731">
        <v>507236</v>
      </c>
      <c r="I6" s="731">
        <v>1279180</v>
      </c>
      <c r="J6" s="731">
        <v>41031</v>
      </c>
      <c r="K6" s="731">
        <v>26052</v>
      </c>
      <c r="L6" s="731">
        <v>0</v>
      </c>
      <c r="M6" s="731">
        <v>17413320</v>
      </c>
      <c r="N6" s="731">
        <v>4914744</v>
      </c>
      <c r="O6" s="731">
        <v>9046284</v>
      </c>
      <c r="P6" s="731">
        <v>490688</v>
      </c>
      <c r="Q6" s="731">
        <v>1701044</v>
      </c>
      <c r="R6" s="731">
        <v>1260560</v>
      </c>
    </row>
    <row r="7" spans="1:19" ht="27.75" customHeight="1">
      <c r="A7" s="876" t="s">
        <v>582</v>
      </c>
      <c r="B7" s="117">
        <v>203092</v>
      </c>
      <c r="C7" s="117">
        <v>71403</v>
      </c>
      <c r="D7" s="117">
        <v>18083</v>
      </c>
      <c r="E7" s="117">
        <v>17285</v>
      </c>
      <c r="F7" s="117">
        <v>9554</v>
      </c>
      <c r="G7" s="117">
        <v>151</v>
      </c>
      <c r="H7" s="117">
        <v>59</v>
      </c>
      <c r="I7" s="117">
        <v>23386</v>
      </c>
      <c r="J7" s="117">
        <v>2885</v>
      </c>
      <c r="K7" s="117">
        <v>0</v>
      </c>
      <c r="L7" s="117">
        <v>0</v>
      </c>
      <c r="M7" s="117">
        <v>131689</v>
      </c>
      <c r="N7" s="117">
        <v>58295</v>
      </c>
      <c r="O7" s="117">
        <v>50627</v>
      </c>
      <c r="P7" s="117">
        <v>2273</v>
      </c>
      <c r="Q7" s="117">
        <v>14606</v>
      </c>
      <c r="R7" s="117">
        <v>5888</v>
      </c>
    </row>
    <row r="8" spans="1:19" ht="27.75" customHeight="1">
      <c r="A8" s="732" t="s">
        <v>615</v>
      </c>
      <c r="B8" s="733">
        <v>1394386</v>
      </c>
      <c r="C8" s="733">
        <v>382693</v>
      </c>
      <c r="D8" s="733">
        <v>122804</v>
      </c>
      <c r="E8" s="733">
        <v>87536</v>
      </c>
      <c r="F8" s="733">
        <v>89686</v>
      </c>
      <c r="G8" s="733">
        <v>3419</v>
      </c>
      <c r="H8" s="733">
        <v>3775</v>
      </c>
      <c r="I8" s="733">
        <v>72193</v>
      </c>
      <c r="J8" s="733">
        <v>3280</v>
      </c>
      <c r="K8" s="733">
        <v>0</v>
      </c>
      <c r="L8" s="733">
        <v>0</v>
      </c>
      <c r="M8" s="733">
        <v>1011693</v>
      </c>
      <c r="N8" s="733">
        <v>317387</v>
      </c>
      <c r="O8" s="733">
        <v>587552</v>
      </c>
      <c r="P8" s="733">
        <v>28847</v>
      </c>
      <c r="Q8" s="733">
        <v>34494</v>
      </c>
      <c r="R8" s="733">
        <v>43413</v>
      </c>
    </row>
    <row r="9" spans="1:19" ht="27.75" customHeight="1">
      <c r="A9" s="876" t="s">
        <v>614</v>
      </c>
      <c r="B9" s="117">
        <v>3273919</v>
      </c>
      <c r="C9" s="117">
        <v>719014</v>
      </c>
      <c r="D9" s="117">
        <v>269118</v>
      </c>
      <c r="E9" s="117">
        <v>155613</v>
      </c>
      <c r="F9" s="117">
        <v>169229</v>
      </c>
      <c r="G9" s="117">
        <v>12543</v>
      </c>
      <c r="H9" s="117">
        <v>12244</v>
      </c>
      <c r="I9" s="117">
        <v>97144</v>
      </c>
      <c r="J9" s="117">
        <v>3079</v>
      </c>
      <c r="K9" s="117">
        <v>44</v>
      </c>
      <c r="L9" s="117">
        <v>0</v>
      </c>
      <c r="M9" s="117">
        <v>2554905</v>
      </c>
      <c r="N9" s="117">
        <v>678600</v>
      </c>
      <c r="O9" s="117">
        <v>1577776</v>
      </c>
      <c r="P9" s="117">
        <v>85409</v>
      </c>
      <c r="Q9" s="117">
        <v>85414</v>
      </c>
      <c r="R9" s="117">
        <v>127706</v>
      </c>
    </row>
    <row r="10" spans="1:19" ht="27.75" customHeight="1">
      <c r="A10" s="732" t="s">
        <v>613</v>
      </c>
      <c r="B10" s="733">
        <v>2561632</v>
      </c>
      <c r="C10" s="733">
        <v>581124</v>
      </c>
      <c r="D10" s="733">
        <v>199305</v>
      </c>
      <c r="E10" s="733">
        <v>130745</v>
      </c>
      <c r="F10" s="733">
        <v>131615</v>
      </c>
      <c r="G10" s="733">
        <v>18956</v>
      </c>
      <c r="H10" s="733">
        <v>13221</v>
      </c>
      <c r="I10" s="733">
        <v>84316</v>
      </c>
      <c r="J10" s="733">
        <v>1893</v>
      </c>
      <c r="K10" s="733">
        <v>1073</v>
      </c>
      <c r="L10" s="733">
        <v>0</v>
      </c>
      <c r="M10" s="733">
        <v>1980508</v>
      </c>
      <c r="N10" s="733">
        <v>504485</v>
      </c>
      <c r="O10" s="733">
        <v>1155941</v>
      </c>
      <c r="P10" s="733">
        <v>64273</v>
      </c>
      <c r="Q10" s="733">
        <v>126701</v>
      </c>
      <c r="R10" s="733">
        <v>129108</v>
      </c>
    </row>
    <row r="11" spans="1:19" ht="27.75" customHeight="1">
      <c r="A11" s="876" t="s">
        <v>612</v>
      </c>
      <c r="B11" s="117">
        <v>2056338</v>
      </c>
      <c r="C11" s="117">
        <v>471063</v>
      </c>
      <c r="D11" s="117">
        <v>155682</v>
      </c>
      <c r="E11" s="117">
        <v>107529</v>
      </c>
      <c r="F11" s="117">
        <v>85717</v>
      </c>
      <c r="G11" s="117">
        <v>25696</v>
      </c>
      <c r="H11" s="117">
        <v>13592</v>
      </c>
      <c r="I11" s="117">
        <v>78499</v>
      </c>
      <c r="J11" s="117">
        <v>2788</v>
      </c>
      <c r="K11" s="117">
        <v>1560</v>
      </c>
      <c r="L11" s="117">
        <v>0</v>
      </c>
      <c r="M11" s="117">
        <v>1585275</v>
      </c>
      <c r="N11" s="117">
        <v>365289</v>
      </c>
      <c r="O11" s="117">
        <v>814664</v>
      </c>
      <c r="P11" s="117">
        <v>45714</v>
      </c>
      <c r="Q11" s="117">
        <v>246681</v>
      </c>
      <c r="R11" s="117">
        <v>112927</v>
      </c>
    </row>
    <row r="12" spans="1:19" ht="27.75" customHeight="1">
      <c r="A12" s="732" t="s">
        <v>611</v>
      </c>
      <c r="B12" s="733">
        <v>1908359</v>
      </c>
      <c r="C12" s="733">
        <v>511227</v>
      </c>
      <c r="D12" s="733">
        <v>160046</v>
      </c>
      <c r="E12" s="733">
        <v>133543</v>
      </c>
      <c r="F12" s="733">
        <v>33009</v>
      </c>
      <c r="G12" s="733">
        <v>25547</v>
      </c>
      <c r="H12" s="733">
        <v>23602</v>
      </c>
      <c r="I12" s="733">
        <v>127479</v>
      </c>
      <c r="J12" s="733">
        <v>6846</v>
      </c>
      <c r="K12" s="733">
        <v>1155</v>
      </c>
      <c r="L12" s="733">
        <v>0</v>
      </c>
      <c r="M12" s="733">
        <v>1397132</v>
      </c>
      <c r="N12" s="733">
        <v>337951</v>
      </c>
      <c r="O12" s="733">
        <v>623989</v>
      </c>
      <c r="P12" s="733">
        <v>35070</v>
      </c>
      <c r="Q12" s="733">
        <v>311947</v>
      </c>
      <c r="R12" s="733">
        <v>88175</v>
      </c>
    </row>
    <row r="13" spans="1:19" ht="27.75" customHeight="1">
      <c r="A13" s="876" t="s">
        <v>610</v>
      </c>
      <c r="B13" s="117">
        <v>4525511</v>
      </c>
      <c r="C13" s="117">
        <v>1365990</v>
      </c>
      <c r="D13" s="117">
        <v>442760</v>
      </c>
      <c r="E13" s="117">
        <v>449928</v>
      </c>
      <c r="F13" s="117">
        <v>96450</v>
      </c>
      <c r="G13" s="117">
        <v>104367</v>
      </c>
      <c r="H13" s="117">
        <v>20251</v>
      </c>
      <c r="I13" s="117">
        <v>238060</v>
      </c>
      <c r="J13" s="117">
        <v>11093</v>
      </c>
      <c r="K13" s="117">
        <v>3081</v>
      </c>
      <c r="L13" s="117">
        <v>0</v>
      </c>
      <c r="M13" s="117">
        <v>3159521</v>
      </c>
      <c r="N13" s="117">
        <v>908853</v>
      </c>
      <c r="O13" s="117">
        <v>1566765</v>
      </c>
      <c r="P13" s="117">
        <v>79026</v>
      </c>
      <c r="Q13" s="117">
        <v>366851</v>
      </c>
      <c r="R13" s="117">
        <v>238026</v>
      </c>
    </row>
    <row r="14" spans="1:19" ht="27.75" customHeight="1">
      <c r="A14" s="732" t="s">
        <v>609</v>
      </c>
      <c r="B14" s="733">
        <v>3286150</v>
      </c>
      <c r="C14" s="733">
        <v>1167867</v>
      </c>
      <c r="D14" s="733">
        <v>283552</v>
      </c>
      <c r="E14" s="733">
        <v>368981</v>
      </c>
      <c r="F14" s="733">
        <v>50805</v>
      </c>
      <c r="G14" s="733">
        <v>91291</v>
      </c>
      <c r="H14" s="733">
        <v>154096</v>
      </c>
      <c r="I14" s="733">
        <v>209259</v>
      </c>
      <c r="J14" s="733">
        <v>5399</v>
      </c>
      <c r="K14" s="733">
        <v>4484</v>
      </c>
      <c r="L14" s="733">
        <v>0</v>
      </c>
      <c r="M14" s="733">
        <v>2118283</v>
      </c>
      <c r="N14" s="733">
        <v>626312</v>
      </c>
      <c r="O14" s="733">
        <v>1037986</v>
      </c>
      <c r="P14" s="733">
        <v>63716</v>
      </c>
      <c r="Q14" s="733">
        <v>221948</v>
      </c>
      <c r="R14" s="733">
        <v>168321</v>
      </c>
    </row>
    <row r="15" spans="1:19" ht="27.75" customHeight="1">
      <c r="A15" s="876" t="s">
        <v>608</v>
      </c>
      <c r="B15" s="117">
        <v>2732700</v>
      </c>
      <c r="C15" s="117">
        <v>1126531</v>
      </c>
      <c r="D15" s="117">
        <v>241212</v>
      </c>
      <c r="E15" s="117">
        <v>413985</v>
      </c>
      <c r="F15" s="117">
        <v>32027</v>
      </c>
      <c r="G15" s="117">
        <v>164001</v>
      </c>
      <c r="H15" s="117">
        <v>130584</v>
      </c>
      <c r="I15" s="117">
        <v>137713</v>
      </c>
      <c r="J15" s="117">
        <v>2463</v>
      </c>
      <c r="K15" s="117">
        <v>4546</v>
      </c>
      <c r="L15" s="117">
        <v>0</v>
      </c>
      <c r="M15" s="117">
        <v>1606169</v>
      </c>
      <c r="N15" s="117">
        <v>528157</v>
      </c>
      <c r="O15" s="117">
        <v>784985</v>
      </c>
      <c r="P15" s="117">
        <v>42203</v>
      </c>
      <c r="Q15" s="117">
        <v>126192</v>
      </c>
      <c r="R15" s="117">
        <v>124632</v>
      </c>
    </row>
    <row r="16" spans="1:19" ht="27.75" customHeight="1">
      <c r="A16" s="732" t="s">
        <v>573</v>
      </c>
      <c r="B16" s="733">
        <v>2245515</v>
      </c>
      <c r="C16" s="733">
        <v>928123</v>
      </c>
      <c r="D16" s="733">
        <v>201851</v>
      </c>
      <c r="E16" s="733">
        <v>364669</v>
      </c>
      <c r="F16" s="733">
        <v>18102</v>
      </c>
      <c r="G16" s="733">
        <v>82836</v>
      </c>
      <c r="H16" s="733">
        <v>135812</v>
      </c>
      <c r="I16" s="733">
        <v>113573</v>
      </c>
      <c r="J16" s="733">
        <v>1171</v>
      </c>
      <c r="K16" s="733">
        <v>10109</v>
      </c>
      <c r="L16" s="733">
        <v>0</v>
      </c>
      <c r="M16" s="733">
        <v>1317392</v>
      </c>
      <c r="N16" s="733">
        <v>393867</v>
      </c>
      <c r="O16" s="733">
        <v>718501</v>
      </c>
      <c r="P16" s="733">
        <v>43512</v>
      </c>
      <c r="Q16" s="733">
        <v>81622</v>
      </c>
      <c r="R16" s="733">
        <v>79890</v>
      </c>
    </row>
    <row r="17" spans="1:18" ht="27.75" customHeight="1">
      <c r="A17" s="876" t="s">
        <v>596</v>
      </c>
      <c r="B17" s="117">
        <v>1839714</v>
      </c>
      <c r="C17" s="117">
        <v>1288961</v>
      </c>
      <c r="D17" s="117">
        <v>13817</v>
      </c>
      <c r="E17" s="117">
        <v>704422</v>
      </c>
      <c r="F17" s="117">
        <v>242119</v>
      </c>
      <c r="G17" s="117">
        <v>230911</v>
      </c>
      <c r="H17" s="117">
        <v>0</v>
      </c>
      <c r="I17" s="117">
        <v>97558</v>
      </c>
      <c r="J17" s="117">
        <v>134</v>
      </c>
      <c r="K17" s="117">
        <v>0</v>
      </c>
      <c r="L17" s="117">
        <v>0</v>
      </c>
      <c r="M17" s="117">
        <v>550753</v>
      </c>
      <c r="N17" s="117">
        <v>195548</v>
      </c>
      <c r="O17" s="117">
        <v>127498</v>
      </c>
      <c r="P17" s="117">
        <v>645</v>
      </c>
      <c r="Q17" s="117">
        <v>84588</v>
      </c>
      <c r="R17" s="117">
        <v>142474</v>
      </c>
    </row>
    <row r="18" spans="1:18" ht="28.5" customHeight="1">
      <c r="A18" s="734" t="s">
        <v>607</v>
      </c>
      <c r="B18" s="731">
        <v>9024822</v>
      </c>
      <c r="C18" s="731">
        <v>8205867</v>
      </c>
      <c r="D18" s="731">
        <v>1533233</v>
      </c>
      <c r="E18" s="731">
        <v>1600680</v>
      </c>
      <c r="F18" s="731">
        <v>924422</v>
      </c>
      <c r="G18" s="731">
        <v>48181</v>
      </c>
      <c r="H18" s="731">
        <v>105053</v>
      </c>
      <c r="I18" s="731">
        <v>3989761</v>
      </c>
      <c r="J18" s="731">
        <v>4429</v>
      </c>
      <c r="K18" s="731">
        <v>108</v>
      </c>
      <c r="L18" s="731">
        <v>0</v>
      </c>
      <c r="M18" s="731">
        <v>818955</v>
      </c>
      <c r="N18" s="731">
        <v>644912</v>
      </c>
      <c r="O18" s="731">
        <v>111691</v>
      </c>
      <c r="P18" s="731">
        <v>2764</v>
      </c>
      <c r="Q18" s="731">
        <v>41299</v>
      </c>
      <c r="R18" s="731">
        <v>18289</v>
      </c>
    </row>
    <row r="19" spans="1:18" ht="27.75" customHeight="1">
      <c r="A19" s="1069" t="s">
        <v>642</v>
      </c>
      <c r="B19" s="117">
        <v>545427</v>
      </c>
      <c r="C19" s="117">
        <v>545427</v>
      </c>
      <c r="D19" s="117">
        <v>144079</v>
      </c>
      <c r="E19" s="117">
        <v>197928</v>
      </c>
      <c r="F19" s="117">
        <v>112256</v>
      </c>
      <c r="G19" s="117">
        <v>7495</v>
      </c>
      <c r="H19" s="117">
        <v>13375</v>
      </c>
      <c r="I19" s="117">
        <v>69341</v>
      </c>
      <c r="J19" s="117">
        <v>953</v>
      </c>
      <c r="K19" s="117">
        <v>0</v>
      </c>
      <c r="L19" s="117">
        <v>0</v>
      </c>
      <c r="M19" s="117">
        <v>0</v>
      </c>
      <c r="N19" s="117">
        <v>0</v>
      </c>
      <c r="O19" s="117">
        <v>0</v>
      </c>
      <c r="P19" s="117">
        <v>0</v>
      </c>
      <c r="Q19" s="117">
        <v>0</v>
      </c>
      <c r="R19" s="117">
        <v>0</v>
      </c>
    </row>
    <row r="20" spans="1:18" ht="27.75" customHeight="1">
      <c r="A20" s="732" t="s">
        <v>623</v>
      </c>
      <c r="B20" s="733">
        <v>628362</v>
      </c>
      <c r="C20" s="733">
        <v>628362</v>
      </c>
      <c r="D20" s="733">
        <v>345691</v>
      </c>
      <c r="E20" s="733">
        <v>91897</v>
      </c>
      <c r="F20" s="733">
        <v>151824</v>
      </c>
      <c r="G20" s="733">
        <v>1912</v>
      </c>
      <c r="H20" s="733">
        <v>3858</v>
      </c>
      <c r="I20" s="733">
        <v>32561</v>
      </c>
      <c r="J20" s="733">
        <v>619</v>
      </c>
      <c r="K20" s="733">
        <v>0</v>
      </c>
      <c r="L20" s="733">
        <v>0</v>
      </c>
      <c r="M20" s="733">
        <v>0</v>
      </c>
      <c r="N20" s="733">
        <v>0</v>
      </c>
      <c r="O20" s="733">
        <v>0</v>
      </c>
      <c r="P20" s="733">
        <v>0</v>
      </c>
      <c r="Q20" s="733">
        <v>0</v>
      </c>
      <c r="R20" s="733">
        <v>0</v>
      </c>
    </row>
    <row r="21" spans="1:18">
      <c r="A21" s="150"/>
      <c r="B21" s="754"/>
      <c r="C21" s="754"/>
      <c r="D21" s="754"/>
      <c r="E21" s="754"/>
      <c r="F21" s="754"/>
      <c r="G21" s="754"/>
      <c r="H21" s="754"/>
      <c r="I21" s="754"/>
      <c r="J21" s="754"/>
      <c r="K21" s="754"/>
      <c r="L21" s="754"/>
      <c r="M21" s="754"/>
      <c r="N21" s="754"/>
      <c r="O21" s="754"/>
      <c r="P21" s="754"/>
      <c r="Q21" s="754"/>
      <c r="R21" s="754"/>
    </row>
    <row r="22" spans="1:18" ht="27" customHeight="1">
      <c r="A22" s="1169" t="s">
        <v>606</v>
      </c>
      <c r="B22" s="1182"/>
      <c r="C22" s="1182"/>
      <c r="D22" s="1182"/>
      <c r="E22" s="1182"/>
      <c r="F22" s="1182"/>
      <c r="G22" s="1182"/>
      <c r="H22" s="1182"/>
      <c r="I22" s="1182"/>
      <c r="J22" s="1182"/>
      <c r="K22" s="1182"/>
      <c r="L22" s="1182"/>
      <c r="M22" s="1182"/>
      <c r="N22" s="1182"/>
      <c r="O22" s="1182"/>
      <c r="P22" s="1182"/>
      <c r="Q22" s="1182"/>
      <c r="R22" s="1182"/>
    </row>
  </sheetData>
  <mergeCells count="8">
    <mergeCell ref="A1:R1"/>
    <mergeCell ref="A22:R22"/>
    <mergeCell ref="A3:A4"/>
    <mergeCell ref="B3:B4"/>
    <mergeCell ref="C3:C4"/>
    <mergeCell ref="D3:L3"/>
    <mergeCell ref="M3:M4"/>
    <mergeCell ref="N3:R3"/>
  </mergeCells>
  <hyperlinks>
    <hyperlink ref="S1" location="INDICE!A1" display="INDICE"/>
  </hyperlinks>
  <printOptions horizontalCentered="1"/>
  <pageMargins left="0.74803149606299213" right="0.74803149606299213" top="1.1417322834645669" bottom="0.98425196850393704" header="0" footer="0.51181102362204722"/>
  <pageSetup paperSize="9" scale="67" firstPageNumber="81" orientation="landscape" useFirstPageNumber="1" r:id="rId1"/>
  <headerFooter scaleWithDoc="0" alignWithMargins="0">
    <oddHeader>&amp;C&amp;G</oddHeader>
    <oddFooter>&amp;C&amp;12 77</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showGridLines="0" zoomScale="90" zoomScaleNormal="90" zoomScalePageLayoutView="90" workbookViewId="0">
      <selection activeCell="A2" sqref="A2"/>
    </sheetView>
  </sheetViews>
  <sheetFormatPr baseColWidth="10" defaultColWidth="9.140625" defaultRowHeight="12.75"/>
  <cols>
    <col min="1" max="1" width="24.85546875" style="78" customWidth="1"/>
    <col min="2" max="2" width="12.28515625" style="78" customWidth="1"/>
    <col min="3" max="3" width="9" style="78" bestFit="1" customWidth="1"/>
    <col min="4" max="4" width="7.7109375" style="78" bestFit="1" customWidth="1"/>
    <col min="5" max="5" width="9" style="78" bestFit="1" customWidth="1"/>
    <col min="6" max="6" width="11.140625" style="78" bestFit="1" customWidth="1"/>
    <col min="7" max="7" width="9.5703125" style="78" bestFit="1" customWidth="1"/>
    <col min="8" max="8" width="11.28515625" style="78" bestFit="1" customWidth="1"/>
    <col min="9" max="9" width="8.7109375" style="78" customWidth="1"/>
    <col min="10" max="10" width="10.5703125" style="78" customWidth="1"/>
    <col min="11" max="11" width="10.42578125" style="78" bestFit="1" customWidth="1"/>
    <col min="12" max="12" width="9" style="78" customWidth="1"/>
    <col min="13" max="13" width="9" style="78" bestFit="1" customWidth="1"/>
    <col min="14" max="14" width="8.140625" style="78" customWidth="1"/>
    <col min="15" max="15" width="9.28515625" style="78" bestFit="1" customWidth="1"/>
    <col min="16" max="16" width="9" style="78" bestFit="1" customWidth="1"/>
    <col min="17" max="16384" width="9.140625" style="78"/>
  </cols>
  <sheetData>
    <row r="1" spans="1:17" s="58" customFormat="1" ht="57.75" customHeight="1">
      <c r="A1" s="1167" t="s">
        <v>1425</v>
      </c>
      <c r="B1" s="1168"/>
      <c r="C1" s="1168"/>
      <c r="D1" s="1168"/>
      <c r="E1" s="1168"/>
      <c r="F1" s="1168"/>
      <c r="G1" s="1168"/>
      <c r="H1" s="1168"/>
      <c r="I1" s="1168"/>
      <c r="J1" s="1168"/>
      <c r="K1" s="1168"/>
      <c r="L1" s="1168"/>
      <c r="M1" s="1168"/>
      <c r="N1" s="1168"/>
      <c r="O1" s="1168"/>
      <c r="P1" s="1168"/>
      <c r="Q1" s="468" t="s">
        <v>1037</v>
      </c>
    </row>
    <row r="2" spans="1:17" s="58" customFormat="1" ht="5.25" customHeight="1">
      <c r="A2" s="62"/>
      <c r="B2" s="81"/>
      <c r="C2" s="81"/>
      <c r="D2" s="81"/>
      <c r="E2" s="81"/>
      <c r="F2" s="81"/>
      <c r="G2" s="81"/>
      <c r="H2" s="81"/>
      <c r="I2" s="81"/>
      <c r="J2" s="81"/>
      <c r="K2" s="81"/>
      <c r="L2" s="81"/>
      <c r="M2" s="81"/>
      <c r="N2" s="81"/>
      <c r="O2" s="81"/>
      <c r="P2" s="81"/>
    </row>
    <row r="3" spans="1:17" s="90" customFormat="1" ht="21.75" customHeight="1">
      <c r="A3" s="1210" t="s">
        <v>1243</v>
      </c>
      <c r="B3" s="1170" t="s">
        <v>628</v>
      </c>
      <c r="C3" s="1170" t="s">
        <v>470</v>
      </c>
      <c r="D3" s="1170" t="s">
        <v>1214</v>
      </c>
      <c r="E3" s="1171"/>
      <c r="F3" s="1171"/>
      <c r="G3" s="1171"/>
      <c r="H3" s="1171"/>
      <c r="I3" s="1171"/>
      <c r="J3" s="1171"/>
      <c r="K3" s="1171"/>
      <c r="L3" s="1171"/>
      <c r="M3" s="1170" t="s">
        <v>76</v>
      </c>
      <c r="N3" s="1170" t="s">
        <v>1215</v>
      </c>
      <c r="O3" s="1171"/>
      <c r="P3" s="1171"/>
    </row>
    <row r="4" spans="1:17" s="90" customFormat="1" ht="47.25" customHeight="1">
      <c r="A4" s="1083"/>
      <c r="B4" s="1171"/>
      <c r="C4" s="1171"/>
      <c r="D4" s="726" t="s">
        <v>75</v>
      </c>
      <c r="E4" s="726" t="s">
        <v>74</v>
      </c>
      <c r="F4" s="726" t="s">
        <v>620</v>
      </c>
      <c r="G4" s="726" t="s">
        <v>619</v>
      </c>
      <c r="H4" s="726" t="s">
        <v>71</v>
      </c>
      <c r="I4" s="726" t="s">
        <v>70</v>
      </c>
      <c r="J4" s="726" t="s">
        <v>69</v>
      </c>
      <c r="K4" s="726" t="s">
        <v>618</v>
      </c>
      <c r="L4" s="726" t="s">
        <v>627</v>
      </c>
      <c r="M4" s="1171"/>
      <c r="N4" s="726" t="s">
        <v>617</v>
      </c>
      <c r="O4" s="726" t="s">
        <v>616</v>
      </c>
      <c r="P4" s="726" t="s">
        <v>342</v>
      </c>
    </row>
    <row r="5" spans="1:17" s="115" customFormat="1" ht="22.5" customHeight="1">
      <c r="A5" s="45" t="s">
        <v>11</v>
      </c>
      <c r="B5" s="46">
        <v>12218127</v>
      </c>
      <c r="C5" s="46">
        <v>8676504</v>
      </c>
      <c r="D5" s="46">
        <v>117473</v>
      </c>
      <c r="E5" s="46">
        <v>1604744</v>
      </c>
      <c r="F5" s="46">
        <v>702517</v>
      </c>
      <c r="G5" s="46">
        <v>661395</v>
      </c>
      <c r="H5" s="46">
        <v>249814</v>
      </c>
      <c r="I5" s="46">
        <v>5268941</v>
      </c>
      <c r="J5" s="46">
        <v>45460</v>
      </c>
      <c r="K5" s="46">
        <v>26160</v>
      </c>
      <c r="L5" s="46">
        <v>0</v>
      </c>
      <c r="M5" s="46">
        <v>3541623</v>
      </c>
      <c r="N5" s="46">
        <v>676128</v>
      </c>
      <c r="O5" s="46">
        <v>1653920</v>
      </c>
      <c r="P5" s="46">
        <v>1211575</v>
      </c>
    </row>
    <row r="6" spans="1:17" s="115" customFormat="1" ht="18.75" customHeight="1">
      <c r="A6" s="734" t="s">
        <v>1240</v>
      </c>
      <c r="B6" s="731">
        <v>7393262</v>
      </c>
      <c r="C6" s="731">
        <v>3912806</v>
      </c>
      <c r="D6" s="731">
        <v>98363</v>
      </c>
      <c r="E6" s="731">
        <v>1347134</v>
      </c>
      <c r="F6" s="731">
        <v>291091</v>
      </c>
      <c r="G6" s="731">
        <v>634088</v>
      </c>
      <c r="H6" s="731">
        <v>195867</v>
      </c>
      <c r="I6" s="731">
        <v>1279180</v>
      </c>
      <c r="J6" s="731">
        <v>41031</v>
      </c>
      <c r="K6" s="731">
        <v>26052</v>
      </c>
      <c r="L6" s="731">
        <v>0</v>
      </c>
      <c r="M6" s="731">
        <v>3480456</v>
      </c>
      <c r="N6" s="731">
        <v>674544</v>
      </c>
      <c r="O6" s="731">
        <v>1612621</v>
      </c>
      <c r="P6" s="731">
        <v>1193291</v>
      </c>
    </row>
    <row r="7" spans="1:17" ht="19.5" customHeight="1">
      <c r="A7" s="118" t="s">
        <v>582</v>
      </c>
      <c r="B7" s="117">
        <v>85062</v>
      </c>
      <c r="C7" s="117">
        <v>34330</v>
      </c>
      <c r="D7" s="117">
        <v>1276</v>
      </c>
      <c r="E7" s="117">
        <v>5763</v>
      </c>
      <c r="F7" s="117">
        <v>1020</v>
      </c>
      <c r="G7" s="117">
        <v>0</v>
      </c>
      <c r="H7" s="117">
        <v>0</v>
      </c>
      <c r="I7" s="117">
        <v>23386</v>
      </c>
      <c r="J7" s="117">
        <v>2885</v>
      </c>
      <c r="K7" s="117">
        <v>0</v>
      </c>
      <c r="L7" s="117">
        <v>0</v>
      </c>
      <c r="M7" s="117">
        <v>50732</v>
      </c>
      <c r="N7" s="117">
        <v>30403</v>
      </c>
      <c r="O7" s="117">
        <v>14557</v>
      </c>
      <c r="P7" s="117">
        <v>5772</v>
      </c>
    </row>
    <row r="8" spans="1:17" ht="18.75" customHeight="1">
      <c r="A8" s="732" t="s">
        <v>626</v>
      </c>
      <c r="B8" s="733">
        <v>252408</v>
      </c>
      <c r="C8" s="733">
        <v>119351</v>
      </c>
      <c r="D8" s="733">
        <v>6704</v>
      </c>
      <c r="E8" s="733">
        <v>27113</v>
      </c>
      <c r="F8" s="733">
        <v>7129</v>
      </c>
      <c r="G8" s="733">
        <v>1012</v>
      </c>
      <c r="H8" s="733">
        <v>1920</v>
      </c>
      <c r="I8" s="733">
        <v>72193</v>
      </c>
      <c r="J8" s="733">
        <v>3280</v>
      </c>
      <c r="K8" s="733">
        <v>0</v>
      </c>
      <c r="L8" s="733">
        <v>0</v>
      </c>
      <c r="M8" s="733">
        <v>133057</v>
      </c>
      <c r="N8" s="733">
        <v>58842</v>
      </c>
      <c r="O8" s="733">
        <v>32834</v>
      </c>
      <c r="P8" s="733">
        <v>41381</v>
      </c>
    </row>
    <row r="9" spans="1:17" ht="18.75" customHeight="1">
      <c r="A9" s="118" t="s">
        <v>625</v>
      </c>
      <c r="B9" s="117">
        <v>438455</v>
      </c>
      <c r="C9" s="117">
        <v>197305</v>
      </c>
      <c r="D9" s="117">
        <v>11612</v>
      </c>
      <c r="E9" s="117">
        <v>60174</v>
      </c>
      <c r="F9" s="117">
        <v>12468</v>
      </c>
      <c r="G9" s="117">
        <v>7051</v>
      </c>
      <c r="H9" s="117">
        <v>5733</v>
      </c>
      <c r="I9" s="117">
        <v>97144</v>
      </c>
      <c r="J9" s="117">
        <v>3079</v>
      </c>
      <c r="K9" s="117">
        <v>44</v>
      </c>
      <c r="L9" s="117">
        <v>0</v>
      </c>
      <c r="M9" s="117">
        <v>241150</v>
      </c>
      <c r="N9" s="117">
        <v>43518</v>
      </c>
      <c r="O9" s="117">
        <v>79008</v>
      </c>
      <c r="P9" s="117">
        <v>118624</v>
      </c>
    </row>
    <row r="10" spans="1:17" ht="19.5" customHeight="1">
      <c r="A10" s="732" t="s">
        <v>624</v>
      </c>
      <c r="B10" s="733">
        <v>423316</v>
      </c>
      <c r="C10" s="733">
        <v>163837</v>
      </c>
      <c r="D10" s="733">
        <v>5098</v>
      </c>
      <c r="E10" s="733">
        <v>43331</v>
      </c>
      <c r="F10" s="733">
        <v>6905</v>
      </c>
      <c r="G10" s="733">
        <v>14284</v>
      </c>
      <c r="H10" s="733">
        <v>6937</v>
      </c>
      <c r="I10" s="733">
        <v>84316</v>
      </c>
      <c r="J10" s="733">
        <v>1893</v>
      </c>
      <c r="K10" s="733">
        <v>1073</v>
      </c>
      <c r="L10" s="733">
        <v>0</v>
      </c>
      <c r="M10" s="733">
        <v>259479</v>
      </c>
      <c r="N10" s="733">
        <v>28082</v>
      </c>
      <c r="O10" s="733">
        <v>121642</v>
      </c>
      <c r="P10" s="733">
        <v>109755</v>
      </c>
    </row>
    <row r="11" spans="1:17" ht="21" customHeight="1">
      <c r="A11" s="118" t="s">
        <v>612</v>
      </c>
      <c r="B11" s="117">
        <v>526407</v>
      </c>
      <c r="C11" s="117">
        <v>153140</v>
      </c>
      <c r="D11" s="117">
        <v>3539</v>
      </c>
      <c r="E11" s="117">
        <v>35971</v>
      </c>
      <c r="F11" s="117">
        <v>4293</v>
      </c>
      <c r="G11" s="117">
        <v>20466</v>
      </c>
      <c r="H11" s="117">
        <v>6024</v>
      </c>
      <c r="I11" s="117">
        <v>78499</v>
      </c>
      <c r="J11" s="117">
        <v>2788</v>
      </c>
      <c r="K11" s="117">
        <v>1560</v>
      </c>
      <c r="L11" s="117">
        <v>0</v>
      </c>
      <c r="M11" s="117">
        <v>373267</v>
      </c>
      <c r="N11" s="117">
        <v>31037</v>
      </c>
      <c r="O11" s="117">
        <v>242037</v>
      </c>
      <c r="P11" s="117">
        <v>100193</v>
      </c>
    </row>
    <row r="12" spans="1:17" ht="21" customHeight="1">
      <c r="A12" s="732" t="s">
        <v>611</v>
      </c>
      <c r="B12" s="733">
        <v>641324</v>
      </c>
      <c r="C12" s="733">
        <v>217462</v>
      </c>
      <c r="D12" s="733">
        <v>9446</v>
      </c>
      <c r="E12" s="733">
        <v>47807</v>
      </c>
      <c r="F12" s="733">
        <v>3843</v>
      </c>
      <c r="G12" s="733">
        <v>13793</v>
      </c>
      <c r="H12" s="733">
        <v>7093</v>
      </c>
      <c r="I12" s="733">
        <v>127479</v>
      </c>
      <c r="J12" s="733">
        <v>6846</v>
      </c>
      <c r="K12" s="733">
        <v>1155</v>
      </c>
      <c r="L12" s="733">
        <v>0</v>
      </c>
      <c r="M12" s="733">
        <v>423862</v>
      </c>
      <c r="N12" s="733">
        <v>35729</v>
      </c>
      <c r="O12" s="733">
        <v>302994</v>
      </c>
      <c r="P12" s="733">
        <v>85139</v>
      </c>
    </row>
    <row r="13" spans="1:17" ht="19.5" customHeight="1">
      <c r="A13" s="118" t="s">
        <v>610</v>
      </c>
      <c r="B13" s="117">
        <v>1205348</v>
      </c>
      <c r="C13" s="117">
        <v>528517</v>
      </c>
      <c r="D13" s="117">
        <v>22185</v>
      </c>
      <c r="E13" s="117">
        <v>139469</v>
      </c>
      <c r="F13" s="117">
        <v>5281</v>
      </c>
      <c r="G13" s="117">
        <v>89097</v>
      </c>
      <c r="H13" s="117">
        <v>20251</v>
      </c>
      <c r="I13" s="117">
        <v>238060</v>
      </c>
      <c r="J13" s="117">
        <v>11093</v>
      </c>
      <c r="K13" s="117">
        <v>3081</v>
      </c>
      <c r="L13" s="117">
        <v>0</v>
      </c>
      <c r="M13" s="117">
        <v>676831</v>
      </c>
      <c r="N13" s="117">
        <v>98823</v>
      </c>
      <c r="O13" s="117">
        <v>345443</v>
      </c>
      <c r="P13" s="117">
        <v>232565</v>
      </c>
    </row>
    <row r="14" spans="1:17" ht="22.5" customHeight="1">
      <c r="A14" s="732" t="s">
        <v>609</v>
      </c>
      <c r="B14" s="733">
        <v>868370</v>
      </c>
      <c r="C14" s="733">
        <v>442558</v>
      </c>
      <c r="D14" s="733">
        <v>17040</v>
      </c>
      <c r="E14" s="733">
        <v>102104</v>
      </c>
      <c r="F14" s="733">
        <v>3185</v>
      </c>
      <c r="G14" s="733">
        <v>64802</v>
      </c>
      <c r="H14" s="733">
        <v>36285</v>
      </c>
      <c r="I14" s="733">
        <v>209259</v>
      </c>
      <c r="J14" s="733">
        <v>5399</v>
      </c>
      <c r="K14" s="733">
        <v>4484</v>
      </c>
      <c r="L14" s="733">
        <v>0</v>
      </c>
      <c r="M14" s="733">
        <v>425812</v>
      </c>
      <c r="N14" s="733">
        <v>69198</v>
      </c>
      <c r="O14" s="733">
        <v>194127</v>
      </c>
      <c r="P14" s="733">
        <v>162487</v>
      </c>
    </row>
    <row r="15" spans="1:17" ht="22.5" customHeight="1">
      <c r="A15" s="118" t="s">
        <v>608</v>
      </c>
      <c r="B15" s="117">
        <v>778709</v>
      </c>
      <c r="C15" s="117">
        <v>452933</v>
      </c>
      <c r="D15" s="117">
        <v>12795</v>
      </c>
      <c r="E15" s="117">
        <v>103963</v>
      </c>
      <c r="F15" s="117">
        <v>2466</v>
      </c>
      <c r="G15" s="117">
        <v>145199</v>
      </c>
      <c r="H15" s="117">
        <v>43788</v>
      </c>
      <c r="I15" s="117">
        <v>137713</v>
      </c>
      <c r="J15" s="117">
        <v>2463</v>
      </c>
      <c r="K15" s="117">
        <v>4546</v>
      </c>
      <c r="L15" s="117">
        <v>0</v>
      </c>
      <c r="M15" s="117">
        <v>325776</v>
      </c>
      <c r="N15" s="117">
        <v>87409</v>
      </c>
      <c r="O15" s="117">
        <v>117563</v>
      </c>
      <c r="P15" s="117">
        <v>120804</v>
      </c>
    </row>
    <row r="16" spans="1:17" ht="21.75" customHeight="1">
      <c r="A16" s="732" t="s">
        <v>573</v>
      </c>
      <c r="B16" s="733">
        <v>562584</v>
      </c>
      <c r="C16" s="733">
        <v>360774</v>
      </c>
      <c r="D16" s="733">
        <v>8627</v>
      </c>
      <c r="E16" s="733">
        <v>106927</v>
      </c>
      <c r="F16" s="733">
        <v>2382</v>
      </c>
      <c r="G16" s="733">
        <v>50149</v>
      </c>
      <c r="H16" s="733">
        <v>67836</v>
      </c>
      <c r="I16" s="733">
        <v>113573</v>
      </c>
      <c r="J16" s="733">
        <v>1171</v>
      </c>
      <c r="K16" s="733">
        <v>10109</v>
      </c>
      <c r="L16" s="733">
        <v>0</v>
      </c>
      <c r="M16" s="733">
        <v>201810</v>
      </c>
      <c r="N16" s="733">
        <v>48685</v>
      </c>
      <c r="O16" s="733">
        <v>77828</v>
      </c>
      <c r="P16" s="733">
        <v>75297</v>
      </c>
    </row>
    <row r="17" spans="1:16" ht="25.5" customHeight="1">
      <c r="A17" s="118" t="s">
        <v>596</v>
      </c>
      <c r="B17" s="117">
        <v>1611279</v>
      </c>
      <c r="C17" s="117">
        <v>1242599</v>
      </c>
      <c r="D17" s="117">
        <v>41</v>
      </c>
      <c r="E17" s="117">
        <v>674512</v>
      </c>
      <c r="F17" s="117">
        <v>242119</v>
      </c>
      <c r="G17" s="117">
        <v>228235</v>
      </c>
      <c r="H17" s="117">
        <v>0</v>
      </c>
      <c r="I17" s="117">
        <v>97558</v>
      </c>
      <c r="J17" s="117">
        <v>134</v>
      </c>
      <c r="K17" s="117">
        <v>0</v>
      </c>
      <c r="L17" s="117">
        <v>0</v>
      </c>
      <c r="M17" s="117">
        <v>368680</v>
      </c>
      <c r="N17" s="117">
        <v>142818</v>
      </c>
      <c r="O17" s="117">
        <v>84588</v>
      </c>
      <c r="P17" s="117">
        <v>141274</v>
      </c>
    </row>
    <row r="18" spans="1:16" s="115" customFormat="1" ht="24">
      <c r="A18" s="734" t="s">
        <v>607</v>
      </c>
      <c r="B18" s="731">
        <v>4824865</v>
      </c>
      <c r="C18" s="731">
        <v>4763698</v>
      </c>
      <c r="D18" s="731">
        <v>19110</v>
      </c>
      <c r="E18" s="731">
        <v>257610</v>
      </c>
      <c r="F18" s="731">
        <v>411426</v>
      </c>
      <c r="G18" s="731">
        <v>27307</v>
      </c>
      <c r="H18" s="731">
        <v>53947</v>
      </c>
      <c r="I18" s="731">
        <v>3989761</v>
      </c>
      <c r="J18" s="731">
        <v>4429</v>
      </c>
      <c r="K18" s="731">
        <v>108</v>
      </c>
      <c r="L18" s="731">
        <v>0</v>
      </c>
      <c r="M18" s="731">
        <v>61167</v>
      </c>
      <c r="N18" s="731">
        <v>1584</v>
      </c>
      <c r="O18" s="731">
        <v>41299</v>
      </c>
      <c r="P18" s="731">
        <v>18284</v>
      </c>
    </row>
    <row r="19" spans="1:16" ht="30" customHeight="1">
      <c r="A19" s="1069" t="s">
        <v>642</v>
      </c>
      <c r="B19" s="117">
        <v>173455</v>
      </c>
      <c r="C19" s="117">
        <v>173455</v>
      </c>
      <c r="D19" s="117">
        <v>2652</v>
      </c>
      <c r="E19" s="117">
        <v>44048</v>
      </c>
      <c r="F19" s="117">
        <v>47067</v>
      </c>
      <c r="G19" s="117">
        <v>4595</v>
      </c>
      <c r="H19" s="117">
        <v>4799</v>
      </c>
      <c r="I19" s="117">
        <v>69341</v>
      </c>
      <c r="J19" s="117">
        <v>953</v>
      </c>
      <c r="K19" s="117">
        <v>0</v>
      </c>
      <c r="L19" s="117">
        <v>0</v>
      </c>
      <c r="M19" s="117">
        <v>0</v>
      </c>
      <c r="N19" s="117">
        <v>0</v>
      </c>
      <c r="O19" s="117">
        <v>0</v>
      </c>
      <c r="P19" s="117">
        <v>0</v>
      </c>
    </row>
    <row r="20" spans="1:16" ht="43.5" customHeight="1">
      <c r="A20" s="732" t="s">
        <v>623</v>
      </c>
      <c r="B20" s="733">
        <v>57519</v>
      </c>
      <c r="C20" s="733">
        <v>57519</v>
      </c>
      <c r="D20" s="733">
        <v>1016</v>
      </c>
      <c r="E20" s="733">
        <v>14273</v>
      </c>
      <c r="F20" s="733">
        <v>7403</v>
      </c>
      <c r="G20" s="733">
        <v>724</v>
      </c>
      <c r="H20" s="733">
        <v>923</v>
      </c>
      <c r="I20" s="733">
        <v>32561</v>
      </c>
      <c r="J20" s="733">
        <v>619</v>
      </c>
      <c r="K20" s="733">
        <v>0</v>
      </c>
      <c r="L20" s="733">
        <v>0</v>
      </c>
      <c r="M20" s="733">
        <v>0</v>
      </c>
      <c r="N20" s="733">
        <v>0</v>
      </c>
      <c r="O20" s="733">
        <v>0</v>
      </c>
      <c r="P20" s="733">
        <v>0</v>
      </c>
    </row>
    <row r="21" spans="1:16" ht="34.5" customHeight="1">
      <c r="A21" s="1179" t="s">
        <v>622</v>
      </c>
      <c r="B21" s="1182"/>
      <c r="C21" s="1182"/>
      <c r="D21" s="1182"/>
      <c r="E21" s="1182"/>
      <c r="F21" s="1182"/>
      <c r="G21" s="1182"/>
      <c r="H21" s="1182"/>
      <c r="I21" s="1182"/>
      <c r="J21" s="1182"/>
      <c r="K21" s="1182"/>
      <c r="L21" s="1182"/>
      <c r="M21" s="1182"/>
      <c r="N21" s="1182"/>
      <c r="O21" s="1182"/>
      <c r="P21" s="1182"/>
    </row>
    <row r="22" spans="1:16" ht="2.25" customHeight="1"/>
  </sheetData>
  <mergeCells count="8">
    <mergeCell ref="A1:P1"/>
    <mergeCell ref="A21:P21"/>
    <mergeCell ref="A3:A4"/>
    <mergeCell ref="B3:B4"/>
    <mergeCell ref="C3:C4"/>
    <mergeCell ref="D3:L3"/>
    <mergeCell ref="M3:M4"/>
    <mergeCell ref="N3:P3"/>
  </mergeCells>
  <hyperlinks>
    <hyperlink ref="Q1" location="INDICE!A1" display="INDICE"/>
  </hyperlinks>
  <printOptions horizontalCentered="1"/>
  <pageMargins left="0.74803149606299213" right="0.74803149606299213" top="1.1417322834645669" bottom="0.94488188976377963" header="0" footer="0.51181102362204722"/>
  <pageSetup paperSize="9" scale="75" firstPageNumber="82" orientation="landscape" useFirstPageNumber="1" r:id="rId1"/>
  <headerFooter scaleWithDoc="0" alignWithMargins="0">
    <oddHeader>&amp;C&amp;G</oddHeader>
    <oddFooter>&amp;C&amp;12 78</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showGridLines="0" zoomScale="90" zoomScaleNormal="90" workbookViewId="0">
      <selection activeCell="A2" sqref="A2"/>
    </sheetView>
  </sheetViews>
  <sheetFormatPr baseColWidth="10" defaultColWidth="9.140625" defaultRowHeight="12.75"/>
  <cols>
    <col min="1" max="1" width="30.7109375" style="65" customWidth="1"/>
    <col min="2" max="2" width="14.42578125" style="65" bestFit="1" customWidth="1"/>
    <col min="3" max="5" width="9.7109375" style="65" bestFit="1" customWidth="1"/>
    <col min="6" max="6" width="12.5703125" style="65" customWidth="1"/>
    <col min="7" max="7" width="11.85546875" style="65" customWidth="1"/>
    <col min="8" max="8" width="15.28515625" style="65" customWidth="1"/>
    <col min="9" max="9" width="10.5703125" style="65" bestFit="1" customWidth="1"/>
    <col min="10" max="10" width="9.42578125" style="65" bestFit="1" customWidth="1"/>
    <col min="11" max="11" width="11.28515625" style="65" bestFit="1" customWidth="1"/>
    <col min="12" max="12" width="8.85546875" style="65" customWidth="1"/>
    <col min="13" max="13" width="11.28515625" style="65" customWidth="1"/>
    <col min="14" max="14" width="7.28515625" style="65" bestFit="1" customWidth="1"/>
    <col min="15" max="15" width="9.85546875" style="57" customWidth="1"/>
    <col min="16" max="16384" width="9.140625" style="57"/>
  </cols>
  <sheetData>
    <row r="1" spans="1:15" ht="46.5" customHeight="1">
      <c r="A1" s="1167" t="s">
        <v>1426</v>
      </c>
      <c r="B1" s="1168"/>
      <c r="C1" s="1168"/>
      <c r="D1" s="1168"/>
      <c r="E1" s="1168"/>
      <c r="F1" s="1168"/>
      <c r="G1" s="1168"/>
      <c r="H1" s="1168"/>
      <c r="I1" s="1168"/>
      <c r="J1" s="1168"/>
      <c r="K1" s="1168"/>
      <c r="L1" s="1168"/>
      <c r="M1" s="1168"/>
      <c r="N1" s="1168"/>
      <c r="O1" s="468" t="s">
        <v>1037</v>
      </c>
    </row>
    <row r="2" spans="1:15" s="65" customFormat="1" ht="5.25" customHeight="1">
      <c r="A2" s="87"/>
      <c r="B2" s="87"/>
      <c r="C2" s="87"/>
      <c r="D2" s="87"/>
      <c r="E2" s="87"/>
      <c r="F2" s="87"/>
      <c r="G2" s="87"/>
      <c r="H2" s="87"/>
      <c r="I2" s="87"/>
      <c r="J2" s="87"/>
      <c r="K2" s="87"/>
      <c r="L2" s="92"/>
      <c r="M2" s="92"/>
      <c r="N2" s="92"/>
    </row>
    <row r="3" spans="1:15" s="60" customFormat="1" ht="23.25" customHeight="1">
      <c r="A3" s="1174" t="s">
        <v>1243</v>
      </c>
      <c r="B3" s="1184" t="s">
        <v>643</v>
      </c>
      <c r="C3" s="1184" t="s">
        <v>470</v>
      </c>
      <c r="D3" s="1176" t="s">
        <v>1214</v>
      </c>
      <c r="E3" s="1212"/>
      <c r="F3" s="1212"/>
      <c r="G3" s="1212"/>
      <c r="H3" s="1213"/>
      <c r="I3" s="1184" t="s">
        <v>621</v>
      </c>
      <c r="J3" s="1176" t="s">
        <v>1241</v>
      </c>
      <c r="K3" s="1212"/>
      <c r="L3" s="1212"/>
      <c r="M3" s="1212"/>
      <c r="N3" s="1213"/>
    </row>
    <row r="4" spans="1:15" s="90" customFormat="1" ht="46.5" customHeight="1">
      <c r="A4" s="1203"/>
      <c r="B4" s="1090"/>
      <c r="C4" s="1090"/>
      <c r="D4" s="735" t="s">
        <v>75</v>
      </c>
      <c r="E4" s="735" t="s">
        <v>74</v>
      </c>
      <c r="F4" s="735" t="s">
        <v>620</v>
      </c>
      <c r="G4" s="735" t="s">
        <v>619</v>
      </c>
      <c r="H4" s="735" t="s">
        <v>71</v>
      </c>
      <c r="I4" s="1090"/>
      <c r="J4" s="735" t="s">
        <v>617</v>
      </c>
      <c r="K4" s="735" t="s">
        <v>65</v>
      </c>
      <c r="L4" s="735" t="s">
        <v>64</v>
      </c>
      <c r="M4" s="735" t="s">
        <v>616</v>
      </c>
      <c r="N4" s="735" t="s">
        <v>62</v>
      </c>
    </row>
    <row r="5" spans="1:15" s="60" customFormat="1" ht="28.5" customHeight="1">
      <c r="A5" s="45" t="s">
        <v>11</v>
      </c>
      <c r="B5" s="46">
        <v>22834011</v>
      </c>
      <c r="C5" s="46">
        <v>8143359</v>
      </c>
      <c r="D5" s="46">
        <v>3523990</v>
      </c>
      <c r="E5" s="46">
        <v>2930172</v>
      </c>
      <c r="F5" s="46">
        <v>1180218</v>
      </c>
      <c r="G5" s="46">
        <v>146504</v>
      </c>
      <c r="H5" s="46">
        <v>362475</v>
      </c>
      <c r="I5" s="46">
        <v>14690652</v>
      </c>
      <c r="J5" s="46">
        <v>4883528</v>
      </c>
      <c r="K5" s="46">
        <v>9157975</v>
      </c>
      <c r="L5" s="46">
        <v>493452</v>
      </c>
      <c r="M5" s="46">
        <v>88423</v>
      </c>
      <c r="N5" s="46">
        <v>67274</v>
      </c>
    </row>
    <row r="6" spans="1:15" s="60" customFormat="1" ht="27" customHeight="1">
      <c r="A6" s="734" t="s">
        <v>1240</v>
      </c>
      <c r="B6" s="731">
        <v>18634054</v>
      </c>
      <c r="C6" s="731">
        <v>4701190</v>
      </c>
      <c r="D6" s="731">
        <v>2009867</v>
      </c>
      <c r="E6" s="731">
        <v>1587102</v>
      </c>
      <c r="F6" s="731">
        <v>667222</v>
      </c>
      <c r="G6" s="731">
        <v>125630</v>
      </c>
      <c r="H6" s="731">
        <v>311369</v>
      </c>
      <c r="I6" s="731">
        <v>13932864</v>
      </c>
      <c r="J6" s="731">
        <v>4240200</v>
      </c>
      <c r="K6" s="731">
        <v>9046284</v>
      </c>
      <c r="L6" s="731">
        <v>490688</v>
      </c>
      <c r="M6" s="731">
        <v>88423</v>
      </c>
      <c r="N6" s="731">
        <v>67269</v>
      </c>
    </row>
    <row r="7" spans="1:15" ht="22.5" customHeight="1">
      <c r="A7" s="118" t="s">
        <v>582</v>
      </c>
      <c r="B7" s="117">
        <v>118030</v>
      </c>
      <c r="C7" s="117">
        <v>37073</v>
      </c>
      <c r="D7" s="117">
        <v>16807</v>
      </c>
      <c r="E7" s="117">
        <v>11522</v>
      </c>
      <c r="F7" s="117">
        <v>8534</v>
      </c>
      <c r="G7" s="117">
        <v>151</v>
      </c>
      <c r="H7" s="117">
        <v>59</v>
      </c>
      <c r="I7" s="117">
        <v>80957</v>
      </c>
      <c r="J7" s="117">
        <v>27892</v>
      </c>
      <c r="K7" s="117">
        <v>50627</v>
      </c>
      <c r="L7" s="117">
        <v>2273</v>
      </c>
      <c r="M7" s="117">
        <v>49</v>
      </c>
      <c r="N7" s="117">
        <v>116</v>
      </c>
    </row>
    <row r="8" spans="1:15" ht="23.25" customHeight="1">
      <c r="A8" s="732" t="s">
        <v>626</v>
      </c>
      <c r="B8" s="733">
        <v>1141978</v>
      </c>
      <c r="C8" s="733">
        <v>263342</v>
      </c>
      <c r="D8" s="733">
        <v>116100</v>
      </c>
      <c r="E8" s="733">
        <v>60423</v>
      </c>
      <c r="F8" s="733">
        <v>82557</v>
      </c>
      <c r="G8" s="733">
        <v>2407</v>
      </c>
      <c r="H8" s="733">
        <v>1855</v>
      </c>
      <c r="I8" s="733">
        <v>878636</v>
      </c>
      <c r="J8" s="733">
        <v>258545</v>
      </c>
      <c r="K8" s="733">
        <v>587552</v>
      </c>
      <c r="L8" s="733">
        <v>28847</v>
      </c>
      <c r="M8" s="733">
        <v>1660</v>
      </c>
      <c r="N8" s="733">
        <v>2032</v>
      </c>
    </row>
    <row r="9" spans="1:15" ht="20.25" customHeight="1">
      <c r="A9" s="118" t="s">
        <v>625</v>
      </c>
      <c r="B9" s="117">
        <v>2835464</v>
      </c>
      <c r="C9" s="117">
        <v>521709</v>
      </c>
      <c r="D9" s="117">
        <v>257506</v>
      </c>
      <c r="E9" s="117">
        <v>95439</v>
      </c>
      <c r="F9" s="117">
        <v>156761</v>
      </c>
      <c r="G9" s="117">
        <v>5492</v>
      </c>
      <c r="H9" s="117">
        <v>6511</v>
      </c>
      <c r="I9" s="117">
        <v>2313755</v>
      </c>
      <c r="J9" s="117">
        <v>635082</v>
      </c>
      <c r="K9" s="117">
        <v>1577776</v>
      </c>
      <c r="L9" s="117">
        <v>85409</v>
      </c>
      <c r="M9" s="117">
        <v>6406</v>
      </c>
      <c r="N9" s="117">
        <v>9082</v>
      </c>
    </row>
    <row r="10" spans="1:15" ht="24" customHeight="1">
      <c r="A10" s="732" t="s">
        <v>624</v>
      </c>
      <c r="B10" s="733">
        <v>2138316</v>
      </c>
      <c r="C10" s="733">
        <v>417287</v>
      </c>
      <c r="D10" s="733">
        <v>194207</v>
      </c>
      <c r="E10" s="733">
        <v>87414</v>
      </c>
      <c r="F10" s="733">
        <v>124710</v>
      </c>
      <c r="G10" s="733">
        <v>4672</v>
      </c>
      <c r="H10" s="733">
        <v>6284</v>
      </c>
      <c r="I10" s="733">
        <v>1721029</v>
      </c>
      <c r="J10" s="733">
        <v>476403</v>
      </c>
      <c r="K10" s="733">
        <v>1155941</v>
      </c>
      <c r="L10" s="733">
        <v>64273</v>
      </c>
      <c r="M10" s="733">
        <v>5059</v>
      </c>
      <c r="N10" s="733">
        <v>19353</v>
      </c>
    </row>
    <row r="11" spans="1:15" ht="21.75" customHeight="1">
      <c r="A11" s="118" t="s">
        <v>612</v>
      </c>
      <c r="B11" s="117">
        <v>1529931</v>
      </c>
      <c r="C11" s="117">
        <v>317923</v>
      </c>
      <c r="D11" s="117">
        <v>152143</v>
      </c>
      <c r="E11" s="117">
        <v>71558</v>
      </c>
      <c r="F11" s="117">
        <v>81424</v>
      </c>
      <c r="G11" s="117">
        <v>5230</v>
      </c>
      <c r="H11" s="117">
        <v>7568</v>
      </c>
      <c r="I11" s="117">
        <v>1212008</v>
      </c>
      <c r="J11" s="117">
        <v>334252</v>
      </c>
      <c r="K11" s="117">
        <v>814664</v>
      </c>
      <c r="L11" s="117">
        <v>45714</v>
      </c>
      <c r="M11" s="117">
        <v>4644</v>
      </c>
      <c r="N11" s="117">
        <v>12734</v>
      </c>
    </row>
    <row r="12" spans="1:15" ht="21" customHeight="1">
      <c r="A12" s="732" t="s">
        <v>611</v>
      </c>
      <c r="B12" s="733">
        <v>1267035</v>
      </c>
      <c r="C12" s="733">
        <v>293765</v>
      </c>
      <c r="D12" s="733">
        <v>150600</v>
      </c>
      <c r="E12" s="733">
        <v>85736</v>
      </c>
      <c r="F12" s="733">
        <v>29166</v>
      </c>
      <c r="G12" s="733">
        <v>11754</v>
      </c>
      <c r="H12" s="733">
        <v>16509</v>
      </c>
      <c r="I12" s="733">
        <v>973270</v>
      </c>
      <c r="J12" s="733">
        <v>302222</v>
      </c>
      <c r="K12" s="733">
        <v>623989</v>
      </c>
      <c r="L12" s="733">
        <v>35070</v>
      </c>
      <c r="M12" s="733">
        <v>8953</v>
      </c>
      <c r="N12" s="733">
        <v>3036</v>
      </c>
    </row>
    <row r="13" spans="1:15" ht="27" customHeight="1">
      <c r="A13" s="118" t="s">
        <v>610</v>
      </c>
      <c r="B13" s="117">
        <v>3320163</v>
      </c>
      <c r="C13" s="117">
        <v>837473</v>
      </c>
      <c r="D13" s="117">
        <v>420575</v>
      </c>
      <c r="E13" s="117">
        <v>310459</v>
      </c>
      <c r="F13" s="117">
        <v>91169</v>
      </c>
      <c r="G13" s="117">
        <v>15270</v>
      </c>
      <c r="H13" s="117">
        <v>0</v>
      </c>
      <c r="I13" s="117">
        <v>2482690</v>
      </c>
      <c r="J13" s="117">
        <v>810030</v>
      </c>
      <c r="K13" s="117">
        <v>1566765</v>
      </c>
      <c r="L13" s="117">
        <v>79026</v>
      </c>
      <c r="M13" s="117">
        <v>21408</v>
      </c>
      <c r="N13" s="117">
        <v>5461</v>
      </c>
    </row>
    <row r="14" spans="1:15" ht="26.25" customHeight="1">
      <c r="A14" s="732" t="s">
        <v>609</v>
      </c>
      <c r="B14" s="733">
        <v>2417780</v>
      </c>
      <c r="C14" s="733">
        <v>725309</v>
      </c>
      <c r="D14" s="733">
        <v>266512</v>
      </c>
      <c r="E14" s="733">
        <v>266877</v>
      </c>
      <c r="F14" s="733">
        <v>47620</v>
      </c>
      <c r="G14" s="733">
        <v>26489</v>
      </c>
      <c r="H14" s="733">
        <v>117811</v>
      </c>
      <c r="I14" s="733">
        <v>1692471</v>
      </c>
      <c r="J14" s="733">
        <v>557114</v>
      </c>
      <c r="K14" s="733">
        <v>1037986</v>
      </c>
      <c r="L14" s="733">
        <v>63716</v>
      </c>
      <c r="M14" s="733">
        <v>27821</v>
      </c>
      <c r="N14" s="733">
        <v>5834</v>
      </c>
    </row>
    <row r="15" spans="1:15" ht="21" customHeight="1">
      <c r="A15" s="118" t="s">
        <v>608</v>
      </c>
      <c r="B15" s="117">
        <v>1953991</v>
      </c>
      <c r="C15" s="117">
        <v>673598</v>
      </c>
      <c r="D15" s="117">
        <v>228417</v>
      </c>
      <c r="E15" s="117">
        <v>310022</v>
      </c>
      <c r="F15" s="117">
        <v>29561</v>
      </c>
      <c r="G15" s="117">
        <v>18802</v>
      </c>
      <c r="H15" s="117">
        <v>86796</v>
      </c>
      <c r="I15" s="117">
        <v>1280393</v>
      </c>
      <c r="J15" s="117">
        <v>440748</v>
      </c>
      <c r="K15" s="117">
        <v>784985</v>
      </c>
      <c r="L15" s="117">
        <v>42203</v>
      </c>
      <c r="M15" s="117">
        <v>8629</v>
      </c>
      <c r="N15" s="117">
        <v>3828</v>
      </c>
    </row>
    <row r="16" spans="1:15" ht="27" customHeight="1">
      <c r="A16" s="732" t="s">
        <v>573</v>
      </c>
      <c r="B16" s="733">
        <v>1682931</v>
      </c>
      <c r="C16" s="733">
        <v>567349</v>
      </c>
      <c r="D16" s="733">
        <v>193224</v>
      </c>
      <c r="E16" s="733">
        <v>257742</v>
      </c>
      <c r="F16" s="733">
        <v>15720</v>
      </c>
      <c r="G16" s="733">
        <v>32687</v>
      </c>
      <c r="H16" s="733">
        <v>67976</v>
      </c>
      <c r="I16" s="733">
        <v>1115582</v>
      </c>
      <c r="J16" s="733">
        <v>345182</v>
      </c>
      <c r="K16" s="733">
        <v>718501</v>
      </c>
      <c r="L16" s="733">
        <v>43512</v>
      </c>
      <c r="M16" s="733">
        <v>3794</v>
      </c>
      <c r="N16" s="733">
        <v>4593</v>
      </c>
    </row>
    <row r="17" spans="1:14" ht="24" customHeight="1">
      <c r="A17" s="118" t="s">
        <v>596</v>
      </c>
      <c r="B17" s="117">
        <v>228435</v>
      </c>
      <c r="C17" s="117">
        <v>46362</v>
      </c>
      <c r="D17" s="117">
        <v>13776</v>
      </c>
      <c r="E17" s="117">
        <v>29910</v>
      </c>
      <c r="F17" s="117">
        <v>0</v>
      </c>
      <c r="G17" s="117">
        <v>2676</v>
      </c>
      <c r="H17" s="117">
        <v>0</v>
      </c>
      <c r="I17" s="117">
        <v>182073</v>
      </c>
      <c r="J17" s="117">
        <v>52730</v>
      </c>
      <c r="K17" s="117">
        <v>127498</v>
      </c>
      <c r="L17" s="117">
        <v>645</v>
      </c>
      <c r="M17" s="117">
        <v>0</v>
      </c>
      <c r="N17" s="117">
        <v>1200</v>
      </c>
    </row>
    <row r="18" spans="1:14" s="60" customFormat="1" ht="27.75" customHeight="1">
      <c r="A18" s="734" t="s">
        <v>607</v>
      </c>
      <c r="B18" s="731">
        <v>4199957</v>
      </c>
      <c r="C18" s="731">
        <v>3442169</v>
      </c>
      <c r="D18" s="731">
        <v>1514123</v>
      </c>
      <c r="E18" s="731">
        <v>1343070</v>
      </c>
      <c r="F18" s="731">
        <v>512996</v>
      </c>
      <c r="G18" s="731">
        <v>20874</v>
      </c>
      <c r="H18" s="731">
        <v>51106</v>
      </c>
      <c r="I18" s="731">
        <v>757788</v>
      </c>
      <c r="J18" s="731">
        <v>643328</v>
      </c>
      <c r="K18" s="731">
        <v>111691</v>
      </c>
      <c r="L18" s="731">
        <v>2764</v>
      </c>
      <c r="M18" s="731">
        <v>0</v>
      </c>
      <c r="N18" s="731">
        <v>5</v>
      </c>
    </row>
    <row r="19" spans="1:14" ht="25.5" customHeight="1">
      <c r="A19" s="1069" t="s">
        <v>642</v>
      </c>
      <c r="B19" s="117">
        <v>371972</v>
      </c>
      <c r="C19" s="117">
        <v>371972</v>
      </c>
      <c r="D19" s="117">
        <v>141427</v>
      </c>
      <c r="E19" s="117">
        <v>153880</v>
      </c>
      <c r="F19" s="117">
        <v>65189</v>
      </c>
      <c r="G19" s="117">
        <v>2900</v>
      </c>
      <c r="H19" s="117">
        <v>8576</v>
      </c>
      <c r="I19" s="117">
        <v>0</v>
      </c>
      <c r="J19" s="117">
        <v>0</v>
      </c>
      <c r="K19" s="117">
        <v>0</v>
      </c>
      <c r="L19" s="117">
        <v>0</v>
      </c>
      <c r="M19" s="117">
        <v>0</v>
      </c>
      <c r="N19" s="117">
        <v>0</v>
      </c>
    </row>
    <row r="20" spans="1:14" ht="36" customHeight="1">
      <c r="A20" s="732" t="s">
        <v>623</v>
      </c>
      <c r="B20" s="733">
        <v>570843</v>
      </c>
      <c r="C20" s="733">
        <v>570843</v>
      </c>
      <c r="D20" s="733">
        <v>344675</v>
      </c>
      <c r="E20" s="733">
        <v>77624</v>
      </c>
      <c r="F20" s="733">
        <v>144421</v>
      </c>
      <c r="G20" s="733">
        <v>1188</v>
      </c>
      <c r="H20" s="733">
        <v>2935</v>
      </c>
      <c r="I20" s="733">
        <v>0</v>
      </c>
      <c r="J20" s="733">
        <v>0</v>
      </c>
      <c r="K20" s="733">
        <v>0</v>
      </c>
      <c r="L20" s="733">
        <v>0</v>
      </c>
      <c r="M20" s="733">
        <v>0</v>
      </c>
      <c r="N20" s="733">
        <v>0</v>
      </c>
    </row>
    <row r="21" spans="1:14" ht="5.25" customHeight="1">
      <c r="A21" s="150"/>
      <c r="B21" s="737"/>
      <c r="C21" s="737"/>
      <c r="D21" s="737"/>
      <c r="E21" s="737"/>
      <c r="F21" s="737"/>
      <c r="G21" s="737"/>
      <c r="H21" s="737"/>
      <c r="I21" s="737"/>
      <c r="J21" s="737"/>
      <c r="K21" s="737"/>
      <c r="L21" s="737"/>
      <c r="M21" s="737"/>
      <c r="N21" s="737"/>
    </row>
    <row r="22" spans="1:14" ht="18.75" customHeight="1">
      <c r="A22" s="1169" t="s">
        <v>629</v>
      </c>
      <c r="B22" s="1182"/>
      <c r="C22" s="1182"/>
      <c r="D22" s="1182"/>
      <c r="E22" s="1182"/>
      <c r="F22" s="1182"/>
      <c r="G22" s="1182"/>
      <c r="H22" s="1182"/>
      <c r="I22" s="1182"/>
      <c r="J22" s="1182"/>
      <c r="K22" s="1182"/>
      <c r="L22" s="1182"/>
      <c r="M22" s="1182"/>
      <c r="N22" s="1182"/>
    </row>
  </sheetData>
  <mergeCells count="8">
    <mergeCell ref="A1:N1"/>
    <mergeCell ref="A22:N22"/>
    <mergeCell ref="A3:A4"/>
    <mergeCell ref="B3:B4"/>
    <mergeCell ref="C3:C4"/>
    <mergeCell ref="D3:H3"/>
    <mergeCell ref="I3:I4"/>
    <mergeCell ref="J3:N3"/>
  </mergeCells>
  <hyperlinks>
    <hyperlink ref="O1" location="INDICE!A1" display="INDICE"/>
  </hyperlinks>
  <printOptions horizontalCentered="1"/>
  <pageMargins left="0.74803149606299213" right="0.74803149606299213" top="1.1417322834645669" bottom="0.9055118110236221" header="0" footer="0.51181102362204722"/>
  <pageSetup paperSize="9" scale="75" firstPageNumber="83" orientation="landscape" useFirstPageNumber="1" r:id="rId1"/>
  <headerFooter scaleWithDoc="0" alignWithMargins="0">
    <oddHeader>&amp;C&amp;G</oddHeader>
    <oddFooter>&amp;C&amp;12 79</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showGridLines="0" zoomScale="90" zoomScaleNormal="90" zoomScalePageLayoutView="70" workbookViewId="0">
      <selection activeCell="A2" sqref="A2"/>
    </sheetView>
  </sheetViews>
  <sheetFormatPr baseColWidth="10" defaultColWidth="9.140625" defaultRowHeight="12.75"/>
  <cols>
    <col min="1" max="1" width="26.5703125" style="78" customWidth="1"/>
    <col min="2" max="2" width="10.5703125" style="78" customWidth="1"/>
    <col min="3" max="3" width="10.5703125" style="78" bestFit="1" customWidth="1"/>
    <col min="4" max="7" width="10.28515625" style="78" bestFit="1" customWidth="1"/>
    <col min="8" max="8" width="10.85546875" style="78" bestFit="1" customWidth="1"/>
    <col min="9" max="9" width="8.7109375" style="78" bestFit="1" customWidth="1"/>
    <col min="10" max="10" width="9.42578125" style="78" bestFit="1" customWidth="1"/>
    <col min="11" max="11" width="9.7109375" style="78" bestFit="1" customWidth="1"/>
    <col min="12" max="12" width="12.28515625" style="78" bestFit="1" customWidth="1"/>
    <col min="13" max="13" width="10.42578125" style="78" bestFit="1" customWidth="1"/>
    <col min="14" max="14" width="9.28515625" style="78" bestFit="1" customWidth="1"/>
    <col min="15" max="15" width="11.28515625" style="78" bestFit="1" customWidth="1"/>
    <col min="16" max="16" width="8.5703125" style="78" bestFit="1" customWidth="1"/>
    <col min="17" max="18" width="9.7109375" style="78" bestFit="1" customWidth="1"/>
    <col min="19" max="19" width="9.5703125" style="78" bestFit="1" customWidth="1"/>
    <col min="20" max="16384" width="9.140625" style="58"/>
  </cols>
  <sheetData>
    <row r="1" spans="1:20" ht="57" customHeight="1">
      <c r="A1" s="1167" t="s">
        <v>1427</v>
      </c>
      <c r="B1" s="1168"/>
      <c r="C1" s="1168"/>
      <c r="D1" s="1168"/>
      <c r="E1" s="1168"/>
      <c r="F1" s="1168"/>
      <c r="G1" s="1168"/>
      <c r="H1" s="1168"/>
      <c r="I1" s="1168"/>
      <c r="J1" s="1168"/>
      <c r="K1" s="1168"/>
      <c r="L1" s="1168"/>
      <c r="M1" s="1168"/>
      <c r="N1" s="1168"/>
      <c r="O1" s="1168"/>
      <c r="P1" s="1168"/>
      <c r="Q1" s="1168"/>
      <c r="R1" s="1168"/>
      <c r="S1" s="1168"/>
      <c r="T1" s="468" t="s">
        <v>1037</v>
      </c>
    </row>
    <row r="2" spans="1:20" s="78" customFormat="1" ht="5.25" customHeight="1">
      <c r="B2" s="87"/>
      <c r="C2" s="87"/>
      <c r="D2" s="87"/>
      <c r="E2" s="87"/>
      <c r="F2" s="87"/>
      <c r="G2" s="87"/>
      <c r="H2" s="87"/>
      <c r="I2" s="87"/>
      <c r="J2" s="87"/>
      <c r="K2" s="87"/>
      <c r="L2" s="87"/>
      <c r="M2" s="87"/>
      <c r="N2" s="87"/>
      <c r="O2" s="87"/>
      <c r="P2" s="87"/>
      <c r="Q2" s="87"/>
      <c r="R2" s="87"/>
      <c r="S2" s="87"/>
    </row>
    <row r="3" spans="1:20" ht="20.25" customHeight="1">
      <c r="A3" s="1210" t="s">
        <v>594</v>
      </c>
      <c r="B3" s="1170" t="s">
        <v>583</v>
      </c>
      <c r="C3" s="1170" t="s">
        <v>76</v>
      </c>
      <c r="D3" s="1170" t="s">
        <v>114</v>
      </c>
      <c r="E3" s="1171"/>
      <c r="F3" s="1171"/>
      <c r="G3" s="1171"/>
      <c r="H3" s="1171"/>
      <c r="I3" s="1171"/>
      <c r="J3" s="1171"/>
      <c r="K3" s="1171"/>
      <c r="L3" s="1171"/>
      <c r="M3" s="1171"/>
      <c r="N3" s="1171"/>
      <c r="O3" s="1171"/>
      <c r="P3" s="1171"/>
      <c r="Q3" s="1170" t="s">
        <v>76</v>
      </c>
      <c r="R3" s="1170" t="s">
        <v>391</v>
      </c>
      <c r="S3" s="1171"/>
    </row>
    <row r="4" spans="1:20" ht="48">
      <c r="A4" s="1083"/>
      <c r="B4" s="1171"/>
      <c r="C4" s="1171"/>
      <c r="D4" s="726" t="s">
        <v>60</v>
      </c>
      <c r="E4" s="726" t="s">
        <v>59</v>
      </c>
      <c r="F4" s="726" t="s">
        <v>58</v>
      </c>
      <c r="G4" s="726" t="s">
        <v>57</v>
      </c>
      <c r="H4" s="726" t="s">
        <v>56</v>
      </c>
      <c r="I4" s="726" t="s">
        <v>52</v>
      </c>
      <c r="J4" s="726" t="s">
        <v>51</v>
      </c>
      <c r="K4" s="726" t="s">
        <v>50</v>
      </c>
      <c r="L4" s="726" t="s">
        <v>49</v>
      </c>
      <c r="M4" s="1066" t="s">
        <v>1210</v>
      </c>
      <c r="N4" s="726" t="s">
        <v>47</v>
      </c>
      <c r="O4" s="726" t="s">
        <v>602</v>
      </c>
      <c r="P4" s="726" t="s">
        <v>601</v>
      </c>
      <c r="Q4" s="1171"/>
      <c r="R4" s="726" t="s">
        <v>43</v>
      </c>
      <c r="S4" s="726" t="s">
        <v>42</v>
      </c>
    </row>
    <row r="5" spans="1:20" s="90" customFormat="1" ht="30" customHeight="1">
      <c r="A5" s="45" t="s">
        <v>11</v>
      </c>
      <c r="B5" s="46">
        <v>35052138</v>
      </c>
      <c r="C5" s="46">
        <v>27946992</v>
      </c>
      <c r="D5" s="46">
        <v>22823038</v>
      </c>
      <c r="E5" s="46">
        <v>453551</v>
      </c>
      <c r="F5" s="46">
        <v>1283212</v>
      </c>
      <c r="G5" s="46">
        <v>327840</v>
      </c>
      <c r="H5" s="46">
        <v>36115</v>
      </c>
      <c r="I5" s="46">
        <v>127079</v>
      </c>
      <c r="J5" s="46">
        <v>29066</v>
      </c>
      <c r="K5" s="46">
        <v>1136879</v>
      </c>
      <c r="L5" s="46">
        <v>325882</v>
      </c>
      <c r="M5" s="46">
        <v>760293</v>
      </c>
      <c r="N5" s="46">
        <v>29902</v>
      </c>
      <c r="O5" s="46">
        <v>593968</v>
      </c>
      <c r="P5" s="46">
        <v>20167</v>
      </c>
      <c r="Q5" s="46">
        <v>7105146</v>
      </c>
      <c r="R5" s="46">
        <v>1855382</v>
      </c>
      <c r="S5" s="46">
        <v>5249764</v>
      </c>
    </row>
    <row r="6" spans="1:20" s="90" customFormat="1" ht="27" customHeight="1">
      <c r="A6" s="734" t="s">
        <v>784</v>
      </c>
      <c r="B6" s="731">
        <v>26027316</v>
      </c>
      <c r="C6" s="731">
        <v>23035967</v>
      </c>
      <c r="D6" s="731">
        <v>18624858</v>
      </c>
      <c r="E6" s="731">
        <v>396851</v>
      </c>
      <c r="F6" s="731">
        <v>1167675</v>
      </c>
      <c r="G6" s="731">
        <v>321725</v>
      </c>
      <c r="H6" s="731">
        <v>36105</v>
      </c>
      <c r="I6" s="731">
        <v>127048</v>
      </c>
      <c r="J6" s="731">
        <v>29066</v>
      </c>
      <c r="K6" s="731">
        <v>1102964</v>
      </c>
      <c r="L6" s="731">
        <v>286036</v>
      </c>
      <c r="M6" s="731">
        <v>326973</v>
      </c>
      <c r="N6" s="731">
        <v>27402</v>
      </c>
      <c r="O6" s="731">
        <v>571107</v>
      </c>
      <c r="P6" s="731">
        <v>18157</v>
      </c>
      <c r="Q6" s="731">
        <v>2991349</v>
      </c>
      <c r="R6" s="731">
        <v>1758905</v>
      </c>
      <c r="S6" s="731">
        <v>1232444</v>
      </c>
    </row>
    <row r="7" spans="1:20" ht="26.25" customHeight="1">
      <c r="A7" s="118" t="s">
        <v>582</v>
      </c>
      <c r="B7" s="117">
        <v>203092</v>
      </c>
      <c r="C7" s="117">
        <v>140498</v>
      </c>
      <c r="D7" s="117">
        <v>117990</v>
      </c>
      <c r="E7" s="117">
        <v>16</v>
      </c>
      <c r="F7" s="117">
        <v>1354</v>
      </c>
      <c r="G7" s="117">
        <v>2</v>
      </c>
      <c r="H7" s="117">
        <v>100</v>
      </c>
      <c r="I7" s="117">
        <v>693</v>
      </c>
      <c r="J7" s="117">
        <v>112</v>
      </c>
      <c r="K7" s="117">
        <v>19521</v>
      </c>
      <c r="L7" s="117">
        <v>434</v>
      </c>
      <c r="M7" s="117">
        <v>0</v>
      </c>
      <c r="N7" s="117">
        <v>0</v>
      </c>
      <c r="O7" s="117">
        <v>0</v>
      </c>
      <c r="P7" s="117">
        <v>276</v>
      </c>
      <c r="Q7" s="117">
        <v>62594</v>
      </c>
      <c r="R7" s="117">
        <v>37593</v>
      </c>
      <c r="S7" s="117">
        <v>25001</v>
      </c>
    </row>
    <row r="8" spans="1:20" ht="26.25" customHeight="1">
      <c r="A8" s="732" t="s">
        <v>638</v>
      </c>
      <c r="B8" s="733">
        <v>1394386</v>
      </c>
      <c r="C8" s="733">
        <v>1213356</v>
      </c>
      <c r="D8" s="733">
        <v>1141571</v>
      </c>
      <c r="E8" s="733">
        <v>1507</v>
      </c>
      <c r="F8" s="733">
        <v>11041</v>
      </c>
      <c r="G8" s="733">
        <v>84</v>
      </c>
      <c r="H8" s="733">
        <v>841</v>
      </c>
      <c r="I8" s="733">
        <v>9118</v>
      </c>
      <c r="J8" s="733">
        <v>901</v>
      </c>
      <c r="K8" s="733">
        <v>40366</v>
      </c>
      <c r="L8" s="733">
        <v>5156</v>
      </c>
      <c r="M8" s="733">
        <v>0</v>
      </c>
      <c r="N8" s="733">
        <v>572</v>
      </c>
      <c r="O8" s="733">
        <v>1192</v>
      </c>
      <c r="P8" s="733">
        <v>1007</v>
      </c>
      <c r="Q8" s="733">
        <v>181030</v>
      </c>
      <c r="R8" s="733">
        <v>124587</v>
      </c>
      <c r="S8" s="733">
        <v>56443</v>
      </c>
    </row>
    <row r="9" spans="1:20" ht="26.25" customHeight="1">
      <c r="A9" s="118" t="s">
        <v>637</v>
      </c>
      <c r="B9" s="117">
        <v>3273919</v>
      </c>
      <c r="C9" s="117">
        <v>3052769</v>
      </c>
      <c r="D9" s="117">
        <v>2834957</v>
      </c>
      <c r="E9" s="117">
        <v>6132</v>
      </c>
      <c r="F9" s="117">
        <v>31854</v>
      </c>
      <c r="G9" s="117">
        <v>849</v>
      </c>
      <c r="H9" s="117">
        <v>4968</v>
      </c>
      <c r="I9" s="117">
        <v>20274</v>
      </c>
      <c r="J9" s="117">
        <v>3598</v>
      </c>
      <c r="K9" s="117">
        <v>123926</v>
      </c>
      <c r="L9" s="117">
        <v>16169</v>
      </c>
      <c r="M9" s="117">
        <v>1910</v>
      </c>
      <c r="N9" s="117">
        <v>1090</v>
      </c>
      <c r="O9" s="117">
        <v>5423</v>
      </c>
      <c r="P9" s="117">
        <v>1619</v>
      </c>
      <c r="Q9" s="117">
        <v>221150</v>
      </c>
      <c r="R9" s="117">
        <v>146552</v>
      </c>
      <c r="S9" s="117">
        <v>74598</v>
      </c>
    </row>
    <row r="10" spans="1:20" ht="26.25" customHeight="1">
      <c r="A10" s="732" t="s">
        <v>636</v>
      </c>
      <c r="B10" s="733">
        <v>2561632</v>
      </c>
      <c r="C10" s="733">
        <v>2354273</v>
      </c>
      <c r="D10" s="733">
        <v>2137932</v>
      </c>
      <c r="E10" s="733">
        <v>6494</v>
      </c>
      <c r="F10" s="733">
        <v>31089</v>
      </c>
      <c r="G10" s="733">
        <v>19515</v>
      </c>
      <c r="H10" s="733">
        <v>1098</v>
      </c>
      <c r="I10" s="733">
        <v>14667</v>
      </c>
      <c r="J10" s="733">
        <v>2301</v>
      </c>
      <c r="K10" s="733">
        <v>114919</v>
      </c>
      <c r="L10" s="733">
        <v>9540</v>
      </c>
      <c r="M10" s="733">
        <v>11580</v>
      </c>
      <c r="N10" s="733">
        <v>1052</v>
      </c>
      <c r="O10" s="733">
        <v>3227</v>
      </c>
      <c r="P10" s="733">
        <v>859</v>
      </c>
      <c r="Q10" s="733">
        <v>207359</v>
      </c>
      <c r="R10" s="733">
        <v>124465</v>
      </c>
      <c r="S10" s="733">
        <v>82894</v>
      </c>
    </row>
    <row r="11" spans="1:20" ht="26.25" customHeight="1">
      <c r="A11" s="118" t="s">
        <v>635</v>
      </c>
      <c r="B11" s="117">
        <v>2056338</v>
      </c>
      <c r="C11" s="117">
        <v>1873567</v>
      </c>
      <c r="D11" s="117">
        <v>1529474</v>
      </c>
      <c r="E11" s="117">
        <v>5872</v>
      </c>
      <c r="F11" s="117">
        <v>28190</v>
      </c>
      <c r="G11" s="117">
        <v>135145</v>
      </c>
      <c r="H11" s="117">
        <v>2756</v>
      </c>
      <c r="I11" s="117">
        <v>9620</v>
      </c>
      <c r="J11" s="117">
        <v>2486</v>
      </c>
      <c r="K11" s="117">
        <v>127816</v>
      </c>
      <c r="L11" s="117">
        <v>9347</v>
      </c>
      <c r="M11" s="117">
        <v>9633</v>
      </c>
      <c r="N11" s="117">
        <v>926</v>
      </c>
      <c r="O11" s="117">
        <v>11539</v>
      </c>
      <c r="P11" s="117">
        <v>763</v>
      </c>
      <c r="Q11" s="117">
        <v>182771</v>
      </c>
      <c r="R11" s="117">
        <v>90666</v>
      </c>
      <c r="S11" s="117">
        <v>92105</v>
      </c>
    </row>
    <row r="12" spans="1:20" ht="26.25" customHeight="1">
      <c r="A12" s="732" t="s">
        <v>634</v>
      </c>
      <c r="B12" s="733">
        <v>1908359</v>
      </c>
      <c r="C12" s="733">
        <v>1650793</v>
      </c>
      <c r="D12" s="733">
        <v>1266246</v>
      </c>
      <c r="E12" s="733">
        <v>22248</v>
      </c>
      <c r="F12" s="733">
        <v>55266</v>
      </c>
      <c r="G12" s="733">
        <v>133579</v>
      </c>
      <c r="H12" s="733">
        <v>5285</v>
      </c>
      <c r="I12" s="733">
        <v>7815</v>
      </c>
      <c r="J12" s="733">
        <v>1250</v>
      </c>
      <c r="K12" s="733">
        <v>108289</v>
      </c>
      <c r="L12" s="733">
        <v>33707</v>
      </c>
      <c r="M12" s="733">
        <v>6789</v>
      </c>
      <c r="N12" s="733">
        <v>864</v>
      </c>
      <c r="O12" s="733">
        <v>8008</v>
      </c>
      <c r="P12" s="733">
        <v>1447</v>
      </c>
      <c r="Q12" s="733">
        <v>257566</v>
      </c>
      <c r="R12" s="733">
        <v>128835</v>
      </c>
      <c r="S12" s="733">
        <v>128731</v>
      </c>
    </row>
    <row r="13" spans="1:20" ht="26.25" customHeight="1">
      <c r="A13" s="118" t="s">
        <v>633</v>
      </c>
      <c r="B13" s="117">
        <v>4525511</v>
      </c>
      <c r="C13" s="117">
        <v>3915444</v>
      </c>
      <c r="D13" s="117">
        <v>3315613</v>
      </c>
      <c r="E13" s="117">
        <v>121764</v>
      </c>
      <c r="F13" s="117">
        <v>142538</v>
      </c>
      <c r="G13" s="117">
        <v>10140</v>
      </c>
      <c r="H13" s="117">
        <v>5833</v>
      </c>
      <c r="I13" s="117">
        <v>14123</v>
      </c>
      <c r="J13" s="117">
        <v>6568</v>
      </c>
      <c r="K13" s="117">
        <v>148520</v>
      </c>
      <c r="L13" s="117">
        <v>54115</v>
      </c>
      <c r="M13" s="117">
        <v>15703</v>
      </c>
      <c r="N13" s="117">
        <v>1410</v>
      </c>
      <c r="O13" s="117">
        <v>75883</v>
      </c>
      <c r="P13" s="117">
        <v>3234</v>
      </c>
      <c r="Q13" s="117">
        <v>610067</v>
      </c>
      <c r="R13" s="117">
        <v>359385</v>
      </c>
      <c r="S13" s="117">
        <v>250682</v>
      </c>
    </row>
    <row r="14" spans="1:20" ht="26.25" customHeight="1">
      <c r="A14" s="732" t="s">
        <v>632</v>
      </c>
      <c r="B14" s="733">
        <v>3286150</v>
      </c>
      <c r="C14" s="733">
        <v>2873267</v>
      </c>
      <c r="D14" s="733">
        <v>2417780</v>
      </c>
      <c r="E14" s="733">
        <v>63806</v>
      </c>
      <c r="F14" s="733">
        <v>108350</v>
      </c>
      <c r="G14" s="733">
        <v>6641</v>
      </c>
      <c r="H14" s="733">
        <v>4039</v>
      </c>
      <c r="I14" s="733">
        <v>23662</v>
      </c>
      <c r="J14" s="733">
        <v>3641</v>
      </c>
      <c r="K14" s="733">
        <v>134298</v>
      </c>
      <c r="L14" s="733">
        <v>37251</v>
      </c>
      <c r="M14" s="733">
        <v>14204</v>
      </c>
      <c r="N14" s="733">
        <v>1076</v>
      </c>
      <c r="O14" s="733">
        <v>54157</v>
      </c>
      <c r="P14" s="733">
        <v>4362</v>
      </c>
      <c r="Q14" s="733">
        <v>412883</v>
      </c>
      <c r="R14" s="733">
        <v>233083</v>
      </c>
      <c r="S14" s="733">
        <v>179800</v>
      </c>
    </row>
    <row r="15" spans="1:20" ht="26.25" customHeight="1">
      <c r="A15" s="118" t="s">
        <v>631</v>
      </c>
      <c r="B15" s="117">
        <v>2732700</v>
      </c>
      <c r="C15" s="117">
        <v>2440930</v>
      </c>
      <c r="D15" s="117">
        <v>1952808</v>
      </c>
      <c r="E15" s="117">
        <v>31370</v>
      </c>
      <c r="F15" s="117">
        <v>98315</v>
      </c>
      <c r="G15" s="117">
        <v>7082</v>
      </c>
      <c r="H15" s="117">
        <v>2144</v>
      </c>
      <c r="I15" s="117">
        <v>16738</v>
      </c>
      <c r="J15" s="117">
        <v>6232</v>
      </c>
      <c r="K15" s="117">
        <v>151243</v>
      </c>
      <c r="L15" s="117">
        <v>22815</v>
      </c>
      <c r="M15" s="117">
        <v>10003</v>
      </c>
      <c r="N15" s="117">
        <v>930</v>
      </c>
      <c r="O15" s="117">
        <v>138358</v>
      </c>
      <c r="P15" s="117">
        <v>2892</v>
      </c>
      <c r="Q15" s="117">
        <v>291770</v>
      </c>
      <c r="R15" s="117">
        <v>167649</v>
      </c>
      <c r="S15" s="117">
        <v>124121</v>
      </c>
    </row>
    <row r="16" spans="1:20" ht="26.25" customHeight="1">
      <c r="A16" s="732" t="s">
        <v>573</v>
      </c>
      <c r="B16" s="733">
        <v>2245515</v>
      </c>
      <c r="C16" s="733">
        <v>2036050</v>
      </c>
      <c r="D16" s="733">
        <v>1682063</v>
      </c>
      <c r="E16" s="733">
        <v>31153</v>
      </c>
      <c r="F16" s="733">
        <v>119515</v>
      </c>
      <c r="G16" s="733">
        <v>1150</v>
      </c>
      <c r="H16" s="733">
        <v>1150</v>
      </c>
      <c r="I16" s="733">
        <v>10338</v>
      </c>
      <c r="J16" s="733">
        <v>1449</v>
      </c>
      <c r="K16" s="733">
        <v>106811</v>
      </c>
      <c r="L16" s="733">
        <v>19823</v>
      </c>
      <c r="M16" s="733">
        <v>15032</v>
      </c>
      <c r="N16" s="733">
        <v>754</v>
      </c>
      <c r="O16" s="733">
        <v>45114</v>
      </c>
      <c r="P16" s="733">
        <v>1698</v>
      </c>
      <c r="Q16" s="733">
        <v>209465</v>
      </c>
      <c r="R16" s="733">
        <v>112947</v>
      </c>
      <c r="S16" s="733">
        <v>96518</v>
      </c>
    </row>
    <row r="17" spans="1:19" ht="26.25" customHeight="1">
      <c r="A17" s="118" t="s">
        <v>596</v>
      </c>
      <c r="B17" s="117">
        <v>1839714</v>
      </c>
      <c r="C17" s="117">
        <v>1485020</v>
      </c>
      <c r="D17" s="117">
        <v>228424</v>
      </c>
      <c r="E17" s="117">
        <v>106489</v>
      </c>
      <c r="F17" s="117">
        <v>540163</v>
      </c>
      <c r="G17" s="117">
        <v>7538</v>
      </c>
      <c r="H17" s="117">
        <v>7891</v>
      </c>
      <c r="I17" s="117">
        <v>0</v>
      </c>
      <c r="J17" s="117">
        <v>528</v>
      </c>
      <c r="K17" s="117">
        <v>27255</v>
      </c>
      <c r="L17" s="117">
        <v>77679</v>
      </c>
      <c r="M17" s="117">
        <v>242119</v>
      </c>
      <c r="N17" s="117">
        <v>18728</v>
      </c>
      <c r="O17" s="117">
        <v>228206</v>
      </c>
      <c r="P17" s="117">
        <v>0</v>
      </c>
      <c r="Q17" s="117">
        <v>354694</v>
      </c>
      <c r="R17" s="117">
        <v>233143</v>
      </c>
      <c r="S17" s="117">
        <v>121551</v>
      </c>
    </row>
    <row r="18" spans="1:19" s="90" customFormat="1" ht="29.25" customHeight="1">
      <c r="A18" s="734" t="s">
        <v>607</v>
      </c>
      <c r="B18" s="731">
        <v>9024822</v>
      </c>
      <c r="C18" s="731">
        <v>4911025</v>
      </c>
      <c r="D18" s="731">
        <v>4198180</v>
      </c>
      <c r="E18" s="731">
        <v>56700</v>
      </c>
      <c r="F18" s="731">
        <v>115537</v>
      </c>
      <c r="G18" s="731">
        <v>6115</v>
      </c>
      <c r="H18" s="731">
        <v>10</v>
      </c>
      <c r="I18" s="731">
        <v>31</v>
      </c>
      <c r="J18" s="731">
        <v>0</v>
      </c>
      <c r="K18" s="731">
        <v>33915</v>
      </c>
      <c r="L18" s="731">
        <v>39846</v>
      </c>
      <c r="M18" s="731">
        <v>433320</v>
      </c>
      <c r="N18" s="731">
        <v>2500</v>
      </c>
      <c r="O18" s="731">
        <v>22861</v>
      </c>
      <c r="P18" s="731">
        <v>2010</v>
      </c>
      <c r="Q18" s="731">
        <v>4113797</v>
      </c>
      <c r="R18" s="731">
        <v>96477</v>
      </c>
      <c r="S18" s="731">
        <v>4017320</v>
      </c>
    </row>
    <row r="19" spans="1:19" ht="32.25" customHeight="1">
      <c r="A19" s="1069" t="s">
        <v>642</v>
      </c>
      <c r="B19" s="117">
        <v>545427</v>
      </c>
      <c r="C19" s="117">
        <v>456850</v>
      </c>
      <c r="D19" s="117">
        <v>370929</v>
      </c>
      <c r="E19" s="117">
        <v>1532</v>
      </c>
      <c r="F19" s="117">
        <v>6816</v>
      </c>
      <c r="G19" s="117">
        <v>0</v>
      </c>
      <c r="H19" s="117">
        <v>0</v>
      </c>
      <c r="I19" s="117">
        <v>0</v>
      </c>
      <c r="J19" s="117">
        <v>0</v>
      </c>
      <c r="K19" s="117">
        <v>2635</v>
      </c>
      <c r="L19" s="117">
        <v>11403</v>
      </c>
      <c r="M19" s="117">
        <v>60603</v>
      </c>
      <c r="N19" s="117">
        <v>0</v>
      </c>
      <c r="O19" s="117">
        <v>2512</v>
      </c>
      <c r="P19" s="117">
        <v>420</v>
      </c>
      <c r="Q19" s="117">
        <v>88577</v>
      </c>
      <c r="R19" s="117">
        <v>12760</v>
      </c>
      <c r="S19" s="117">
        <v>75817</v>
      </c>
    </row>
    <row r="20" spans="1:19" ht="32.25" customHeight="1">
      <c r="A20" s="732" t="s">
        <v>1242</v>
      </c>
      <c r="B20" s="733">
        <v>628362</v>
      </c>
      <c r="C20" s="733">
        <v>589800</v>
      </c>
      <c r="D20" s="733">
        <v>570787</v>
      </c>
      <c r="E20" s="733">
        <v>185</v>
      </c>
      <c r="F20" s="733">
        <v>1448</v>
      </c>
      <c r="G20" s="733">
        <v>0</v>
      </c>
      <c r="H20" s="733">
        <v>0</v>
      </c>
      <c r="I20" s="733">
        <v>0</v>
      </c>
      <c r="J20" s="733">
        <v>0</v>
      </c>
      <c r="K20" s="733">
        <v>898</v>
      </c>
      <c r="L20" s="733">
        <v>1756</v>
      </c>
      <c r="M20" s="733">
        <v>13963</v>
      </c>
      <c r="N20" s="733">
        <v>0</v>
      </c>
      <c r="O20" s="733">
        <v>724</v>
      </c>
      <c r="P20" s="733">
        <v>39</v>
      </c>
      <c r="Q20" s="733">
        <v>38562</v>
      </c>
      <c r="R20" s="733">
        <v>2803</v>
      </c>
      <c r="S20" s="733">
        <v>35759</v>
      </c>
    </row>
    <row r="21" spans="1:19" ht="6.75" customHeight="1">
      <c r="A21" s="118"/>
      <c r="B21" s="117"/>
      <c r="C21" s="117"/>
      <c r="D21" s="117"/>
      <c r="E21" s="117"/>
      <c r="F21" s="117"/>
      <c r="G21" s="117"/>
      <c r="H21" s="117"/>
      <c r="I21" s="117"/>
      <c r="J21" s="117"/>
      <c r="K21" s="117"/>
      <c r="L21" s="117"/>
      <c r="M21" s="117"/>
      <c r="N21" s="117"/>
      <c r="O21" s="117"/>
      <c r="P21" s="117"/>
      <c r="Q21" s="117"/>
      <c r="R21" s="117"/>
      <c r="S21" s="117"/>
    </row>
    <row r="22" spans="1:19" ht="93.75" customHeight="1">
      <c r="A22" s="1179" t="s">
        <v>630</v>
      </c>
      <c r="B22" s="1182"/>
      <c r="C22" s="1182"/>
      <c r="D22" s="1182"/>
      <c r="E22" s="1182"/>
      <c r="F22" s="1182"/>
      <c r="G22" s="1182"/>
      <c r="H22" s="1182"/>
      <c r="I22" s="1182"/>
      <c r="J22" s="1182"/>
      <c r="K22" s="1182"/>
      <c r="L22" s="1182"/>
      <c r="M22" s="1182"/>
      <c r="N22" s="1182"/>
      <c r="O22" s="1182"/>
      <c r="P22" s="1182"/>
      <c r="Q22" s="1182"/>
      <c r="R22" s="1182"/>
      <c r="S22" s="1182"/>
    </row>
  </sheetData>
  <mergeCells count="8">
    <mergeCell ref="A1:S1"/>
    <mergeCell ref="A22:S22"/>
    <mergeCell ref="A3:A4"/>
    <mergeCell ref="B3:B4"/>
    <mergeCell ref="C3:C4"/>
    <mergeCell ref="D3:P3"/>
    <mergeCell ref="Q3:Q4"/>
    <mergeCell ref="R3:S3"/>
  </mergeCells>
  <hyperlinks>
    <hyperlink ref="T1" location="INDICE!A1" display="INDICE"/>
  </hyperlinks>
  <printOptions horizontalCentered="1"/>
  <pageMargins left="0.74803149606299213" right="0.59055118110236227" top="1.1417322834645669" bottom="0.98425196850393704" header="0" footer="0.51181102362204722"/>
  <pageSetup paperSize="9" scale="63" firstPageNumber="84" orientation="landscape" useFirstPageNumber="1" r:id="rId1"/>
  <headerFooter scaleWithDoc="0" alignWithMargins="0">
    <oddHeader>&amp;C&amp;G</oddHeader>
    <oddFooter>&amp;C&amp;12 80</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54"/>
  <sheetViews>
    <sheetView showGridLines="0" zoomScale="90" zoomScaleNormal="90" zoomScalePageLayoutView="73" workbookViewId="0">
      <selection activeCell="K27" sqref="K27"/>
    </sheetView>
  </sheetViews>
  <sheetFormatPr baseColWidth="10" defaultRowHeight="12.75"/>
  <cols>
    <col min="1" max="1" width="3.5703125" style="42" bestFit="1" customWidth="1"/>
    <col min="2" max="2" width="31.5703125" style="42" customWidth="1"/>
    <col min="3" max="3" width="10.140625" style="42" customWidth="1"/>
    <col min="4" max="4" width="9.140625" style="42" customWidth="1"/>
    <col min="5" max="5" width="10" style="42" customWidth="1"/>
    <col min="6" max="6" width="8.5703125" style="42" customWidth="1"/>
    <col min="7" max="8" width="9.5703125" style="42" customWidth="1"/>
    <col min="9" max="9" width="9.85546875" style="42" customWidth="1"/>
    <col min="10" max="10" width="10" style="42" customWidth="1"/>
    <col min="11" max="11" width="10.28515625" style="42" customWidth="1"/>
    <col min="12" max="12" width="9.7109375" style="42" customWidth="1"/>
    <col min="13" max="13" width="10.42578125" style="42" customWidth="1"/>
    <col min="14" max="14" width="10" style="42" customWidth="1"/>
    <col min="15" max="15" width="9.28515625" style="42" customWidth="1"/>
    <col min="16" max="17" width="8.7109375" style="42" customWidth="1"/>
    <col min="18" max="25" width="11.42578125" style="42"/>
    <col min="26" max="27" width="5.85546875" style="42" customWidth="1"/>
    <col min="28" max="16384" width="11.42578125" style="42"/>
  </cols>
  <sheetData>
    <row r="2" spans="1:20" s="86" customFormat="1" ht="15.75" customHeight="1">
      <c r="A2" s="1084" t="s">
        <v>1060</v>
      </c>
      <c r="B2" s="1084"/>
      <c r="C2" s="1084"/>
      <c r="D2" s="1084"/>
      <c r="E2" s="1084"/>
      <c r="F2" s="1084"/>
      <c r="G2" s="1084"/>
      <c r="H2" s="1084"/>
      <c r="I2" s="1084"/>
      <c r="J2" s="1084"/>
      <c r="K2" s="1084"/>
      <c r="L2" s="1084"/>
      <c r="M2" s="1084"/>
      <c r="N2" s="1084"/>
      <c r="O2" s="468" t="s">
        <v>1037</v>
      </c>
    </row>
    <row r="3" spans="1:20" s="86" customFormat="1" ht="17.25" customHeight="1">
      <c r="A3" s="1084" t="s">
        <v>1157</v>
      </c>
      <c r="B3" s="1084"/>
      <c r="C3" s="1084"/>
      <c r="D3" s="1084"/>
      <c r="E3" s="1084"/>
      <c r="F3" s="1084"/>
      <c r="G3" s="1084"/>
      <c r="H3" s="1084"/>
      <c r="I3" s="1084"/>
      <c r="J3" s="1084"/>
      <c r="K3" s="1084"/>
      <c r="L3" s="1084"/>
      <c r="M3" s="1084"/>
      <c r="N3" s="1084"/>
      <c r="O3" s="199"/>
    </row>
    <row r="4" spans="1:20" s="86" customFormat="1" ht="15.75" customHeight="1">
      <c r="A4" s="1084" t="s">
        <v>1112</v>
      </c>
      <c r="B4" s="1084"/>
      <c r="C4" s="1084"/>
      <c r="D4" s="1084"/>
      <c r="E4" s="1084"/>
      <c r="F4" s="1084"/>
      <c r="G4" s="1084"/>
      <c r="H4" s="1084"/>
      <c r="I4" s="1084"/>
      <c r="J4" s="1084"/>
      <c r="K4" s="1084"/>
      <c r="L4" s="1084"/>
      <c r="M4" s="1084"/>
      <c r="N4" s="1084"/>
      <c r="O4" s="199"/>
      <c r="P4" s="104"/>
      <c r="Q4" s="104"/>
      <c r="R4" s="104"/>
      <c r="S4" s="104"/>
      <c r="T4" s="104"/>
    </row>
    <row r="5" spans="1:20" s="86" customFormat="1" ht="13.5" customHeight="1">
      <c r="A5" s="112"/>
      <c r="B5" s="112"/>
      <c r="C5" s="112"/>
      <c r="D5" s="112"/>
      <c r="E5" s="112"/>
      <c r="F5" s="112"/>
      <c r="G5" s="112"/>
      <c r="H5" s="112"/>
      <c r="I5" s="112"/>
      <c r="J5" s="112"/>
      <c r="K5" s="112"/>
      <c r="L5" s="112"/>
      <c r="M5" s="112"/>
      <c r="N5" s="112"/>
      <c r="O5" s="199"/>
      <c r="P5" s="104"/>
      <c r="Q5" s="104"/>
      <c r="R5" s="104"/>
      <c r="S5" s="104"/>
      <c r="T5" s="104"/>
    </row>
    <row r="6" spans="1:20" ht="17.25" customHeight="1">
      <c r="A6" s="1090" t="s">
        <v>935</v>
      </c>
      <c r="B6" s="1091"/>
      <c r="C6" s="1090">
        <v>2003</v>
      </c>
      <c r="D6" s="1090"/>
      <c r="E6" s="1090"/>
      <c r="F6" s="1090"/>
      <c r="G6" s="1090"/>
      <c r="H6" s="1090"/>
      <c r="I6" s="1090">
        <v>2012</v>
      </c>
      <c r="J6" s="1090"/>
      <c r="K6" s="1090"/>
      <c r="L6" s="1090"/>
      <c r="M6" s="1090"/>
      <c r="N6" s="1090"/>
      <c r="O6" s="57"/>
    </row>
    <row r="7" spans="1:20" ht="15.75" customHeight="1">
      <c r="A7" s="1091"/>
      <c r="B7" s="1091"/>
      <c r="C7" s="1089" t="s">
        <v>934</v>
      </c>
      <c r="D7" s="1089"/>
      <c r="E7" s="1089" t="s">
        <v>1158</v>
      </c>
      <c r="F7" s="1089"/>
      <c r="G7" s="1089" t="s">
        <v>1119</v>
      </c>
      <c r="H7" s="1089"/>
      <c r="I7" s="1089" t="s">
        <v>934</v>
      </c>
      <c r="J7" s="1089"/>
      <c r="K7" s="1089" t="s">
        <v>1158</v>
      </c>
      <c r="L7" s="1089"/>
      <c r="M7" s="1089" t="s">
        <v>1119</v>
      </c>
      <c r="N7" s="1089"/>
      <c r="O7" s="235"/>
    </row>
    <row r="8" spans="1:20" ht="21" customHeight="1">
      <c r="A8" s="1091"/>
      <c r="B8" s="1091"/>
      <c r="C8" s="521" t="s">
        <v>9</v>
      </c>
      <c r="D8" s="521" t="s">
        <v>933</v>
      </c>
      <c r="E8" s="521" t="s">
        <v>9</v>
      </c>
      <c r="F8" s="521" t="s">
        <v>933</v>
      </c>
      <c r="G8" s="521" t="s">
        <v>9</v>
      </c>
      <c r="H8" s="521" t="s">
        <v>933</v>
      </c>
      <c r="I8" s="521" t="s">
        <v>9</v>
      </c>
      <c r="J8" s="521" t="s">
        <v>933</v>
      </c>
      <c r="K8" s="521" t="s">
        <v>9</v>
      </c>
      <c r="L8" s="521" t="s">
        <v>933</v>
      </c>
      <c r="M8" s="521" t="s">
        <v>9</v>
      </c>
      <c r="N8" s="521" t="s">
        <v>933</v>
      </c>
      <c r="O8" s="57"/>
    </row>
    <row r="9" spans="1:20" s="74" customFormat="1" ht="3.75" customHeight="1">
      <c r="A9" s="237"/>
      <c r="B9" s="78"/>
      <c r="C9" s="78"/>
      <c r="D9" s="78"/>
      <c r="E9" s="78"/>
      <c r="F9" s="78"/>
      <c r="G9" s="78"/>
      <c r="H9" s="78"/>
      <c r="I9" s="78"/>
      <c r="J9" s="78"/>
      <c r="K9" s="78"/>
      <c r="L9" s="78"/>
      <c r="M9" s="78"/>
      <c r="N9" s="236"/>
      <c r="O9" s="65"/>
    </row>
    <row r="10" spans="1:20" ht="15.75" customHeight="1">
      <c r="A10" s="1092" t="s">
        <v>932</v>
      </c>
      <c r="B10" s="1093"/>
      <c r="C10" s="522">
        <f t="shared" ref="C10:N10" si="0">SUM(C12:C25)</f>
        <v>3501</v>
      </c>
      <c r="D10" s="523">
        <f t="shared" si="0"/>
        <v>100</v>
      </c>
      <c r="E10" s="522">
        <f t="shared" si="0"/>
        <v>628</v>
      </c>
      <c r="F10" s="523">
        <f t="shared" si="0"/>
        <v>99.999999999999986</v>
      </c>
      <c r="G10" s="522">
        <f t="shared" si="0"/>
        <v>2873</v>
      </c>
      <c r="H10" s="523">
        <f t="shared" si="0"/>
        <v>100</v>
      </c>
      <c r="I10" s="522">
        <f t="shared" si="0"/>
        <v>4015</v>
      </c>
      <c r="J10" s="523">
        <f t="shared" si="0"/>
        <v>100</v>
      </c>
      <c r="K10" s="522">
        <f t="shared" si="0"/>
        <v>735</v>
      </c>
      <c r="L10" s="523">
        <f t="shared" si="0"/>
        <v>100</v>
      </c>
      <c r="M10" s="522">
        <f t="shared" si="0"/>
        <v>3280</v>
      </c>
      <c r="N10" s="524">
        <f t="shared" si="0"/>
        <v>100.00000000000001</v>
      </c>
      <c r="O10" s="235"/>
      <c r="P10" s="201"/>
    </row>
    <row r="11" spans="1:20">
      <c r="A11" s="1086" t="s">
        <v>114</v>
      </c>
      <c r="B11" s="1087"/>
      <c r="C11" s="525"/>
      <c r="D11" s="526"/>
      <c r="E11" s="527"/>
      <c r="F11" s="528"/>
      <c r="G11" s="525"/>
      <c r="H11" s="528"/>
      <c r="I11" s="527"/>
      <c r="J11" s="528"/>
      <c r="K11" s="527"/>
      <c r="L11" s="528"/>
      <c r="M11" s="527"/>
      <c r="N11" s="529"/>
      <c r="O11" s="57"/>
    </row>
    <row r="12" spans="1:20" ht="17.25" customHeight="1">
      <c r="A12" s="229">
        <v>1</v>
      </c>
      <c r="B12" s="231" t="s">
        <v>60</v>
      </c>
      <c r="C12" s="861">
        <f t="shared" ref="C12:C20" si="1">E12+G12</f>
        <v>1614</v>
      </c>
      <c r="D12" s="843">
        <f t="shared" ref="D12:D20" si="2">(C12/C$10)*100</f>
        <v>46.101113967437875</v>
      </c>
      <c r="E12" s="227">
        <v>114</v>
      </c>
      <c r="F12" s="843">
        <f>E12/$E$10*100</f>
        <v>18.152866242038215</v>
      </c>
      <c r="G12" s="227">
        <v>1500</v>
      </c>
      <c r="H12" s="843">
        <f t="shared" ref="H12:H20" si="3">(G12/$G$10)*100</f>
        <v>52.21023320570832</v>
      </c>
      <c r="I12" s="226">
        <f t="shared" ref="I12:I22" si="4">K12+M12</f>
        <v>1985</v>
      </c>
      <c r="J12" s="225">
        <f>I12/I$10*100</f>
        <v>49.439601494396015</v>
      </c>
      <c r="K12" s="233">
        <v>125</v>
      </c>
      <c r="L12" s="225">
        <f>+K12/K10*100</f>
        <v>17.006802721088434</v>
      </c>
      <c r="M12" s="232">
        <v>1860</v>
      </c>
      <c r="N12" s="223">
        <f>+M12/M10*100</f>
        <v>56.707317073170728</v>
      </c>
      <c r="O12" s="57"/>
      <c r="P12" s="201"/>
    </row>
    <row r="13" spans="1:20" ht="17.25" customHeight="1">
      <c r="A13" s="531">
        <v>2</v>
      </c>
      <c r="B13" s="530" t="s">
        <v>931</v>
      </c>
      <c r="C13" s="532">
        <f t="shared" si="1"/>
        <v>75</v>
      </c>
      <c r="D13" s="862">
        <f t="shared" si="2"/>
        <v>2.1422450728363325</v>
      </c>
      <c r="E13" s="525">
        <v>17</v>
      </c>
      <c r="F13" s="844">
        <f>E13/$E$10*100</f>
        <v>2.7070063694267517</v>
      </c>
      <c r="G13" s="525">
        <v>58</v>
      </c>
      <c r="H13" s="844">
        <f t="shared" si="3"/>
        <v>2.0187956839540551</v>
      </c>
      <c r="I13" s="525">
        <f t="shared" si="4"/>
        <v>75</v>
      </c>
      <c r="J13" s="526">
        <f>I13/I$10*100</f>
        <v>1.8679950186799501</v>
      </c>
      <c r="K13" s="533">
        <v>23</v>
      </c>
      <c r="L13" s="526">
        <f>K13/K10*100</f>
        <v>3.1292517006802725</v>
      </c>
      <c r="M13" s="534">
        <v>52</v>
      </c>
      <c r="N13" s="535">
        <f>+M13/M10*100</f>
        <v>1.5853658536585367</v>
      </c>
      <c r="O13" s="57"/>
      <c r="P13" s="201"/>
    </row>
    <row r="14" spans="1:20" ht="17.25" customHeight="1">
      <c r="A14" s="229">
        <v>3</v>
      </c>
      <c r="B14" s="231" t="s">
        <v>930</v>
      </c>
      <c r="C14" s="861">
        <f t="shared" si="1"/>
        <v>60</v>
      </c>
      <c r="D14" s="843">
        <f t="shared" si="2"/>
        <v>1.7137960582690661</v>
      </c>
      <c r="E14" s="226">
        <v>6</v>
      </c>
      <c r="F14" s="843">
        <f>E14/$E$10*100</f>
        <v>0.95541401273885351</v>
      </c>
      <c r="G14" s="227">
        <v>54</v>
      </c>
      <c r="H14" s="843">
        <f t="shared" si="3"/>
        <v>1.8795683954054996</v>
      </c>
      <c r="I14" s="226">
        <f t="shared" si="4"/>
        <v>74</v>
      </c>
      <c r="J14" s="225">
        <f>I14/I$10*100</f>
        <v>1.843088418430884</v>
      </c>
      <c r="K14" s="233">
        <v>9</v>
      </c>
      <c r="L14" s="225">
        <f>+K14/K10*100</f>
        <v>1.2244897959183674</v>
      </c>
      <c r="M14" s="232">
        <v>65</v>
      </c>
      <c r="N14" s="223">
        <f>+M14/M10*100</f>
        <v>1.9817073170731707</v>
      </c>
      <c r="O14" s="57"/>
      <c r="P14" s="201"/>
    </row>
    <row r="15" spans="1:20" ht="17.25" customHeight="1">
      <c r="A15" s="531">
        <v>4</v>
      </c>
      <c r="B15" s="530" t="s">
        <v>58</v>
      </c>
      <c r="C15" s="532">
        <f t="shared" si="1"/>
        <v>60</v>
      </c>
      <c r="D15" s="844">
        <f t="shared" si="2"/>
        <v>1.7137960582690661</v>
      </c>
      <c r="E15" s="527">
        <v>10</v>
      </c>
      <c r="F15" s="844">
        <f>E15/$E$10*100</f>
        <v>1.5923566878980893</v>
      </c>
      <c r="G15" s="527">
        <v>50</v>
      </c>
      <c r="H15" s="844">
        <f t="shared" si="3"/>
        <v>1.7403411068569439</v>
      </c>
      <c r="I15" s="525">
        <f t="shared" si="4"/>
        <v>66</v>
      </c>
      <c r="J15" s="526">
        <f>I15/I$10*100</f>
        <v>1.6438356164383561</v>
      </c>
      <c r="K15" s="533">
        <v>12</v>
      </c>
      <c r="L15" s="526">
        <f>+K15/K10*100</f>
        <v>1.6326530612244898</v>
      </c>
      <c r="M15" s="534">
        <v>54</v>
      </c>
      <c r="N15" s="535">
        <f>+M15/M10*100</f>
        <v>1.6463414634146343</v>
      </c>
      <c r="O15" s="57"/>
      <c r="P15" s="201"/>
    </row>
    <row r="16" spans="1:20" ht="26.25" customHeight="1">
      <c r="A16" s="229">
        <v>5</v>
      </c>
      <c r="B16" s="958" t="s">
        <v>1205</v>
      </c>
      <c r="C16" s="861">
        <f t="shared" si="1"/>
        <v>35</v>
      </c>
      <c r="D16" s="843">
        <f t="shared" si="2"/>
        <v>0.99971436732362184</v>
      </c>
      <c r="E16" s="227">
        <v>2</v>
      </c>
      <c r="F16" s="843">
        <f>E16/$E$10*100</f>
        <v>0.31847133757961787</v>
      </c>
      <c r="G16" s="227">
        <v>33</v>
      </c>
      <c r="H16" s="843">
        <f t="shared" si="3"/>
        <v>1.148625130525583</v>
      </c>
      <c r="I16" s="226">
        <f t="shared" si="4"/>
        <v>35</v>
      </c>
      <c r="J16" s="225">
        <f>I16/I$10*100</f>
        <v>0.87173100871731013</v>
      </c>
      <c r="K16" s="233">
        <v>2</v>
      </c>
      <c r="L16" s="225">
        <f>+K16/K10*100</f>
        <v>0.27210884353741494</v>
      </c>
      <c r="M16" s="232">
        <v>33</v>
      </c>
      <c r="N16" s="223">
        <f>+M16/M10*100</f>
        <v>1.0060975609756098</v>
      </c>
      <c r="O16" s="57"/>
      <c r="P16" s="201"/>
    </row>
    <row r="17" spans="1:16" ht="17.25" customHeight="1">
      <c r="A17" s="531">
        <v>6</v>
      </c>
      <c r="B17" s="530" t="s">
        <v>929</v>
      </c>
      <c r="C17" s="532">
        <f t="shared" si="1"/>
        <v>120</v>
      </c>
      <c r="D17" s="844">
        <f t="shared" si="2"/>
        <v>3.4275921165381322</v>
      </c>
      <c r="E17" s="525">
        <v>0</v>
      </c>
      <c r="F17" s="844">
        <v>0</v>
      </c>
      <c r="G17" s="527">
        <v>120</v>
      </c>
      <c r="H17" s="844">
        <f t="shared" si="3"/>
        <v>4.1768186564566658</v>
      </c>
      <c r="I17" s="525">
        <f t="shared" si="4"/>
        <v>113</v>
      </c>
      <c r="J17" s="526">
        <f>I17/I10*100</f>
        <v>2.8144458281444584</v>
      </c>
      <c r="K17" s="525">
        <v>0</v>
      </c>
      <c r="L17" s="526">
        <v>0</v>
      </c>
      <c r="M17" s="525">
        <v>113</v>
      </c>
      <c r="N17" s="535">
        <f>M17/M10*100</f>
        <v>3.4451219512195124</v>
      </c>
      <c r="O17" s="57"/>
      <c r="P17" s="201"/>
    </row>
    <row r="18" spans="1:16" s="74" customFormat="1" ht="17.25" customHeight="1">
      <c r="A18" s="229">
        <v>7</v>
      </c>
      <c r="B18" s="231" t="s">
        <v>928</v>
      </c>
      <c r="C18" s="861">
        <f t="shared" si="1"/>
        <v>305</v>
      </c>
      <c r="D18" s="843">
        <f t="shared" si="2"/>
        <v>8.7117966295344189</v>
      </c>
      <c r="E18" s="226">
        <v>0</v>
      </c>
      <c r="F18" s="843">
        <v>0</v>
      </c>
      <c r="G18" s="227">
        <v>305</v>
      </c>
      <c r="H18" s="843">
        <f t="shared" si="3"/>
        <v>10.616080751827358</v>
      </c>
      <c r="I18" s="226">
        <f t="shared" si="4"/>
        <v>254</v>
      </c>
      <c r="J18" s="225">
        <f>I18/I10*100</f>
        <v>6.3262764632627642</v>
      </c>
      <c r="K18" s="226">
        <v>0</v>
      </c>
      <c r="L18" s="225">
        <v>0</v>
      </c>
      <c r="M18" s="232">
        <v>254</v>
      </c>
      <c r="N18" s="223">
        <f>+M18/M10*100</f>
        <v>7.7439024390243905</v>
      </c>
      <c r="O18" s="57"/>
      <c r="P18" s="234"/>
    </row>
    <row r="19" spans="1:16" ht="17.25" customHeight="1">
      <c r="A19" s="531">
        <v>8</v>
      </c>
      <c r="B19" s="530" t="s">
        <v>53</v>
      </c>
      <c r="C19" s="532">
        <f t="shared" si="1"/>
        <v>575</v>
      </c>
      <c r="D19" s="844">
        <f t="shared" si="2"/>
        <v>16.423878891745218</v>
      </c>
      <c r="E19" s="525">
        <v>0</v>
      </c>
      <c r="F19" s="844">
        <v>0</v>
      </c>
      <c r="G19" s="527">
        <v>575</v>
      </c>
      <c r="H19" s="844">
        <f t="shared" si="3"/>
        <v>20.013922728854855</v>
      </c>
      <c r="I19" s="525">
        <f t="shared" si="4"/>
        <v>614</v>
      </c>
      <c r="J19" s="526">
        <f>I19/I10*100</f>
        <v>15.292652552926524</v>
      </c>
      <c r="K19" s="525">
        <v>0</v>
      </c>
      <c r="L19" s="526">
        <v>0</v>
      </c>
      <c r="M19" s="534">
        <v>614</v>
      </c>
      <c r="N19" s="535">
        <f>+M19/M10*100</f>
        <v>18.719512195121951</v>
      </c>
      <c r="O19" s="57"/>
      <c r="P19" s="201"/>
    </row>
    <row r="20" spans="1:16" ht="17.25" customHeight="1">
      <c r="A20" s="229">
        <v>9</v>
      </c>
      <c r="B20" s="231" t="s">
        <v>46</v>
      </c>
      <c r="C20" s="861">
        <f t="shared" si="1"/>
        <v>7</v>
      </c>
      <c r="D20" s="843">
        <f t="shared" si="2"/>
        <v>0.19994287346472439</v>
      </c>
      <c r="E20" s="226">
        <v>6</v>
      </c>
      <c r="F20" s="843">
        <f>E20/$E$10*100</f>
        <v>0.95541401273885351</v>
      </c>
      <c r="G20" s="226">
        <v>1</v>
      </c>
      <c r="H20" s="843">
        <f t="shared" si="3"/>
        <v>3.4806822137138885E-2</v>
      </c>
      <c r="I20" s="226">
        <f t="shared" si="4"/>
        <v>13</v>
      </c>
      <c r="J20" s="225">
        <f>I20/I10*100</f>
        <v>0.32378580323785805</v>
      </c>
      <c r="K20" s="233">
        <v>9</v>
      </c>
      <c r="L20" s="225">
        <f>+K20/K10*100</f>
        <v>1.2244897959183674</v>
      </c>
      <c r="M20" s="232">
        <v>4</v>
      </c>
      <c r="N20" s="223">
        <f>+M20/M10*100</f>
        <v>0.12195121951219512</v>
      </c>
      <c r="O20" s="57"/>
      <c r="P20" s="201"/>
    </row>
    <row r="21" spans="1:16" ht="17.25" customHeight="1">
      <c r="A21" s="531">
        <v>10</v>
      </c>
      <c r="B21" s="530" t="s">
        <v>51</v>
      </c>
      <c r="C21" s="532">
        <v>0</v>
      </c>
      <c r="D21" s="844">
        <v>0</v>
      </c>
      <c r="E21" s="525">
        <v>0</v>
      </c>
      <c r="F21" s="844">
        <v>0</v>
      </c>
      <c r="G21" s="525">
        <v>0</v>
      </c>
      <c r="H21" s="844">
        <v>0</v>
      </c>
      <c r="I21" s="525">
        <f t="shared" si="4"/>
        <v>11</v>
      </c>
      <c r="J21" s="526">
        <f>I21/I10*100</f>
        <v>0.27397260273972601</v>
      </c>
      <c r="K21" s="525">
        <v>0</v>
      </c>
      <c r="L21" s="526">
        <v>0</v>
      </c>
      <c r="M21" s="536">
        <v>11</v>
      </c>
      <c r="N21" s="535">
        <f>M21/M10*100</f>
        <v>0.33536585365853661</v>
      </c>
      <c r="O21" s="57"/>
      <c r="P21" s="201"/>
    </row>
    <row r="22" spans="1:16" ht="17.25" customHeight="1">
      <c r="A22" s="229">
        <v>11</v>
      </c>
      <c r="B22" s="231" t="s">
        <v>927</v>
      </c>
      <c r="C22" s="228">
        <f>E22+G22</f>
        <v>38</v>
      </c>
      <c r="D22" s="225">
        <f>(C22/C10)*100</f>
        <v>1.0854041702370751</v>
      </c>
      <c r="E22" s="226">
        <v>10</v>
      </c>
      <c r="F22" s="225">
        <f>E22/E10*100</f>
        <v>1.5923566878980893</v>
      </c>
      <c r="G22" s="226">
        <v>28</v>
      </c>
      <c r="H22" s="225">
        <f>(G22/$G$10)*100</f>
        <v>0.97459101983988861</v>
      </c>
      <c r="I22" s="226">
        <f t="shared" si="4"/>
        <v>47</v>
      </c>
      <c r="J22" s="225">
        <f>I22/I10*100</f>
        <v>1.1706102117061021</v>
      </c>
      <c r="K22" s="226">
        <v>9</v>
      </c>
      <c r="L22" s="225">
        <f>K22/K10*100</f>
        <v>1.2244897959183674</v>
      </c>
      <c r="M22" s="230">
        <v>38</v>
      </c>
      <c r="N22" s="223">
        <f>M22/M10*100</f>
        <v>1.1585365853658536</v>
      </c>
      <c r="O22" s="57"/>
      <c r="P22" s="201"/>
    </row>
    <row r="23" spans="1:16" ht="17.25" customHeight="1">
      <c r="A23" s="1086" t="s">
        <v>113</v>
      </c>
      <c r="B23" s="1088"/>
      <c r="C23" s="532"/>
      <c r="D23" s="526"/>
      <c r="E23" s="525"/>
      <c r="F23" s="526"/>
      <c r="G23" s="525"/>
      <c r="H23" s="526"/>
      <c r="I23" s="525"/>
      <c r="J23" s="526"/>
      <c r="K23" s="525"/>
      <c r="L23" s="526"/>
      <c r="M23" s="537"/>
      <c r="N23" s="535"/>
      <c r="O23" s="57"/>
    </row>
    <row r="24" spans="1:16" ht="17.25" customHeight="1">
      <c r="A24" s="229">
        <v>12</v>
      </c>
      <c r="B24" s="222" t="s">
        <v>926</v>
      </c>
      <c r="C24" s="228">
        <f>E24+G24</f>
        <v>448</v>
      </c>
      <c r="D24" s="225">
        <f>(C24/C$10)*100</f>
        <v>12.796343901742361</v>
      </c>
      <c r="E24" s="227">
        <v>445</v>
      </c>
      <c r="F24" s="225">
        <f>E24/E10*100</f>
        <v>70.859872611464965</v>
      </c>
      <c r="G24" s="226">
        <v>3</v>
      </c>
      <c r="H24" s="225">
        <f>(G24/$G$10)*100</f>
        <v>0.10442046641141664</v>
      </c>
      <c r="I24" s="226">
        <f>K24+M24</f>
        <v>565</v>
      </c>
      <c r="J24" s="225">
        <f>I24/I10*100</f>
        <v>14.072229140722293</v>
      </c>
      <c r="K24" s="226">
        <v>514</v>
      </c>
      <c r="L24" s="225">
        <f>+K24/K10*100</f>
        <v>69.931972789115648</v>
      </c>
      <c r="M24" s="224">
        <v>51</v>
      </c>
      <c r="N24" s="223">
        <f>+M24/M10*100</f>
        <v>1.5548780487804879</v>
      </c>
      <c r="O24" s="57"/>
      <c r="P24" s="201"/>
    </row>
    <row r="25" spans="1:16" ht="17.25" customHeight="1">
      <c r="A25" s="542">
        <v>13</v>
      </c>
      <c r="B25" s="538" t="s">
        <v>925</v>
      </c>
      <c r="C25" s="539">
        <f>E25+G25</f>
        <v>164</v>
      </c>
      <c r="D25" s="540">
        <f>(C25/C$10)*100</f>
        <v>4.6843758926021133</v>
      </c>
      <c r="E25" s="541">
        <v>18</v>
      </c>
      <c r="F25" s="540">
        <f>E25/$E$10*100</f>
        <v>2.8662420382165608</v>
      </c>
      <c r="G25" s="541">
        <v>146</v>
      </c>
      <c r="H25" s="540">
        <f>(G25/$G$10)*100</f>
        <v>5.0817960320222761</v>
      </c>
      <c r="I25" s="543">
        <f>K25+M25</f>
        <v>163</v>
      </c>
      <c r="J25" s="540">
        <f>I25/I10*100</f>
        <v>4.0597758405977586</v>
      </c>
      <c r="K25" s="543">
        <v>32</v>
      </c>
      <c r="L25" s="540">
        <f>K25/K10*100</f>
        <v>4.353741496598639</v>
      </c>
      <c r="M25" s="544">
        <v>131</v>
      </c>
      <c r="N25" s="545">
        <f>+M25/M10*100</f>
        <v>3.9939024390243905</v>
      </c>
      <c r="O25" s="57"/>
      <c r="P25" s="201"/>
    </row>
    <row r="26" spans="1:16" ht="9" customHeight="1">
      <c r="A26" s="65"/>
      <c r="B26" s="222"/>
      <c r="C26" s="221"/>
      <c r="D26" s="218"/>
      <c r="E26" s="129"/>
      <c r="F26" s="218"/>
      <c r="G26" s="129"/>
      <c r="H26" s="218"/>
      <c r="I26" s="220"/>
      <c r="J26" s="218"/>
      <c r="K26" s="220"/>
      <c r="L26" s="218"/>
      <c r="M26" s="219"/>
      <c r="N26" s="218"/>
      <c r="O26" s="57"/>
      <c r="P26" s="201"/>
    </row>
    <row r="27" spans="1:16" s="207" customFormat="1" ht="11.25">
      <c r="A27" s="217" t="s">
        <v>924</v>
      </c>
      <c r="B27" s="216" t="s">
        <v>1159</v>
      </c>
      <c r="C27" s="214"/>
      <c r="D27" s="214"/>
      <c r="E27" s="214"/>
      <c r="F27" s="214"/>
      <c r="G27" s="214"/>
      <c r="H27" s="214"/>
      <c r="I27" s="214"/>
      <c r="J27" s="215"/>
      <c r="K27" s="214"/>
      <c r="L27" s="214"/>
      <c r="M27" s="214"/>
      <c r="N27" s="214"/>
      <c r="O27" s="213"/>
      <c r="P27" s="212"/>
    </row>
    <row r="28" spans="1:16" s="207" customFormat="1" ht="2.25" customHeight="1">
      <c r="A28" s="217"/>
      <c r="B28" s="216"/>
      <c r="C28" s="214"/>
      <c r="D28" s="214"/>
      <c r="E28" s="214"/>
      <c r="F28" s="214"/>
      <c r="G28" s="214"/>
      <c r="H28" s="214"/>
      <c r="I28" s="214"/>
      <c r="J28" s="215"/>
      <c r="K28" s="214"/>
      <c r="L28" s="214"/>
      <c r="M28" s="214"/>
      <c r="N28" s="214"/>
      <c r="O28" s="213"/>
      <c r="P28" s="212"/>
    </row>
    <row r="29" spans="1:16" s="207" customFormat="1" ht="36.75" customHeight="1">
      <c r="A29" s="211" t="s">
        <v>923</v>
      </c>
      <c r="B29" s="1085" t="s">
        <v>1206</v>
      </c>
      <c r="C29" s="1085"/>
      <c r="D29" s="1085"/>
      <c r="E29" s="1085"/>
      <c r="F29" s="1085"/>
      <c r="G29" s="1085"/>
      <c r="H29" s="1085"/>
      <c r="I29" s="1085"/>
      <c r="J29" s="1085"/>
      <c r="K29" s="1085"/>
      <c r="L29" s="1085"/>
      <c r="M29" s="1085"/>
      <c r="N29" s="1085"/>
      <c r="O29" s="467"/>
    </row>
    <row r="30" spans="1:16" s="207" customFormat="1" ht="25.5" customHeight="1">
      <c r="A30" s="209" t="s">
        <v>922</v>
      </c>
      <c r="B30" s="1085" t="s">
        <v>1160</v>
      </c>
      <c r="C30" s="1085"/>
      <c r="D30" s="1085"/>
      <c r="E30" s="1085"/>
      <c r="F30" s="1085"/>
      <c r="G30" s="1085"/>
      <c r="H30" s="1085"/>
      <c r="I30" s="1085"/>
      <c r="J30" s="1085"/>
      <c r="K30" s="1085"/>
      <c r="L30" s="1085"/>
      <c r="M30" s="1085"/>
      <c r="N30" s="1085"/>
      <c r="O30" s="479"/>
    </row>
    <row r="31" spans="1:16" s="207" customFormat="1" ht="1.5" customHeight="1">
      <c r="A31" s="209"/>
      <c r="B31" s="210"/>
      <c r="C31" s="210"/>
      <c r="D31" s="210"/>
      <c r="E31" s="210"/>
      <c r="F31" s="210"/>
      <c r="G31" s="210"/>
      <c r="H31" s="210"/>
      <c r="I31" s="210"/>
      <c r="J31" s="210"/>
      <c r="K31" s="210"/>
      <c r="L31" s="210"/>
      <c r="M31" s="210"/>
      <c r="N31" s="210"/>
      <c r="O31" s="210"/>
    </row>
    <row r="32" spans="1:16" s="207" customFormat="1" ht="22.5" customHeight="1">
      <c r="A32" s="209" t="s">
        <v>921</v>
      </c>
      <c r="B32" s="1085" t="s">
        <v>1161</v>
      </c>
      <c r="C32" s="1085"/>
      <c r="D32" s="1085"/>
      <c r="E32" s="1085"/>
      <c r="F32" s="1085"/>
      <c r="G32" s="1085"/>
      <c r="H32" s="1085"/>
      <c r="I32" s="1085"/>
      <c r="J32" s="1085"/>
      <c r="K32" s="1085"/>
      <c r="L32" s="1085"/>
      <c r="M32" s="1085"/>
      <c r="N32" s="1085"/>
      <c r="O32" s="208"/>
    </row>
    <row r="33" spans="1:15" ht="15.75" customHeight="1">
      <c r="A33" s="206"/>
      <c r="B33" s="202"/>
      <c r="C33" s="205"/>
      <c r="D33" s="202"/>
      <c r="E33" s="202"/>
      <c r="F33" s="202"/>
      <c r="G33" s="202"/>
      <c r="H33" s="202"/>
      <c r="I33" s="202"/>
      <c r="J33" s="202"/>
      <c r="K33" s="202"/>
      <c r="L33" s="202"/>
      <c r="M33" s="202"/>
      <c r="N33" s="202"/>
      <c r="O33" s="57"/>
    </row>
    <row r="34" spans="1:15" ht="18.75" customHeight="1">
      <c r="A34" s="57"/>
      <c r="B34" s="202"/>
      <c r="C34" s="204"/>
      <c r="D34" s="203"/>
      <c r="E34" s="204"/>
      <c r="F34" s="204"/>
      <c r="G34" s="204"/>
      <c r="H34" s="204"/>
      <c r="I34" s="204"/>
      <c r="J34" s="204"/>
      <c r="K34" s="204"/>
      <c r="L34" s="204"/>
      <c r="M34" s="204"/>
      <c r="N34" s="204"/>
      <c r="O34" s="57"/>
    </row>
    <row r="35" spans="1:15" ht="18.75" customHeight="1">
      <c r="A35" s="57"/>
      <c r="B35" s="202"/>
      <c r="C35" s="202"/>
      <c r="D35" s="202"/>
      <c r="E35" s="202"/>
      <c r="F35" s="202"/>
      <c r="G35" s="202"/>
      <c r="H35" s="203"/>
      <c r="I35" s="202"/>
      <c r="J35" s="202"/>
      <c r="K35" s="202"/>
      <c r="L35" s="202"/>
      <c r="M35" s="202"/>
      <c r="N35" s="202"/>
      <c r="O35" s="57"/>
    </row>
    <row r="36" spans="1:15" ht="18.75" customHeight="1">
      <c r="A36" s="57"/>
      <c r="B36" s="202"/>
      <c r="C36" s="202"/>
      <c r="D36" s="202"/>
      <c r="E36" s="202"/>
      <c r="F36" s="202"/>
      <c r="G36" s="202"/>
      <c r="H36" s="202"/>
      <c r="I36" s="202"/>
      <c r="J36" s="202"/>
      <c r="K36" s="202"/>
      <c r="L36" s="202"/>
      <c r="M36" s="202"/>
      <c r="N36" s="202"/>
      <c r="O36" s="57"/>
    </row>
    <row r="37" spans="1:15" ht="18.75" customHeight="1">
      <c r="A37" s="57"/>
      <c r="B37" s="202"/>
      <c r="C37" s="202"/>
      <c r="D37" s="202"/>
      <c r="E37" s="202"/>
      <c r="F37" s="202"/>
      <c r="G37" s="202"/>
      <c r="H37" s="202"/>
      <c r="I37" s="202"/>
      <c r="J37" s="202"/>
      <c r="K37" s="202"/>
      <c r="L37" s="202"/>
      <c r="M37" s="202"/>
      <c r="N37" s="202"/>
      <c r="O37" s="57"/>
    </row>
    <row r="38" spans="1:15" ht="18.75" customHeight="1">
      <c r="A38" s="57"/>
      <c r="B38" s="202"/>
      <c r="C38" s="202"/>
      <c r="D38" s="202"/>
      <c r="E38" s="202"/>
      <c r="F38" s="202"/>
      <c r="G38" s="202"/>
      <c r="H38" s="202"/>
      <c r="I38" s="202"/>
      <c r="J38" s="202"/>
      <c r="K38" s="202"/>
      <c r="L38" s="202"/>
      <c r="M38" s="202"/>
      <c r="N38" s="202"/>
      <c r="O38" s="57"/>
    </row>
    <row r="39" spans="1:15" ht="18.75" customHeight="1">
      <c r="A39" s="57"/>
      <c r="B39" s="202"/>
      <c r="C39" s="202"/>
      <c r="D39" s="202"/>
      <c r="E39" s="202"/>
      <c r="F39" s="202"/>
      <c r="G39" s="202"/>
      <c r="H39" s="202"/>
      <c r="I39" s="202"/>
      <c r="J39" s="202"/>
      <c r="K39" s="202"/>
      <c r="L39" s="202"/>
      <c r="M39" s="202"/>
      <c r="N39" s="202"/>
      <c r="O39" s="57"/>
    </row>
    <row r="40" spans="1:15" ht="18.75" customHeight="1">
      <c r="A40" s="57"/>
      <c r="B40" s="202"/>
      <c r="C40" s="202"/>
      <c r="D40" s="202"/>
      <c r="E40" s="202"/>
      <c r="F40" s="202"/>
      <c r="G40" s="202"/>
      <c r="H40" s="202"/>
      <c r="I40" s="202"/>
      <c r="J40" s="202"/>
      <c r="K40" s="202"/>
      <c r="L40" s="202"/>
      <c r="M40" s="202"/>
      <c r="N40" s="202"/>
      <c r="O40" s="57"/>
    </row>
    <row r="41" spans="1:15" ht="18.75" customHeight="1">
      <c r="A41" s="57"/>
      <c r="B41" s="202"/>
      <c r="C41" s="202"/>
      <c r="D41" s="202"/>
      <c r="E41" s="202"/>
      <c r="F41" s="202"/>
      <c r="G41" s="202"/>
      <c r="H41" s="202"/>
      <c r="I41" s="202"/>
      <c r="J41" s="202"/>
      <c r="K41" s="202"/>
      <c r="L41" s="202"/>
      <c r="M41" s="202"/>
      <c r="N41" s="202"/>
      <c r="O41" s="57"/>
    </row>
    <row r="42" spans="1:15" ht="18.75" customHeight="1">
      <c r="A42" s="57"/>
      <c r="B42" s="202"/>
      <c r="C42" s="202"/>
      <c r="D42" s="202"/>
      <c r="E42" s="202"/>
      <c r="F42" s="202"/>
      <c r="G42" s="202"/>
      <c r="H42" s="202"/>
      <c r="I42" s="202"/>
      <c r="J42" s="202"/>
      <c r="K42" s="202"/>
      <c r="L42" s="202"/>
      <c r="M42" s="202"/>
      <c r="N42" s="202"/>
      <c r="O42" s="57"/>
    </row>
    <row r="43" spans="1:15" ht="18.75" customHeight="1">
      <c r="A43" s="57"/>
      <c r="B43" s="202"/>
      <c r="C43" s="202"/>
      <c r="D43" s="202"/>
      <c r="E43" s="202"/>
      <c r="F43" s="202"/>
      <c r="G43" s="202"/>
      <c r="H43" s="202"/>
      <c r="I43" s="202"/>
      <c r="J43" s="202"/>
      <c r="K43" s="202"/>
      <c r="L43" s="202"/>
      <c r="M43" s="202"/>
      <c r="N43" s="202"/>
      <c r="O43" s="57"/>
    </row>
    <row r="44" spans="1:15" ht="18.75" customHeight="1">
      <c r="A44" s="57"/>
      <c r="B44" s="202"/>
      <c r="C44" s="202"/>
      <c r="D44" s="202"/>
      <c r="E44" s="202"/>
      <c r="F44" s="202"/>
      <c r="G44" s="202"/>
      <c r="H44" s="202"/>
      <c r="I44" s="202"/>
      <c r="J44" s="202"/>
      <c r="K44" s="202"/>
      <c r="L44" s="202"/>
      <c r="M44" s="202"/>
      <c r="N44" s="202"/>
      <c r="O44" s="57"/>
    </row>
    <row r="45" spans="1:15" ht="18.75" customHeight="1">
      <c r="A45" s="57"/>
      <c r="B45" s="202"/>
      <c r="C45" s="202"/>
      <c r="D45" s="202"/>
      <c r="E45" s="202"/>
      <c r="F45" s="202"/>
      <c r="G45" s="202"/>
      <c r="H45" s="202"/>
      <c r="I45" s="202"/>
      <c r="J45" s="202"/>
      <c r="K45" s="202"/>
      <c r="L45" s="202"/>
      <c r="M45" s="202"/>
      <c r="N45" s="202"/>
      <c r="O45" s="57"/>
    </row>
    <row r="46" spans="1:15" ht="18.75" customHeight="1">
      <c r="A46" s="57"/>
      <c r="B46" s="202"/>
      <c r="C46" s="202"/>
      <c r="D46" s="202"/>
      <c r="E46" s="202"/>
      <c r="F46" s="202"/>
      <c r="G46" s="202"/>
      <c r="H46" s="202"/>
      <c r="I46" s="202"/>
      <c r="J46" s="202"/>
      <c r="K46" s="202"/>
      <c r="L46" s="202"/>
      <c r="M46" s="202"/>
      <c r="N46" s="202"/>
      <c r="O46" s="57"/>
    </row>
    <row r="47" spans="1:15" ht="18.75" customHeight="1">
      <c r="A47" s="57"/>
      <c r="B47" s="202"/>
      <c r="C47" s="202"/>
      <c r="D47" s="202"/>
      <c r="E47" s="202"/>
      <c r="F47" s="202"/>
      <c r="G47" s="202"/>
      <c r="H47" s="202"/>
      <c r="I47" s="202"/>
      <c r="J47" s="202"/>
      <c r="K47" s="202"/>
      <c r="L47" s="202"/>
      <c r="M47" s="202"/>
      <c r="N47" s="202"/>
      <c r="O47" s="57"/>
    </row>
    <row r="48" spans="1:15" ht="18.75" customHeight="1">
      <c r="A48" s="57"/>
      <c r="B48" s="202"/>
      <c r="C48" s="202"/>
      <c r="D48" s="202"/>
      <c r="E48" s="202"/>
      <c r="F48" s="202"/>
      <c r="G48" s="202"/>
      <c r="H48" s="202"/>
      <c r="I48" s="202"/>
      <c r="J48" s="202"/>
      <c r="K48" s="202"/>
      <c r="L48" s="202"/>
      <c r="M48" s="202"/>
      <c r="N48" s="202"/>
      <c r="O48" s="57"/>
    </row>
    <row r="49" spans="1:15" ht="18.75" customHeight="1">
      <c r="A49" s="57"/>
      <c r="B49" s="202"/>
      <c r="C49" s="202"/>
      <c r="D49" s="202"/>
      <c r="E49" s="202"/>
      <c r="F49" s="202"/>
      <c r="G49" s="202"/>
      <c r="H49" s="202"/>
      <c r="I49" s="202"/>
      <c r="J49" s="202"/>
      <c r="K49" s="202"/>
      <c r="L49" s="202"/>
      <c r="M49" s="202"/>
      <c r="N49" s="202"/>
      <c r="O49" s="57"/>
    </row>
    <row r="50" spans="1:15" ht="18.75" customHeight="1">
      <c r="A50" s="57"/>
      <c r="B50" s="202"/>
      <c r="C50" s="202"/>
      <c r="D50" s="202"/>
      <c r="E50" s="202"/>
      <c r="F50" s="202"/>
      <c r="G50" s="202"/>
      <c r="H50" s="202"/>
      <c r="I50" s="202"/>
      <c r="J50" s="202"/>
      <c r="K50" s="202"/>
      <c r="L50" s="202"/>
      <c r="M50" s="202"/>
      <c r="N50" s="202"/>
      <c r="O50" s="57"/>
    </row>
    <row r="51" spans="1:15" ht="18.75" customHeight="1">
      <c r="A51" s="57"/>
      <c r="B51" s="202"/>
      <c r="C51" s="202"/>
      <c r="D51" s="202"/>
      <c r="E51" s="202"/>
      <c r="F51" s="202"/>
      <c r="G51" s="202"/>
      <c r="H51" s="202"/>
      <c r="I51" s="202"/>
      <c r="J51" s="202"/>
      <c r="K51" s="202"/>
      <c r="L51" s="202"/>
      <c r="M51" s="202"/>
      <c r="N51" s="202"/>
      <c r="O51" s="57"/>
    </row>
    <row r="52" spans="1:15" ht="18.75" customHeight="1">
      <c r="A52" s="57"/>
      <c r="B52" s="202"/>
      <c r="C52" s="202"/>
      <c r="D52" s="202"/>
      <c r="E52" s="202"/>
      <c r="F52" s="202"/>
      <c r="G52" s="202"/>
      <c r="H52" s="202"/>
      <c r="I52" s="202"/>
      <c r="J52" s="202"/>
      <c r="K52" s="202"/>
      <c r="L52" s="202"/>
      <c r="M52" s="202"/>
      <c r="N52" s="202"/>
      <c r="O52" s="57"/>
    </row>
    <row r="53" spans="1:15" ht="18.75" customHeight="1">
      <c r="A53" s="57"/>
      <c r="B53" s="202"/>
      <c r="C53" s="202"/>
      <c r="D53" s="202"/>
      <c r="E53" s="202"/>
      <c r="F53" s="202"/>
      <c r="G53" s="202"/>
      <c r="H53" s="202"/>
      <c r="I53" s="202"/>
      <c r="J53" s="202"/>
      <c r="K53" s="202"/>
      <c r="L53" s="202"/>
      <c r="M53" s="202"/>
      <c r="N53" s="202"/>
      <c r="O53" s="57"/>
    </row>
    <row r="54" spans="1:15" ht="9.6" customHeight="1">
      <c r="A54" s="57"/>
      <c r="B54" s="57"/>
      <c r="C54" s="57"/>
      <c r="D54" s="57"/>
      <c r="E54" s="57"/>
      <c r="F54" s="57"/>
      <c r="G54" s="57"/>
      <c r="H54" s="57"/>
      <c r="I54" s="57"/>
      <c r="J54" s="57"/>
      <c r="K54" s="57"/>
      <c r="L54" s="57"/>
      <c r="M54" s="57"/>
      <c r="N54" s="57"/>
      <c r="O54" s="57"/>
    </row>
  </sheetData>
  <mergeCells count="18">
    <mergeCell ref="A2:N2"/>
    <mergeCell ref="A3:N3"/>
    <mergeCell ref="A4:N4"/>
    <mergeCell ref="B32:N32"/>
    <mergeCell ref="A11:B11"/>
    <mergeCell ref="A23:B23"/>
    <mergeCell ref="M7:N7"/>
    <mergeCell ref="A6:B8"/>
    <mergeCell ref="I7:J7"/>
    <mergeCell ref="K7:L7"/>
    <mergeCell ref="B30:N30"/>
    <mergeCell ref="B29:N29"/>
    <mergeCell ref="A10:B10"/>
    <mergeCell ref="C6:H6"/>
    <mergeCell ref="E7:F7"/>
    <mergeCell ref="G7:H7"/>
    <mergeCell ref="C7:D7"/>
    <mergeCell ref="I6:N6"/>
  </mergeCells>
  <hyperlinks>
    <hyperlink ref="O2" location="INDICE!A1" display="INDICE"/>
  </hyperlinks>
  <printOptions horizontalCentered="1"/>
  <pageMargins left="1.1417322834645669" right="0.98425196850393704" top="0.94488188976377963" bottom="0.59055118110236227" header="0" footer="0.43307086614173229"/>
  <pageSetup paperSize="9" scale="80" firstPageNumber="17" orientation="landscape" useFirstPageNumber="1" r:id="rId1"/>
  <headerFooter scaleWithDoc="0">
    <oddHeader>&amp;C&amp;G</oddHeader>
    <oddFooter>&amp;C&amp;12 16</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showGridLines="0" zoomScale="90" zoomScaleNormal="90" zoomScalePageLayoutView="80" workbookViewId="0">
      <selection activeCell="A2" sqref="A2"/>
    </sheetView>
  </sheetViews>
  <sheetFormatPr baseColWidth="10" defaultColWidth="9.140625" defaultRowHeight="12.75"/>
  <cols>
    <col min="1" max="1" width="27" style="65" customWidth="1"/>
    <col min="2" max="2" width="10.5703125" style="65" customWidth="1"/>
    <col min="3" max="3" width="9.85546875" style="65" bestFit="1" customWidth="1"/>
    <col min="4" max="4" width="9" style="65" customWidth="1"/>
    <col min="5" max="5" width="9.7109375" style="65" customWidth="1"/>
    <col min="6" max="7" width="9.5703125" style="65" bestFit="1" customWidth="1"/>
    <col min="8" max="8" width="11.28515625" style="65" bestFit="1" customWidth="1"/>
    <col min="9" max="9" width="9.140625" style="65" customWidth="1"/>
    <col min="10" max="11" width="10.42578125" style="65" bestFit="1" customWidth="1"/>
    <col min="12" max="12" width="11.140625" style="65" bestFit="1" customWidth="1"/>
    <col min="13" max="13" width="9.5703125" style="65" customWidth="1"/>
    <col min="14" max="15" width="9" style="65" bestFit="1" customWidth="1"/>
    <col min="16" max="16" width="7.7109375" style="65" customWidth="1"/>
    <col min="17" max="17" width="9.28515625" style="65" bestFit="1" customWidth="1"/>
    <col min="18" max="18" width="8.7109375" style="65" customWidth="1"/>
    <col min="19" max="19" width="9.7109375" style="57" customWidth="1"/>
    <col min="20" max="16384" width="9.140625" style="57"/>
  </cols>
  <sheetData>
    <row r="1" spans="1:19" ht="58.5" customHeight="1">
      <c r="A1" s="1167" t="s">
        <v>1428</v>
      </c>
      <c r="B1" s="1168"/>
      <c r="C1" s="1168"/>
      <c r="D1" s="1168"/>
      <c r="E1" s="1168"/>
      <c r="F1" s="1168"/>
      <c r="G1" s="1168"/>
      <c r="H1" s="1168"/>
      <c r="I1" s="1168"/>
      <c r="J1" s="1168"/>
      <c r="K1" s="1168"/>
      <c r="L1" s="1168"/>
      <c r="M1" s="1168"/>
      <c r="N1" s="1168"/>
      <c r="O1" s="1168"/>
      <c r="P1" s="1168"/>
      <c r="Q1" s="1168"/>
      <c r="R1" s="1168"/>
      <c r="S1" s="468" t="s">
        <v>1037</v>
      </c>
    </row>
    <row r="2" spans="1:19" ht="4.5" customHeight="1">
      <c r="A2" s="62"/>
      <c r="B2" s="81"/>
      <c r="C2" s="81"/>
      <c r="D2" s="81"/>
      <c r="E2" s="81"/>
      <c r="F2" s="81"/>
      <c r="G2" s="81"/>
      <c r="H2" s="81"/>
      <c r="I2" s="81"/>
      <c r="J2" s="81"/>
      <c r="K2" s="81"/>
      <c r="L2" s="81"/>
      <c r="M2" s="81"/>
      <c r="N2" s="81"/>
      <c r="O2" s="81"/>
      <c r="P2" s="81"/>
      <c r="Q2" s="81"/>
      <c r="R2" s="81"/>
    </row>
    <row r="3" spans="1:19" s="60" customFormat="1" ht="19.5" customHeight="1">
      <c r="A3" s="1183" t="s">
        <v>594</v>
      </c>
      <c r="B3" s="1170" t="s">
        <v>603</v>
      </c>
      <c r="C3" s="1170" t="s">
        <v>470</v>
      </c>
      <c r="D3" s="1211" t="s">
        <v>1214</v>
      </c>
      <c r="E3" s="1080"/>
      <c r="F3" s="1080"/>
      <c r="G3" s="1080"/>
      <c r="H3" s="1080"/>
      <c r="I3" s="1080"/>
      <c r="J3" s="1080"/>
      <c r="K3" s="1080"/>
      <c r="L3" s="1081"/>
      <c r="M3" s="1170" t="s">
        <v>621</v>
      </c>
      <c r="N3" s="1211" t="s">
        <v>1215</v>
      </c>
      <c r="O3" s="1080"/>
      <c r="P3" s="1080"/>
      <c r="Q3" s="1080"/>
      <c r="R3" s="1081"/>
    </row>
    <row r="4" spans="1:19" s="90" customFormat="1" ht="53.25" customHeight="1">
      <c r="A4" s="1083"/>
      <c r="B4" s="1171"/>
      <c r="C4" s="1171"/>
      <c r="D4" s="726" t="s">
        <v>75</v>
      </c>
      <c r="E4" s="726" t="s">
        <v>74</v>
      </c>
      <c r="F4" s="726" t="s">
        <v>620</v>
      </c>
      <c r="G4" s="726" t="s">
        <v>619</v>
      </c>
      <c r="H4" s="726" t="s">
        <v>71</v>
      </c>
      <c r="I4" s="726" t="s">
        <v>70</v>
      </c>
      <c r="J4" s="726" t="s">
        <v>69</v>
      </c>
      <c r="K4" s="726" t="s">
        <v>618</v>
      </c>
      <c r="L4" s="726" t="s">
        <v>627</v>
      </c>
      <c r="M4" s="1171"/>
      <c r="N4" s="726" t="s">
        <v>617</v>
      </c>
      <c r="O4" s="726" t="s">
        <v>65</v>
      </c>
      <c r="P4" s="726" t="s">
        <v>64</v>
      </c>
      <c r="Q4" s="726" t="s">
        <v>616</v>
      </c>
      <c r="R4" s="726" t="s">
        <v>342</v>
      </c>
    </row>
    <row r="5" spans="1:19" ht="27" customHeight="1">
      <c r="A5" s="45" t="s">
        <v>11</v>
      </c>
      <c r="B5" s="46">
        <v>30082215</v>
      </c>
      <c r="C5" s="46">
        <v>15356879</v>
      </c>
      <c r="D5" s="46">
        <v>3371070</v>
      </c>
      <c r="E5" s="46">
        <v>3791114</v>
      </c>
      <c r="F5" s="46">
        <v>1789795</v>
      </c>
      <c r="G5" s="46">
        <v>682555</v>
      </c>
      <c r="H5" s="46">
        <v>597808</v>
      </c>
      <c r="I5" s="46">
        <v>5076608</v>
      </c>
      <c r="J5" s="46">
        <v>30246</v>
      </c>
      <c r="K5" s="46">
        <v>17683</v>
      </c>
      <c r="L5" s="46">
        <v>0</v>
      </c>
      <c r="M5" s="46">
        <v>14725336</v>
      </c>
      <c r="N5" s="46">
        <v>4622614</v>
      </c>
      <c r="O5" s="46">
        <v>7347061</v>
      </c>
      <c r="P5" s="46">
        <v>406327</v>
      </c>
      <c r="Q5" s="46">
        <v>1270760</v>
      </c>
      <c r="R5" s="46">
        <v>1078574</v>
      </c>
    </row>
    <row r="6" spans="1:19" ht="24" customHeight="1">
      <c r="A6" s="734" t="s">
        <v>784</v>
      </c>
      <c r="B6" s="731">
        <v>21057393</v>
      </c>
      <c r="C6" s="731">
        <v>7151012</v>
      </c>
      <c r="D6" s="731">
        <v>1837837</v>
      </c>
      <c r="E6" s="731">
        <v>2190434</v>
      </c>
      <c r="F6" s="731">
        <v>865373</v>
      </c>
      <c r="G6" s="731">
        <v>634374</v>
      </c>
      <c r="H6" s="731">
        <v>492755</v>
      </c>
      <c r="I6" s="731">
        <v>1086847</v>
      </c>
      <c r="J6" s="731">
        <v>25817</v>
      </c>
      <c r="K6" s="731">
        <v>17575</v>
      </c>
      <c r="L6" s="731">
        <v>0</v>
      </c>
      <c r="M6" s="731">
        <v>13906381</v>
      </c>
      <c r="N6" s="731">
        <v>3977702</v>
      </c>
      <c r="O6" s="731">
        <v>7235370</v>
      </c>
      <c r="P6" s="731">
        <v>403563</v>
      </c>
      <c r="Q6" s="731">
        <v>1229461</v>
      </c>
      <c r="R6" s="731">
        <v>1060285</v>
      </c>
    </row>
    <row r="7" spans="1:19" ht="27" customHeight="1">
      <c r="A7" s="876" t="s">
        <v>582</v>
      </c>
      <c r="B7" s="117">
        <v>147712</v>
      </c>
      <c r="C7" s="117">
        <v>66343</v>
      </c>
      <c r="D7" s="117">
        <v>17181</v>
      </c>
      <c r="E7" s="117">
        <v>17067</v>
      </c>
      <c r="F7" s="117">
        <v>8794</v>
      </c>
      <c r="G7" s="117">
        <v>151</v>
      </c>
      <c r="H7" s="117">
        <v>59</v>
      </c>
      <c r="I7" s="117">
        <v>20206</v>
      </c>
      <c r="J7" s="117">
        <v>2885</v>
      </c>
      <c r="K7" s="117">
        <v>0</v>
      </c>
      <c r="L7" s="117">
        <v>0</v>
      </c>
      <c r="M7" s="117">
        <v>81369</v>
      </c>
      <c r="N7" s="117">
        <v>28638</v>
      </c>
      <c r="O7" s="117">
        <v>39542</v>
      </c>
      <c r="P7" s="117">
        <v>1587</v>
      </c>
      <c r="Q7" s="117">
        <v>5988</v>
      </c>
      <c r="R7" s="117">
        <v>5614</v>
      </c>
    </row>
    <row r="8" spans="1:19" ht="27" customHeight="1">
      <c r="A8" s="732" t="s">
        <v>626</v>
      </c>
      <c r="B8" s="733">
        <v>1227346</v>
      </c>
      <c r="C8" s="733">
        <v>357131</v>
      </c>
      <c r="D8" s="733">
        <v>119147</v>
      </c>
      <c r="E8" s="733">
        <v>81570</v>
      </c>
      <c r="F8" s="733">
        <v>82235</v>
      </c>
      <c r="G8" s="733">
        <v>2979</v>
      </c>
      <c r="H8" s="733">
        <v>3717</v>
      </c>
      <c r="I8" s="733">
        <v>64341</v>
      </c>
      <c r="J8" s="733">
        <v>3142</v>
      </c>
      <c r="K8" s="733">
        <v>0</v>
      </c>
      <c r="L8" s="733">
        <v>0</v>
      </c>
      <c r="M8" s="733">
        <v>870215</v>
      </c>
      <c r="N8" s="733">
        <v>258800</v>
      </c>
      <c r="O8" s="733">
        <v>518784</v>
      </c>
      <c r="P8" s="733">
        <v>24075</v>
      </c>
      <c r="Q8" s="733">
        <v>29357</v>
      </c>
      <c r="R8" s="733">
        <v>39199</v>
      </c>
    </row>
    <row r="9" spans="1:19" ht="27" customHeight="1">
      <c r="A9" s="876" t="s">
        <v>625</v>
      </c>
      <c r="B9" s="117">
        <v>2988862</v>
      </c>
      <c r="C9" s="117">
        <v>672014</v>
      </c>
      <c r="D9" s="117">
        <v>262045</v>
      </c>
      <c r="E9" s="117">
        <v>144011</v>
      </c>
      <c r="F9" s="117">
        <v>154048</v>
      </c>
      <c r="G9" s="117">
        <v>9874</v>
      </c>
      <c r="H9" s="117">
        <v>11692</v>
      </c>
      <c r="I9" s="117">
        <v>87325</v>
      </c>
      <c r="J9" s="117">
        <v>3005</v>
      </c>
      <c r="K9" s="117">
        <v>14</v>
      </c>
      <c r="L9" s="117">
        <v>0</v>
      </c>
      <c r="M9" s="117">
        <v>2316848</v>
      </c>
      <c r="N9" s="117">
        <v>641118</v>
      </c>
      <c r="O9" s="117">
        <v>1414997</v>
      </c>
      <c r="P9" s="117">
        <v>71092</v>
      </c>
      <c r="Q9" s="117">
        <v>70249</v>
      </c>
      <c r="R9" s="117">
        <v>119392</v>
      </c>
    </row>
    <row r="10" spans="1:19" ht="27" customHeight="1">
      <c r="A10" s="732" t="s">
        <v>624</v>
      </c>
      <c r="B10" s="733">
        <v>2282465</v>
      </c>
      <c r="C10" s="733">
        <v>522641</v>
      </c>
      <c r="D10" s="733">
        <v>187517</v>
      </c>
      <c r="E10" s="733">
        <v>114250</v>
      </c>
      <c r="F10" s="733">
        <v>119256</v>
      </c>
      <c r="G10" s="733">
        <v>11676</v>
      </c>
      <c r="H10" s="733">
        <v>11223</v>
      </c>
      <c r="I10" s="733">
        <v>76510</v>
      </c>
      <c r="J10" s="733">
        <v>1835</v>
      </c>
      <c r="K10" s="733">
        <v>374</v>
      </c>
      <c r="L10" s="733">
        <v>0</v>
      </c>
      <c r="M10" s="733">
        <v>1759824</v>
      </c>
      <c r="N10" s="733">
        <v>457317</v>
      </c>
      <c r="O10" s="733">
        <v>1036525</v>
      </c>
      <c r="P10" s="733">
        <v>53839</v>
      </c>
      <c r="Q10" s="733">
        <v>95480</v>
      </c>
      <c r="R10" s="733">
        <v>116663</v>
      </c>
    </row>
    <row r="11" spans="1:19" ht="27" customHeight="1">
      <c r="A11" s="876" t="s">
        <v>612</v>
      </c>
      <c r="B11" s="117">
        <v>1733052</v>
      </c>
      <c r="C11" s="117">
        <v>406005</v>
      </c>
      <c r="D11" s="117">
        <v>141676</v>
      </c>
      <c r="E11" s="117">
        <v>91020</v>
      </c>
      <c r="F11" s="117">
        <v>78733</v>
      </c>
      <c r="G11" s="117">
        <v>15487</v>
      </c>
      <c r="H11" s="117">
        <v>11848</v>
      </c>
      <c r="I11" s="117">
        <v>64915</v>
      </c>
      <c r="J11" s="117">
        <v>1722</v>
      </c>
      <c r="K11" s="117">
        <v>604</v>
      </c>
      <c r="L11" s="117">
        <v>0</v>
      </c>
      <c r="M11" s="117">
        <v>1327047</v>
      </c>
      <c r="N11" s="117">
        <v>311329</v>
      </c>
      <c r="O11" s="117">
        <v>688807</v>
      </c>
      <c r="P11" s="117">
        <v>37015</v>
      </c>
      <c r="Q11" s="117">
        <v>191458</v>
      </c>
      <c r="R11" s="117">
        <v>98438</v>
      </c>
    </row>
    <row r="12" spans="1:19" ht="27" customHeight="1">
      <c r="A12" s="732" t="s">
        <v>611</v>
      </c>
      <c r="B12" s="733">
        <v>1452737</v>
      </c>
      <c r="C12" s="733">
        <v>414492</v>
      </c>
      <c r="D12" s="733">
        <v>124844</v>
      </c>
      <c r="E12" s="733">
        <v>113599</v>
      </c>
      <c r="F12" s="733">
        <v>23690</v>
      </c>
      <c r="G12" s="733">
        <v>22491</v>
      </c>
      <c r="H12" s="733">
        <v>22174</v>
      </c>
      <c r="I12" s="733">
        <v>105065</v>
      </c>
      <c r="J12" s="733">
        <v>2111</v>
      </c>
      <c r="K12" s="733">
        <v>518</v>
      </c>
      <c r="L12" s="733">
        <v>0</v>
      </c>
      <c r="M12" s="733">
        <v>1038245</v>
      </c>
      <c r="N12" s="733">
        <v>248767</v>
      </c>
      <c r="O12" s="733">
        <v>459887</v>
      </c>
      <c r="P12" s="733">
        <v>27906</v>
      </c>
      <c r="Q12" s="733">
        <v>222504</v>
      </c>
      <c r="R12" s="733">
        <v>79181</v>
      </c>
    </row>
    <row r="13" spans="1:19" ht="27" customHeight="1">
      <c r="A13" s="876" t="s">
        <v>610</v>
      </c>
      <c r="B13" s="117">
        <v>3339207</v>
      </c>
      <c r="C13" s="117">
        <v>1122123</v>
      </c>
      <c r="D13" s="117">
        <v>339743</v>
      </c>
      <c r="E13" s="117">
        <v>409163</v>
      </c>
      <c r="F13" s="117">
        <v>70791</v>
      </c>
      <c r="G13" s="117">
        <v>77116</v>
      </c>
      <c r="H13" s="117">
        <v>19453</v>
      </c>
      <c r="I13" s="117">
        <v>199033</v>
      </c>
      <c r="J13" s="117">
        <v>5368</v>
      </c>
      <c r="K13" s="117">
        <v>1456</v>
      </c>
      <c r="L13" s="117">
        <v>0</v>
      </c>
      <c r="M13" s="117">
        <v>2217084</v>
      </c>
      <c r="N13" s="117">
        <v>664028</v>
      </c>
      <c r="O13" s="117">
        <v>1062503</v>
      </c>
      <c r="P13" s="117">
        <v>65979</v>
      </c>
      <c r="Q13" s="117">
        <v>249729</v>
      </c>
      <c r="R13" s="117">
        <v>174845</v>
      </c>
    </row>
    <row r="14" spans="1:19" ht="27" customHeight="1">
      <c r="A14" s="732" t="s">
        <v>609</v>
      </c>
      <c r="B14" s="733">
        <v>2551610</v>
      </c>
      <c r="C14" s="733">
        <v>1028584</v>
      </c>
      <c r="D14" s="733">
        <v>227629</v>
      </c>
      <c r="E14" s="733">
        <v>338458</v>
      </c>
      <c r="F14" s="733">
        <v>45361</v>
      </c>
      <c r="G14" s="733">
        <v>82586</v>
      </c>
      <c r="H14" s="733">
        <v>149873</v>
      </c>
      <c r="I14" s="733">
        <v>180758</v>
      </c>
      <c r="J14" s="733">
        <v>2904</v>
      </c>
      <c r="K14" s="733">
        <v>1015</v>
      </c>
      <c r="L14" s="733">
        <v>0</v>
      </c>
      <c r="M14" s="733">
        <v>1523026</v>
      </c>
      <c r="N14" s="733">
        <v>448139</v>
      </c>
      <c r="O14" s="733">
        <v>734564</v>
      </c>
      <c r="P14" s="733">
        <v>49246</v>
      </c>
      <c r="Q14" s="733">
        <v>153523</v>
      </c>
      <c r="R14" s="733">
        <v>137554</v>
      </c>
    </row>
    <row r="15" spans="1:19" ht="27" customHeight="1">
      <c r="A15" s="876" t="s">
        <v>608</v>
      </c>
      <c r="B15" s="117">
        <v>2335058</v>
      </c>
      <c r="C15" s="117">
        <v>1010169</v>
      </c>
      <c r="D15" s="117">
        <v>221154</v>
      </c>
      <c r="E15" s="117">
        <v>392894</v>
      </c>
      <c r="F15" s="117">
        <v>26810</v>
      </c>
      <c r="G15" s="117">
        <v>118451</v>
      </c>
      <c r="H15" s="117">
        <v>128934</v>
      </c>
      <c r="I15" s="117">
        <v>116195</v>
      </c>
      <c r="J15" s="117">
        <v>1810</v>
      </c>
      <c r="K15" s="117">
        <v>3921</v>
      </c>
      <c r="L15" s="117">
        <v>0</v>
      </c>
      <c r="M15" s="117">
        <v>1324889</v>
      </c>
      <c r="N15" s="117">
        <v>434309</v>
      </c>
      <c r="O15" s="117">
        <v>649392</v>
      </c>
      <c r="P15" s="117">
        <v>34978</v>
      </c>
      <c r="Q15" s="117">
        <v>95879</v>
      </c>
      <c r="R15" s="117">
        <v>110331</v>
      </c>
    </row>
    <row r="16" spans="1:19" ht="27" customHeight="1">
      <c r="A16" s="732" t="s">
        <v>573</v>
      </c>
      <c r="B16" s="733">
        <v>2002322</v>
      </c>
      <c r="C16" s="733">
        <v>876555</v>
      </c>
      <c r="D16" s="733">
        <v>191665</v>
      </c>
      <c r="E16" s="733">
        <v>351495</v>
      </c>
      <c r="F16" s="733">
        <v>16005</v>
      </c>
      <c r="G16" s="733">
        <v>78973</v>
      </c>
      <c r="H16" s="733">
        <v>133782</v>
      </c>
      <c r="I16" s="733">
        <v>93999</v>
      </c>
      <c r="J16" s="733">
        <v>963</v>
      </c>
      <c r="K16" s="733">
        <v>9673</v>
      </c>
      <c r="L16" s="733">
        <v>0</v>
      </c>
      <c r="M16" s="733">
        <v>1125767</v>
      </c>
      <c r="N16" s="733">
        <v>347342</v>
      </c>
      <c r="O16" s="733">
        <v>610265</v>
      </c>
      <c r="P16" s="733">
        <v>37263</v>
      </c>
      <c r="Q16" s="733">
        <v>61265</v>
      </c>
      <c r="R16" s="733">
        <v>69632</v>
      </c>
    </row>
    <row r="17" spans="1:18" ht="27" customHeight="1">
      <c r="A17" s="876" t="s">
        <v>596</v>
      </c>
      <c r="B17" s="117">
        <v>997022</v>
      </c>
      <c r="C17" s="117">
        <v>674955</v>
      </c>
      <c r="D17" s="117">
        <v>5236</v>
      </c>
      <c r="E17" s="117">
        <v>136907</v>
      </c>
      <c r="F17" s="117">
        <v>239650</v>
      </c>
      <c r="G17" s="117">
        <v>214590</v>
      </c>
      <c r="H17" s="117">
        <v>0</v>
      </c>
      <c r="I17" s="117">
        <v>78500</v>
      </c>
      <c r="J17" s="117">
        <v>72</v>
      </c>
      <c r="K17" s="117">
        <v>0</v>
      </c>
      <c r="L17" s="117">
        <v>0</v>
      </c>
      <c r="M17" s="117">
        <v>322067</v>
      </c>
      <c r="N17" s="117">
        <v>137915</v>
      </c>
      <c r="O17" s="117">
        <v>20104</v>
      </c>
      <c r="P17" s="117">
        <v>583</v>
      </c>
      <c r="Q17" s="117">
        <v>54029</v>
      </c>
      <c r="R17" s="117">
        <v>109436</v>
      </c>
    </row>
    <row r="18" spans="1:18" s="116" customFormat="1" ht="27.75" customHeight="1">
      <c r="A18" s="774" t="s">
        <v>607</v>
      </c>
      <c r="B18" s="731">
        <v>9024822</v>
      </c>
      <c r="C18" s="731">
        <v>8205867</v>
      </c>
      <c r="D18" s="731">
        <v>1533233</v>
      </c>
      <c r="E18" s="731">
        <v>1600680</v>
      </c>
      <c r="F18" s="731">
        <v>924422</v>
      </c>
      <c r="G18" s="731">
        <v>48181</v>
      </c>
      <c r="H18" s="731">
        <v>105053</v>
      </c>
      <c r="I18" s="731">
        <v>3989761</v>
      </c>
      <c r="J18" s="731">
        <v>4429</v>
      </c>
      <c r="K18" s="731">
        <v>108</v>
      </c>
      <c r="L18" s="731">
        <v>0</v>
      </c>
      <c r="M18" s="731">
        <v>818955</v>
      </c>
      <c r="N18" s="731">
        <v>644912</v>
      </c>
      <c r="O18" s="731">
        <v>111691</v>
      </c>
      <c r="P18" s="731">
        <v>2764</v>
      </c>
      <c r="Q18" s="731">
        <v>41299</v>
      </c>
      <c r="R18" s="731">
        <v>18289</v>
      </c>
    </row>
    <row r="19" spans="1:18" ht="32.25" customHeight="1">
      <c r="A19" s="1069" t="s">
        <v>642</v>
      </c>
      <c r="B19" s="117">
        <v>545427</v>
      </c>
      <c r="C19" s="117">
        <v>545427</v>
      </c>
      <c r="D19" s="117">
        <v>144079</v>
      </c>
      <c r="E19" s="117">
        <v>197928</v>
      </c>
      <c r="F19" s="117">
        <v>112256</v>
      </c>
      <c r="G19" s="117">
        <v>7495</v>
      </c>
      <c r="H19" s="117">
        <v>13375</v>
      </c>
      <c r="I19" s="117">
        <v>69341</v>
      </c>
      <c r="J19" s="117">
        <v>953</v>
      </c>
      <c r="K19" s="117">
        <v>0</v>
      </c>
      <c r="L19" s="117">
        <v>0</v>
      </c>
      <c r="M19" s="117">
        <v>0</v>
      </c>
      <c r="N19" s="117">
        <v>0</v>
      </c>
      <c r="O19" s="117">
        <v>0</v>
      </c>
      <c r="P19" s="117">
        <v>0</v>
      </c>
      <c r="Q19" s="117">
        <v>0</v>
      </c>
      <c r="R19" s="117">
        <v>0</v>
      </c>
    </row>
    <row r="20" spans="1:18" ht="29.25" customHeight="1">
      <c r="A20" s="732" t="s">
        <v>623</v>
      </c>
      <c r="B20" s="733">
        <v>628362</v>
      </c>
      <c r="C20" s="733">
        <v>628362</v>
      </c>
      <c r="D20" s="733">
        <v>345691</v>
      </c>
      <c r="E20" s="733">
        <v>91897</v>
      </c>
      <c r="F20" s="733">
        <v>151824</v>
      </c>
      <c r="G20" s="733">
        <v>1912</v>
      </c>
      <c r="H20" s="733">
        <v>3858</v>
      </c>
      <c r="I20" s="733">
        <v>32561</v>
      </c>
      <c r="J20" s="733">
        <v>619</v>
      </c>
      <c r="K20" s="733">
        <v>0</v>
      </c>
      <c r="L20" s="733">
        <v>0</v>
      </c>
      <c r="M20" s="733">
        <v>0</v>
      </c>
      <c r="N20" s="733">
        <v>0</v>
      </c>
      <c r="O20" s="733">
        <v>0</v>
      </c>
      <c r="P20" s="733">
        <v>0</v>
      </c>
      <c r="Q20" s="733">
        <v>0</v>
      </c>
      <c r="R20" s="733">
        <v>0</v>
      </c>
    </row>
    <row r="21" spans="1:18" ht="5.25" customHeight="1">
      <c r="A21" s="150"/>
      <c r="B21" s="737"/>
      <c r="C21" s="737"/>
      <c r="D21" s="737"/>
      <c r="E21" s="737"/>
      <c r="F21" s="737"/>
      <c r="G21" s="737"/>
      <c r="H21" s="737"/>
      <c r="I21" s="737"/>
      <c r="J21" s="737"/>
      <c r="K21" s="737"/>
      <c r="L21" s="737"/>
      <c r="M21" s="737"/>
      <c r="N21" s="737"/>
      <c r="O21" s="737"/>
      <c r="P21" s="737"/>
      <c r="Q21" s="737"/>
      <c r="R21" s="737"/>
    </row>
    <row r="22" spans="1:18" ht="27" customHeight="1">
      <c r="A22" s="1169" t="s">
        <v>639</v>
      </c>
      <c r="B22" s="1182"/>
      <c r="C22" s="1182"/>
      <c r="D22" s="1182"/>
      <c r="E22" s="1182"/>
      <c r="F22" s="1182"/>
      <c r="G22" s="1182"/>
      <c r="H22" s="1182"/>
      <c r="I22" s="1182"/>
      <c r="J22" s="1182"/>
      <c r="K22" s="1182"/>
      <c r="L22" s="1182"/>
      <c r="M22" s="1182"/>
      <c r="N22" s="1182"/>
      <c r="O22" s="1182"/>
      <c r="P22" s="1182"/>
      <c r="Q22" s="1182"/>
      <c r="R22" s="1182"/>
    </row>
  </sheetData>
  <mergeCells count="8">
    <mergeCell ref="A1:R1"/>
    <mergeCell ref="A22:R22"/>
    <mergeCell ref="A3:A4"/>
    <mergeCell ref="B3:B4"/>
    <mergeCell ref="C3:C4"/>
    <mergeCell ref="D3:L3"/>
    <mergeCell ref="M3:M4"/>
    <mergeCell ref="N3:R3"/>
  </mergeCells>
  <hyperlinks>
    <hyperlink ref="S1" location="INDICE!A1" display="INDICE"/>
  </hyperlinks>
  <printOptions horizontalCentered="1"/>
  <pageMargins left="0.74803149606299213" right="0.74803149606299213" top="1.1417322834645669" bottom="0.98425196850393704" header="0" footer="0.51181102362204722"/>
  <pageSetup paperSize="9" scale="67" firstPageNumber="85" orientation="landscape" useFirstPageNumber="1" r:id="rId1"/>
  <headerFooter scaleWithDoc="0" alignWithMargins="0">
    <oddHeader>&amp;C&amp;G</oddHeader>
    <oddFooter>&amp;C&amp;12 81</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showGridLines="0" zoomScale="90" zoomScaleNormal="90" zoomScalePageLayoutView="80" workbookViewId="0">
      <selection activeCell="A2" sqref="A2"/>
    </sheetView>
  </sheetViews>
  <sheetFormatPr baseColWidth="10" defaultColWidth="9.140625" defaultRowHeight="12.75"/>
  <cols>
    <col min="1" max="1" width="29.140625" style="57" customWidth="1"/>
    <col min="2" max="2" width="11" style="57" customWidth="1"/>
    <col min="3" max="3" width="9.7109375" style="57" bestFit="1" customWidth="1"/>
    <col min="4" max="5" width="8" style="57" bestFit="1" customWidth="1"/>
    <col min="6" max="6" width="11.28515625" style="57" bestFit="1" customWidth="1"/>
    <col min="7" max="7" width="10.42578125" style="57" customWidth="1"/>
    <col min="8" max="8" width="11.85546875" style="57" customWidth="1"/>
    <col min="9" max="9" width="9.7109375" style="57" bestFit="1" customWidth="1"/>
    <col min="10" max="10" width="10.85546875" style="57" customWidth="1"/>
    <col min="11" max="11" width="10.5703125" style="57" customWidth="1"/>
    <col min="12" max="12" width="11" style="57" customWidth="1"/>
    <col min="13" max="13" width="9.7109375" style="57" bestFit="1" customWidth="1"/>
    <col min="14" max="14" width="8.5703125" style="57" customWidth="1"/>
    <col min="15" max="15" width="9.42578125" style="57" customWidth="1"/>
    <col min="16" max="16" width="9.7109375" style="57" bestFit="1" customWidth="1"/>
    <col min="17" max="17" width="10" style="57" customWidth="1"/>
    <col min="18" max="16384" width="9.140625" style="57"/>
  </cols>
  <sheetData>
    <row r="1" spans="1:17" ht="56.25" customHeight="1">
      <c r="A1" s="1167" t="s">
        <v>1429</v>
      </c>
      <c r="B1" s="1168"/>
      <c r="C1" s="1168"/>
      <c r="D1" s="1168"/>
      <c r="E1" s="1168"/>
      <c r="F1" s="1168"/>
      <c r="G1" s="1168"/>
      <c r="H1" s="1168"/>
      <c r="I1" s="1168"/>
      <c r="J1" s="1168"/>
      <c r="K1" s="1168"/>
      <c r="L1" s="1168"/>
      <c r="M1" s="1168"/>
      <c r="N1" s="1168"/>
      <c r="O1" s="1168"/>
      <c r="P1" s="1168"/>
      <c r="Q1" s="468" t="s">
        <v>1037</v>
      </c>
    </row>
    <row r="2" spans="1:17" ht="5.25" customHeight="1">
      <c r="A2" s="113"/>
      <c r="B2" s="58"/>
      <c r="C2" s="58"/>
      <c r="D2" s="58"/>
      <c r="E2" s="58"/>
      <c r="F2" s="58"/>
      <c r="G2" s="58"/>
      <c r="H2" s="58"/>
      <c r="I2" s="58"/>
      <c r="J2" s="58"/>
      <c r="K2" s="58"/>
      <c r="L2" s="58"/>
      <c r="M2" s="58"/>
      <c r="N2" s="58"/>
      <c r="O2" s="58"/>
      <c r="P2" s="58"/>
    </row>
    <row r="3" spans="1:17" ht="20.25" customHeight="1">
      <c r="A3" s="1170" t="s">
        <v>594</v>
      </c>
      <c r="B3" s="1170" t="s">
        <v>641</v>
      </c>
      <c r="C3" s="1170" t="s">
        <v>470</v>
      </c>
      <c r="D3" s="1211" t="s">
        <v>1214</v>
      </c>
      <c r="E3" s="1080"/>
      <c r="F3" s="1080"/>
      <c r="G3" s="1080"/>
      <c r="H3" s="1080"/>
      <c r="I3" s="1080"/>
      <c r="J3" s="1080"/>
      <c r="K3" s="1080"/>
      <c r="L3" s="1081"/>
      <c r="M3" s="1170" t="s">
        <v>621</v>
      </c>
      <c r="N3" s="1211" t="s">
        <v>1215</v>
      </c>
      <c r="O3" s="1080"/>
      <c r="P3" s="1081"/>
    </row>
    <row r="4" spans="1:17" s="58" customFormat="1" ht="48" customHeight="1">
      <c r="A4" s="1171"/>
      <c r="B4" s="1171"/>
      <c r="C4" s="1171"/>
      <c r="D4" s="726" t="s">
        <v>75</v>
      </c>
      <c r="E4" s="726" t="s">
        <v>74</v>
      </c>
      <c r="F4" s="726" t="s">
        <v>620</v>
      </c>
      <c r="G4" s="726" t="s">
        <v>619</v>
      </c>
      <c r="H4" s="726" t="s">
        <v>71</v>
      </c>
      <c r="I4" s="726" t="s">
        <v>70</v>
      </c>
      <c r="J4" s="726" t="s">
        <v>69</v>
      </c>
      <c r="K4" s="726" t="s">
        <v>618</v>
      </c>
      <c r="L4" s="726" t="s">
        <v>627</v>
      </c>
      <c r="M4" s="1171"/>
      <c r="N4" s="726" t="s">
        <v>66</v>
      </c>
      <c r="O4" s="726" t="s">
        <v>63</v>
      </c>
      <c r="P4" s="726" t="s">
        <v>437</v>
      </c>
    </row>
    <row r="5" spans="1:17" ht="23.25" customHeight="1">
      <c r="A5" s="50" t="s">
        <v>11</v>
      </c>
      <c r="B5" s="46">
        <v>10391214</v>
      </c>
      <c r="C5" s="46">
        <v>7697931</v>
      </c>
      <c r="D5" s="46">
        <v>115237</v>
      </c>
      <c r="E5" s="46">
        <v>970375</v>
      </c>
      <c r="F5" s="46">
        <v>696040</v>
      </c>
      <c r="G5" s="46">
        <v>547515</v>
      </c>
      <c r="H5" s="46">
        <v>244227</v>
      </c>
      <c r="I5" s="46">
        <v>5076608</v>
      </c>
      <c r="J5" s="46">
        <v>30246</v>
      </c>
      <c r="K5" s="46">
        <v>17683</v>
      </c>
      <c r="L5" s="46">
        <v>0</v>
      </c>
      <c r="M5" s="46">
        <v>2693283</v>
      </c>
      <c r="N5" s="46">
        <v>454447</v>
      </c>
      <c r="O5" s="46">
        <v>1206161</v>
      </c>
      <c r="P5" s="46">
        <v>1032675</v>
      </c>
    </row>
    <row r="6" spans="1:17" ht="23.25" customHeight="1">
      <c r="A6" s="774" t="s">
        <v>784</v>
      </c>
      <c r="B6" s="731">
        <v>5566349</v>
      </c>
      <c r="C6" s="731">
        <v>2934233</v>
      </c>
      <c r="D6" s="731">
        <v>96127</v>
      </c>
      <c r="E6" s="731">
        <v>712765</v>
      </c>
      <c r="F6" s="731">
        <v>284614</v>
      </c>
      <c r="G6" s="731">
        <v>520208</v>
      </c>
      <c r="H6" s="731">
        <v>190280</v>
      </c>
      <c r="I6" s="731">
        <v>1086847</v>
      </c>
      <c r="J6" s="731">
        <v>25817</v>
      </c>
      <c r="K6" s="731">
        <v>17575</v>
      </c>
      <c r="L6" s="731">
        <v>0</v>
      </c>
      <c r="M6" s="731">
        <v>2632116</v>
      </c>
      <c r="N6" s="731">
        <v>452863</v>
      </c>
      <c r="O6" s="731">
        <v>1164862</v>
      </c>
      <c r="P6" s="731">
        <v>1014391</v>
      </c>
    </row>
    <row r="7" spans="1:17" ht="25.5" customHeight="1">
      <c r="A7" s="876" t="s">
        <v>582</v>
      </c>
      <c r="B7" s="117">
        <v>46096</v>
      </c>
      <c r="C7" s="117">
        <v>30932</v>
      </c>
      <c r="D7" s="117">
        <v>1276</v>
      </c>
      <c r="E7" s="117">
        <v>5545</v>
      </c>
      <c r="F7" s="117">
        <v>1020</v>
      </c>
      <c r="G7" s="117">
        <v>0</v>
      </c>
      <c r="H7" s="117">
        <v>0</v>
      </c>
      <c r="I7" s="117">
        <v>20206</v>
      </c>
      <c r="J7" s="117">
        <v>2885</v>
      </c>
      <c r="K7" s="117">
        <v>0</v>
      </c>
      <c r="L7" s="117">
        <v>0</v>
      </c>
      <c r="M7" s="117">
        <v>15164</v>
      </c>
      <c r="N7" s="117">
        <v>3723</v>
      </c>
      <c r="O7" s="117">
        <v>5939</v>
      </c>
      <c r="P7" s="117">
        <v>5502</v>
      </c>
    </row>
    <row r="8" spans="1:17" ht="25.5" customHeight="1">
      <c r="A8" s="732" t="s">
        <v>626</v>
      </c>
      <c r="B8" s="733">
        <v>183141</v>
      </c>
      <c r="C8" s="733">
        <v>107634</v>
      </c>
      <c r="D8" s="733">
        <v>6704</v>
      </c>
      <c r="E8" s="733">
        <v>23880</v>
      </c>
      <c r="F8" s="733">
        <v>7127</v>
      </c>
      <c r="G8" s="733">
        <v>573</v>
      </c>
      <c r="H8" s="733">
        <v>1867</v>
      </c>
      <c r="I8" s="733">
        <v>64341</v>
      </c>
      <c r="J8" s="733">
        <v>3142</v>
      </c>
      <c r="K8" s="733">
        <v>0</v>
      </c>
      <c r="L8" s="733">
        <v>0</v>
      </c>
      <c r="M8" s="733">
        <v>75507</v>
      </c>
      <c r="N8" s="733">
        <v>10284</v>
      </c>
      <c r="O8" s="733">
        <v>27942</v>
      </c>
      <c r="P8" s="733">
        <v>37281</v>
      </c>
    </row>
    <row r="9" spans="1:17" ht="25.5" customHeight="1">
      <c r="A9" s="876" t="s">
        <v>625</v>
      </c>
      <c r="B9" s="117">
        <v>383797</v>
      </c>
      <c r="C9" s="117">
        <v>175886</v>
      </c>
      <c r="D9" s="117">
        <v>11592</v>
      </c>
      <c r="E9" s="117">
        <v>51759</v>
      </c>
      <c r="F9" s="117">
        <v>12440</v>
      </c>
      <c r="G9" s="117">
        <v>4394</v>
      </c>
      <c r="H9" s="117">
        <v>5357</v>
      </c>
      <c r="I9" s="117">
        <v>87325</v>
      </c>
      <c r="J9" s="117">
        <v>3005</v>
      </c>
      <c r="K9" s="117">
        <v>14</v>
      </c>
      <c r="L9" s="117">
        <v>0</v>
      </c>
      <c r="M9" s="117">
        <v>207911</v>
      </c>
      <c r="N9" s="117">
        <v>31120</v>
      </c>
      <c r="O9" s="117">
        <v>64687</v>
      </c>
      <c r="P9" s="117">
        <v>112104</v>
      </c>
    </row>
    <row r="10" spans="1:17" ht="25.5" customHeight="1">
      <c r="A10" s="732" t="s">
        <v>624</v>
      </c>
      <c r="B10" s="733">
        <v>356742</v>
      </c>
      <c r="C10" s="733">
        <v>139820</v>
      </c>
      <c r="D10" s="733">
        <v>5052</v>
      </c>
      <c r="E10" s="733">
        <v>36379</v>
      </c>
      <c r="F10" s="733">
        <v>6802</v>
      </c>
      <c r="G10" s="733">
        <v>7050</v>
      </c>
      <c r="H10" s="733">
        <v>5818</v>
      </c>
      <c r="I10" s="733">
        <v>76510</v>
      </c>
      <c r="J10" s="733">
        <v>1835</v>
      </c>
      <c r="K10" s="733">
        <v>374</v>
      </c>
      <c r="L10" s="733">
        <v>0</v>
      </c>
      <c r="M10" s="733">
        <v>216922</v>
      </c>
      <c r="N10" s="733">
        <v>19816</v>
      </c>
      <c r="O10" s="733">
        <v>92258</v>
      </c>
      <c r="P10" s="733">
        <v>104848</v>
      </c>
    </row>
    <row r="11" spans="1:17" ht="25.5" customHeight="1">
      <c r="A11" s="876" t="s">
        <v>612</v>
      </c>
      <c r="B11" s="117">
        <v>420433</v>
      </c>
      <c r="C11" s="117">
        <v>119063</v>
      </c>
      <c r="D11" s="117">
        <v>3472</v>
      </c>
      <c r="E11" s="117">
        <v>28440</v>
      </c>
      <c r="F11" s="117">
        <v>4211</v>
      </c>
      <c r="G11" s="117">
        <v>10299</v>
      </c>
      <c r="H11" s="117">
        <v>5400</v>
      </c>
      <c r="I11" s="117">
        <v>64915</v>
      </c>
      <c r="J11" s="117">
        <v>1722</v>
      </c>
      <c r="K11" s="117">
        <v>604</v>
      </c>
      <c r="L11" s="117">
        <v>0</v>
      </c>
      <c r="M11" s="117">
        <v>301370</v>
      </c>
      <c r="N11" s="117">
        <v>21297</v>
      </c>
      <c r="O11" s="117">
        <v>189139</v>
      </c>
      <c r="P11" s="117">
        <v>90934</v>
      </c>
    </row>
    <row r="12" spans="1:17" ht="25.5" customHeight="1">
      <c r="A12" s="732" t="s">
        <v>611</v>
      </c>
      <c r="B12" s="733">
        <v>493759</v>
      </c>
      <c r="C12" s="733">
        <v>175671</v>
      </c>
      <c r="D12" s="733">
        <v>9354</v>
      </c>
      <c r="E12" s="733">
        <v>37658</v>
      </c>
      <c r="F12" s="733">
        <v>2938</v>
      </c>
      <c r="G12" s="733">
        <v>11341</v>
      </c>
      <c r="H12" s="733">
        <v>6686</v>
      </c>
      <c r="I12" s="733">
        <v>105065</v>
      </c>
      <c r="J12" s="733">
        <v>2111</v>
      </c>
      <c r="K12" s="733">
        <v>518</v>
      </c>
      <c r="L12" s="733">
        <v>0</v>
      </c>
      <c r="M12" s="733">
        <v>318088</v>
      </c>
      <c r="N12" s="733">
        <v>26169</v>
      </c>
      <c r="O12" s="733">
        <v>214898</v>
      </c>
      <c r="P12" s="733">
        <v>77021</v>
      </c>
    </row>
    <row r="13" spans="1:17" ht="25.5" customHeight="1">
      <c r="A13" s="876" t="s">
        <v>610</v>
      </c>
      <c r="B13" s="117">
        <v>886698</v>
      </c>
      <c r="C13" s="117">
        <v>428350</v>
      </c>
      <c r="D13" s="117">
        <v>20948</v>
      </c>
      <c r="E13" s="117">
        <v>116771</v>
      </c>
      <c r="F13" s="117">
        <v>3328</v>
      </c>
      <c r="G13" s="117">
        <v>61993</v>
      </c>
      <c r="H13" s="117">
        <v>19453</v>
      </c>
      <c r="I13" s="117">
        <v>199033</v>
      </c>
      <c r="J13" s="117">
        <v>5368</v>
      </c>
      <c r="K13" s="117">
        <v>1456</v>
      </c>
      <c r="L13" s="117">
        <v>0</v>
      </c>
      <c r="M13" s="117">
        <v>458348</v>
      </c>
      <c r="N13" s="117">
        <v>56622</v>
      </c>
      <c r="O13" s="117">
        <v>230910</v>
      </c>
      <c r="P13" s="117">
        <v>170816</v>
      </c>
    </row>
    <row r="14" spans="1:17" ht="25.5" customHeight="1">
      <c r="A14" s="732" t="s">
        <v>609</v>
      </c>
      <c r="B14" s="733">
        <v>714260</v>
      </c>
      <c r="C14" s="733">
        <v>388722</v>
      </c>
      <c r="D14" s="733">
        <v>16390</v>
      </c>
      <c r="E14" s="733">
        <v>89570</v>
      </c>
      <c r="F14" s="733">
        <v>2404</v>
      </c>
      <c r="G14" s="733">
        <v>60108</v>
      </c>
      <c r="H14" s="733">
        <v>35573</v>
      </c>
      <c r="I14" s="733">
        <v>180758</v>
      </c>
      <c r="J14" s="733">
        <v>2904</v>
      </c>
      <c r="K14" s="733">
        <v>1015</v>
      </c>
      <c r="L14" s="733">
        <v>0</v>
      </c>
      <c r="M14" s="733">
        <v>325538</v>
      </c>
      <c r="N14" s="733">
        <v>55110</v>
      </c>
      <c r="O14" s="733">
        <v>137156</v>
      </c>
      <c r="P14" s="733">
        <v>133272</v>
      </c>
    </row>
    <row r="15" spans="1:17" ht="25.5" customHeight="1">
      <c r="A15" s="876" t="s">
        <v>608</v>
      </c>
      <c r="B15" s="117">
        <v>618781</v>
      </c>
      <c r="C15" s="117">
        <v>370005</v>
      </c>
      <c r="D15" s="117">
        <v>12699</v>
      </c>
      <c r="E15" s="117">
        <v>89100</v>
      </c>
      <c r="F15" s="117">
        <v>2346</v>
      </c>
      <c r="G15" s="117">
        <v>100631</v>
      </c>
      <c r="H15" s="117">
        <v>43303</v>
      </c>
      <c r="I15" s="117">
        <v>116195</v>
      </c>
      <c r="J15" s="117">
        <v>1810</v>
      </c>
      <c r="K15" s="117">
        <v>3921</v>
      </c>
      <c r="L15" s="117">
        <v>0</v>
      </c>
      <c r="M15" s="117">
        <v>248776</v>
      </c>
      <c r="N15" s="117">
        <v>52048</v>
      </c>
      <c r="O15" s="117">
        <v>89390</v>
      </c>
      <c r="P15" s="117">
        <v>107338</v>
      </c>
    </row>
    <row r="16" spans="1:17" ht="25.5" customHeight="1">
      <c r="A16" s="732" t="s">
        <v>573</v>
      </c>
      <c r="B16" s="733">
        <v>491512</v>
      </c>
      <c r="C16" s="733">
        <v>328390</v>
      </c>
      <c r="D16" s="733">
        <v>8599</v>
      </c>
      <c r="E16" s="733">
        <v>96756</v>
      </c>
      <c r="F16" s="733">
        <v>2348</v>
      </c>
      <c r="G16" s="733">
        <v>49229</v>
      </c>
      <c r="H16" s="733">
        <v>66823</v>
      </c>
      <c r="I16" s="733">
        <v>93999</v>
      </c>
      <c r="J16" s="733">
        <v>963</v>
      </c>
      <c r="K16" s="733">
        <v>9673</v>
      </c>
      <c r="L16" s="733">
        <v>0</v>
      </c>
      <c r="M16" s="733">
        <v>163122</v>
      </c>
      <c r="N16" s="733">
        <v>38769</v>
      </c>
      <c r="O16" s="733">
        <v>58514</v>
      </c>
      <c r="P16" s="733">
        <v>65839</v>
      </c>
    </row>
    <row r="17" spans="1:16" ht="25.5" customHeight="1">
      <c r="A17" s="876" t="s">
        <v>596</v>
      </c>
      <c r="B17" s="117">
        <v>971130</v>
      </c>
      <c r="C17" s="117">
        <v>669760</v>
      </c>
      <c r="D17" s="117">
        <v>41</v>
      </c>
      <c r="E17" s="117">
        <v>136907</v>
      </c>
      <c r="F17" s="117">
        <v>239650</v>
      </c>
      <c r="G17" s="117">
        <v>214590</v>
      </c>
      <c r="H17" s="117">
        <v>0</v>
      </c>
      <c r="I17" s="117">
        <v>78500</v>
      </c>
      <c r="J17" s="117">
        <v>72</v>
      </c>
      <c r="K17" s="117">
        <v>0</v>
      </c>
      <c r="L17" s="117">
        <v>0</v>
      </c>
      <c r="M17" s="117">
        <v>301370</v>
      </c>
      <c r="N17" s="117">
        <v>137905</v>
      </c>
      <c r="O17" s="117">
        <v>54029</v>
      </c>
      <c r="P17" s="117">
        <v>109436</v>
      </c>
    </row>
    <row r="18" spans="1:16" s="60" customFormat="1" ht="32.25" customHeight="1">
      <c r="A18" s="774" t="s">
        <v>607</v>
      </c>
      <c r="B18" s="731">
        <v>4824865</v>
      </c>
      <c r="C18" s="731">
        <v>4763698</v>
      </c>
      <c r="D18" s="731">
        <v>19110</v>
      </c>
      <c r="E18" s="731">
        <v>257610</v>
      </c>
      <c r="F18" s="731">
        <v>411426</v>
      </c>
      <c r="G18" s="731">
        <v>27307</v>
      </c>
      <c r="H18" s="731">
        <v>53947</v>
      </c>
      <c r="I18" s="731">
        <v>3989761</v>
      </c>
      <c r="J18" s="731">
        <v>4429</v>
      </c>
      <c r="K18" s="731">
        <v>108</v>
      </c>
      <c r="L18" s="731">
        <v>0</v>
      </c>
      <c r="M18" s="731">
        <v>61167</v>
      </c>
      <c r="N18" s="731">
        <v>1584</v>
      </c>
      <c r="O18" s="731">
        <v>41299</v>
      </c>
      <c r="P18" s="731">
        <v>18284</v>
      </c>
    </row>
    <row r="19" spans="1:16" ht="27.75" customHeight="1">
      <c r="A19" s="1069" t="s">
        <v>642</v>
      </c>
      <c r="B19" s="117">
        <v>173455</v>
      </c>
      <c r="C19" s="117">
        <v>173455</v>
      </c>
      <c r="D19" s="117">
        <v>2652</v>
      </c>
      <c r="E19" s="117">
        <v>44048</v>
      </c>
      <c r="F19" s="117">
        <v>47067</v>
      </c>
      <c r="G19" s="117">
        <v>4595</v>
      </c>
      <c r="H19" s="117">
        <v>4799</v>
      </c>
      <c r="I19" s="117">
        <v>69341</v>
      </c>
      <c r="J19" s="117">
        <v>953</v>
      </c>
      <c r="K19" s="117">
        <v>0</v>
      </c>
      <c r="L19" s="117">
        <v>0</v>
      </c>
      <c r="M19" s="117">
        <v>0</v>
      </c>
      <c r="N19" s="117">
        <v>0</v>
      </c>
      <c r="O19" s="117">
        <v>0</v>
      </c>
      <c r="P19" s="117">
        <v>0</v>
      </c>
    </row>
    <row r="20" spans="1:16" ht="30" customHeight="1">
      <c r="A20" s="732" t="s">
        <v>623</v>
      </c>
      <c r="B20" s="733">
        <v>57519</v>
      </c>
      <c r="C20" s="733">
        <v>57519</v>
      </c>
      <c r="D20" s="733">
        <v>1016</v>
      </c>
      <c r="E20" s="733">
        <v>14273</v>
      </c>
      <c r="F20" s="733">
        <v>7403</v>
      </c>
      <c r="G20" s="733">
        <v>724</v>
      </c>
      <c r="H20" s="733">
        <v>923</v>
      </c>
      <c r="I20" s="733">
        <v>32561</v>
      </c>
      <c r="J20" s="733">
        <v>619</v>
      </c>
      <c r="K20" s="733">
        <v>0</v>
      </c>
      <c r="L20" s="733">
        <v>0</v>
      </c>
      <c r="M20" s="733">
        <v>0</v>
      </c>
      <c r="N20" s="733">
        <v>0</v>
      </c>
      <c r="O20" s="733">
        <v>0</v>
      </c>
      <c r="P20" s="733">
        <v>0</v>
      </c>
    </row>
    <row r="21" spans="1:16" ht="3" customHeight="1">
      <c r="A21" s="150"/>
      <c r="B21" s="737"/>
      <c r="C21" s="737"/>
      <c r="D21" s="737"/>
      <c r="E21" s="737"/>
      <c r="F21" s="737"/>
      <c r="G21" s="737"/>
      <c r="H21" s="737"/>
      <c r="I21" s="737"/>
      <c r="J21" s="737"/>
      <c r="K21" s="737"/>
      <c r="L21" s="737"/>
      <c r="M21" s="737"/>
      <c r="N21" s="737"/>
      <c r="O21" s="737"/>
      <c r="P21" s="737"/>
    </row>
    <row r="22" spans="1:16" ht="36" customHeight="1">
      <c r="A22" s="1169" t="s">
        <v>640</v>
      </c>
      <c r="B22" s="1182"/>
      <c r="C22" s="1182"/>
      <c r="D22" s="1182"/>
      <c r="E22" s="1182"/>
      <c r="F22" s="1182"/>
      <c r="G22" s="1182"/>
      <c r="H22" s="1182"/>
      <c r="I22" s="1182"/>
      <c r="J22" s="1182"/>
      <c r="K22" s="1182"/>
      <c r="L22" s="1182"/>
      <c r="M22" s="1182"/>
      <c r="N22" s="1182"/>
      <c r="O22" s="1182"/>
      <c r="P22" s="1182"/>
    </row>
    <row r="23" spans="1:16">
      <c r="A23" s="119"/>
      <c r="B23" s="119"/>
      <c r="C23" s="119"/>
      <c r="D23" s="119"/>
      <c r="E23" s="119"/>
      <c r="F23" s="119"/>
      <c r="G23" s="119"/>
      <c r="H23" s="119"/>
      <c r="I23" s="119"/>
      <c r="J23" s="119"/>
      <c r="K23" s="119"/>
      <c r="L23" s="119"/>
      <c r="M23" s="119"/>
      <c r="N23" s="119"/>
      <c r="O23" s="119"/>
      <c r="P23" s="119"/>
    </row>
  </sheetData>
  <mergeCells count="8">
    <mergeCell ref="A1:P1"/>
    <mergeCell ref="A22:P22"/>
    <mergeCell ref="A3:A4"/>
    <mergeCell ref="B3:B4"/>
    <mergeCell ref="C3:C4"/>
    <mergeCell ref="D3:L3"/>
    <mergeCell ref="M3:M4"/>
    <mergeCell ref="N3:P3"/>
  </mergeCells>
  <hyperlinks>
    <hyperlink ref="Q1" location="INDICE!A1" display="INDICE"/>
  </hyperlinks>
  <printOptions horizontalCentered="1"/>
  <pageMargins left="0.70866141732283472" right="0.62992125984251968" top="1.1417322834645669" bottom="0.98425196850393704" header="0" footer="0.51181102362204722"/>
  <pageSetup paperSize="9" scale="72" firstPageNumber="86" orientation="landscape" useFirstPageNumber="1" r:id="rId1"/>
  <headerFooter scaleWithDoc="0" alignWithMargins="0">
    <oddHeader>&amp;C&amp;G</oddHeader>
    <oddFooter>&amp;C&amp;12 82</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showGridLines="0" zoomScale="90" zoomScaleNormal="90" zoomScalePageLayoutView="80" workbookViewId="0">
      <selection activeCell="A2" sqref="A2"/>
    </sheetView>
  </sheetViews>
  <sheetFormatPr baseColWidth="10" defaultColWidth="9.140625" defaultRowHeight="12.75"/>
  <cols>
    <col min="1" max="1" width="32" style="65" customWidth="1"/>
    <col min="2" max="2" width="12.28515625" style="65" customWidth="1"/>
    <col min="3" max="3" width="10.140625" style="65" bestFit="1" customWidth="1"/>
    <col min="4" max="4" width="11" style="65" customWidth="1"/>
    <col min="5" max="5" width="11.140625" style="65" customWidth="1"/>
    <col min="6" max="7" width="11.28515625" style="65" bestFit="1" customWidth="1"/>
    <col min="8" max="8" width="13.42578125" style="65" bestFit="1" customWidth="1"/>
    <col min="9" max="9" width="10.7109375" style="65" customWidth="1"/>
    <col min="10" max="11" width="10.140625" style="65" bestFit="1" customWidth="1"/>
    <col min="12" max="12" width="8.7109375" style="65" bestFit="1" customWidth="1"/>
    <col min="13" max="13" width="10.85546875" style="65" bestFit="1" customWidth="1"/>
    <col min="14" max="14" width="7.5703125" style="65" bestFit="1" customWidth="1"/>
    <col min="15" max="16384" width="9.140625" style="57"/>
  </cols>
  <sheetData>
    <row r="1" spans="1:15" ht="51" customHeight="1">
      <c r="A1" s="1167" t="s">
        <v>1430</v>
      </c>
      <c r="B1" s="1168"/>
      <c r="C1" s="1168"/>
      <c r="D1" s="1168"/>
      <c r="E1" s="1168"/>
      <c r="F1" s="1168"/>
      <c r="G1" s="1168"/>
      <c r="H1" s="1168"/>
      <c r="I1" s="1168"/>
      <c r="J1" s="1168"/>
      <c r="K1" s="1168"/>
      <c r="L1" s="1168"/>
      <c r="M1" s="1168"/>
      <c r="N1" s="1168"/>
      <c r="O1" s="468" t="s">
        <v>1037</v>
      </c>
    </row>
    <row r="2" spans="1:15" s="65" customFormat="1" ht="4.5" customHeight="1">
      <c r="A2" s="87"/>
      <c r="B2" s="87"/>
      <c r="C2" s="87"/>
      <c r="D2" s="87"/>
      <c r="E2" s="87"/>
      <c r="F2" s="87"/>
      <c r="G2" s="87"/>
      <c r="H2" s="87"/>
      <c r="I2" s="87"/>
      <c r="J2" s="87"/>
      <c r="K2" s="87"/>
      <c r="L2" s="87"/>
      <c r="M2" s="87"/>
      <c r="N2" s="87"/>
    </row>
    <row r="3" spans="1:15" s="60" customFormat="1" ht="23.25" customHeight="1">
      <c r="A3" s="1183" t="s">
        <v>594</v>
      </c>
      <c r="B3" s="1180" t="s">
        <v>643</v>
      </c>
      <c r="C3" s="1180" t="s">
        <v>470</v>
      </c>
      <c r="D3" s="1180" t="s">
        <v>1214</v>
      </c>
      <c r="E3" s="1171"/>
      <c r="F3" s="1171"/>
      <c r="G3" s="1171"/>
      <c r="H3" s="1171"/>
      <c r="I3" s="1180" t="s">
        <v>621</v>
      </c>
      <c r="J3" s="1180" t="s">
        <v>1215</v>
      </c>
      <c r="K3" s="1171"/>
      <c r="L3" s="1171"/>
      <c r="M3" s="1171"/>
      <c r="N3" s="1171"/>
    </row>
    <row r="4" spans="1:15" s="90" customFormat="1" ht="46.5" customHeight="1">
      <c r="A4" s="1083"/>
      <c r="B4" s="1171"/>
      <c r="C4" s="1171"/>
      <c r="D4" s="743" t="s">
        <v>75</v>
      </c>
      <c r="E4" s="743" t="s">
        <v>74</v>
      </c>
      <c r="F4" s="743" t="s">
        <v>620</v>
      </c>
      <c r="G4" s="743" t="s">
        <v>619</v>
      </c>
      <c r="H4" s="743" t="s">
        <v>71</v>
      </c>
      <c r="I4" s="1171"/>
      <c r="J4" s="743" t="s">
        <v>617</v>
      </c>
      <c r="K4" s="743" t="s">
        <v>65</v>
      </c>
      <c r="L4" s="743" t="s">
        <v>64</v>
      </c>
      <c r="M4" s="743" t="s">
        <v>63</v>
      </c>
      <c r="N4" s="743" t="s">
        <v>62</v>
      </c>
    </row>
    <row r="5" spans="1:15" s="60" customFormat="1" ht="24.75" customHeight="1">
      <c r="A5" s="750" t="s">
        <v>11</v>
      </c>
      <c r="B5" s="83">
        <v>19691001</v>
      </c>
      <c r="C5" s="83">
        <v>7658948</v>
      </c>
      <c r="D5" s="83">
        <v>3255833</v>
      </c>
      <c r="E5" s="83">
        <v>2820739</v>
      </c>
      <c r="F5" s="83">
        <v>1093755</v>
      </c>
      <c r="G5" s="83">
        <v>135040</v>
      </c>
      <c r="H5" s="83">
        <v>353581</v>
      </c>
      <c r="I5" s="83">
        <v>12032053</v>
      </c>
      <c r="J5" s="83">
        <v>4168167</v>
      </c>
      <c r="K5" s="83">
        <v>7347061</v>
      </c>
      <c r="L5" s="83">
        <v>406327</v>
      </c>
      <c r="M5" s="83">
        <v>64599</v>
      </c>
      <c r="N5" s="83">
        <v>45899</v>
      </c>
    </row>
    <row r="6" spans="1:15" s="60" customFormat="1" ht="22.5" customHeight="1">
      <c r="A6" s="906" t="s">
        <v>784</v>
      </c>
      <c r="B6" s="744">
        <v>15491044</v>
      </c>
      <c r="C6" s="744">
        <v>4216779</v>
      </c>
      <c r="D6" s="744">
        <v>1741710</v>
      </c>
      <c r="E6" s="744">
        <v>1477669</v>
      </c>
      <c r="F6" s="744">
        <v>580759</v>
      </c>
      <c r="G6" s="744">
        <v>114166</v>
      </c>
      <c r="H6" s="744">
        <v>302475</v>
      </c>
      <c r="I6" s="744">
        <v>11274265</v>
      </c>
      <c r="J6" s="744">
        <v>3524839</v>
      </c>
      <c r="K6" s="744">
        <v>7235370</v>
      </c>
      <c r="L6" s="744">
        <v>403563</v>
      </c>
      <c r="M6" s="744">
        <v>64599</v>
      </c>
      <c r="N6" s="744">
        <v>45894</v>
      </c>
    </row>
    <row r="7" spans="1:15" ht="26.25" customHeight="1">
      <c r="A7" s="875" t="s">
        <v>582</v>
      </c>
      <c r="B7" s="101">
        <v>101616</v>
      </c>
      <c r="C7" s="101">
        <v>35411</v>
      </c>
      <c r="D7" s="101">
        <v>15905</v>
      </c>
      <c r="E7" s="101">
        <v>11522</v>
      </c>
      <c r="F7" s="101">
        <v>7774</v>
      </c>
      <c r="G7" s="101">
        <v>151</v>
      </c>
      <c r="H7" s="101">
        <v>59</v>
      </c>
      <c r="I7" s="101">
        <v>66205</v>
      </c>
      <c r="J7" s="101">
        <v>24915</v>
      </c>
      <c r="K7" s="101">
        <v>39542</v>
      </c>
      <c r="L7" s="101">
        <v>1587</v>
      </c>
      <c r="M7" s="101">
        <v>49</v>
      </c>
      <c r="N7" s="101">
        <v>112</v>
      </c>
    </row>
    <row r="8" spans="1:15" ht="26.25" customHeight="1">
      <c r="A8" s="751" t="s">
        <v>626</v>
      </c>
      <c r="B8" s="745">
        <v>1044205</v>
      </c>
      <c r="C8" s="745">
        <v>249497</v>
      </c>
      <c r="D8" s="745">
        <v>112443</v>
      </c>
      <c r="E8" s="745">
        <v>57690</v>
      </c>
      <c r="F8" s="745">
        <v>75108</v>
      </c>
      <c r="G8" s="745">
        <v>2406</v>
      </c>
      <c r="H8" s="745">
        <v>1850</v>
      </c>
      <c r="I8" s="745">
        <v>794708</v>
      </c>
      <c r="J8" s="745">
        <v>248516</v>
      </c>
      <c r="K8" s="745">
        <v>518784</v>
      </c>
      <c r="L8" s="745">
        <v>24075</v>
      </c>
      <c r="M8" s="745">
        <v>1415</v>
      </c>
      <c r="N8" s="745">
        <v>1918</v>
      </c>
    </row>
    <row r="9" spans="1:15" ht="26.25" customHeight="1">
      <c r="A9" s="875" t="s">
        <v>625</v>
      </c>
      <c r="B9" s="101">
        <v>2605065</v>
      </c>
      <c r="C9" s="101">
        <v>496128</v>
      </c>
      <c r="D9" s="101">
        <v>250453</v>
      </c>
      <c r="E9" s="101">
        <v>92252</v>
      </c>
      <c r="F9" s="101">
        <v>141608</v>
      </c>
      <c r="G9" s="101">
        <v>5480</v>
      </c>
      <c r="H9" s="101">
        <v>6335</v>
      </c>
      <c r="I9" s="101">
        <v>2108937</v>
      </c>
      <c r="J9" s="101">
        <v>609998</v>
      </c>
      <c r="K9" s="101">
        <v>1414997</v>
      </c>
      <c r="L9" s="101">
        <v>71092</v>
      </c>
      <c r="M9" s="101">
        <v>5562</v>
      </c>
      <c r="N9" s="101">
        <v>7288</v>
      </c>
    </row>
    <row r="10" spans="1:15" ht="26.25" customHeight="1">
      <c r="A10" s="751" t="s">
        <v>624</v>
      </c>
      <c r="B10" s="745">
        <v>1925723</v>
      </c>
      <c r="C10" s="745">
        <v>382821</v>
      </c>
      <c r="D10" s="745">
        <v>182465</v>
      </c>
      <c r="E10" s="745">
        <v>77871</v>
      </c>
      <c r="F10" s="745">
        <v>112454</v>
      </c>
      <c r="G10" s="745">
        <v>4626</v>
      </c>
      <c r="H10" s="745">
        <v>5405</v>
      </c>
      <c r="I10" s="745">
        <v>1542902</v>
      </c>
      <c r="J10" s="745">
        <v>437501</v>
      </c>
      <c r="K10" s="745">
        <v>1036525</v>
      </c>
      <c r="L10" s="745">
        <v>53839</v>
      </c>
      <c r="M10" s="745">
        <v>3222</v>
      </c>
      <c r="N10" s="745">
        <v>11815</v>
      </c>
    </row>
    <row r="11" spans="1:15" ht="26.25" customHeight="1">
      <c r="A11" s="875" t="s">
        <v>612</v>
      </c>
      <c r="B11" s="101">
        <v>1312619</v>
      </c>
      <c r="C11" s="101">
        <v>286942</v>
      </c>
      <c r="D11" s="101">
        <v>138204</v>
      </c>
      <c r="E11" s="101">
        <v>62580</v>
      </c>
      <c r="F11" s="101">
        <v>74522</v>
      </c>
      <c r="G11" s="101">
        <v>5188</v>
      </c>
      <c r="H11" s="101">
        <v>6448</v>
      </c>
      <c r="I11" s="101">
        <v>1025677</v>
      </c>
      <c r="J11" s="101">
        <v>290032</v>
      </c>
      <c r="K11" s="101">
        <v>688807</v>
      </c>
      <c r="L11" s="101">
        <v>37015</v>
      </c>
      <c r="M11" s="101">
        <v>2319</v>
      </c>
      <c r="N11" s="101">
        <v>7504</v>
      </c>
    </row>
    <row r="12" spans="1:15" ht="26.25" customHeight="1">
      <c r="A12" s="751" t="s">
        <v>611</v>
      </c>
      <c r="B12" s="745">
        <v>958978</v>
      </c>
      <c r="C12" s="745">
        <v>238821</v>
      </c>
      <c r="D12" s="745">
        <v>115490</v>
      </c>
      <c r="E12" s="745">
        <v>75941</v>
      </c>
      <c r="F12" s="745">
        <v>20752</v>
      </c>
      <c r="G12" s="745">
        <v>11150</v>
      </c>
      <c r="H12" s="745">
        <v>15488</v>
      </c>
      <c r="I12" s="745">
        <v>720157</v>
      </c>
      <c r="J12" s="745">
        <v>222598</v>
      </c>
      <c r="K12" s="745">
        <v>459887</v>
      </c>
      <c r="L12" s="745">
        <v>27906</v>
      </c>
      <c r="M12" s="745">
        <v>7606</v>
      </c>
      <c r="N12" s="745">
        <v>2160</v>
      </c>
    </row>
    <row r="13" spans="1:15" ht="26.25" customHeight="1">
      <c r="A13" s="875" t="s">
        <v>610</v>
      </c>
      <c r="B13" s="101">
        <v>2452509</v>
      </c>
      <c r="C13" s="101">
        <v>693773</v>
      </c>
      <c r="D13" s="101">
        <v>318795</v>
      </c>
      <c r="E13" s="101">
        <v>292392</v>
      </c>
      <c r="F13" s="101">
        <v>67463</v>
      </c>
      <c r="G13" s="101">
        <v>15123</v>
      </c>
      <c r="H13" s="101">
        <v>0</v>
      </c>
      <c r="I13" s="101">
        <v>1758736</v>
      </c>
      <c r="J13" s="101">
        <v>607406</v>
      </c>
      <c r="K13" s="101">
        <v>1062503</v>
      </c>
      <c r="L13" s="101">
        <v>65979</v>
      </c>
      <c r="M13" s="101">
        <v>18819</v>
      </c>
      <c r="N13" s="101">
        <v>4029</v>
      </c>
    </row>
    <row r="14" spans="1:15" ht="26.25" customHeight="1">
      <c r="A14" s="751" t="s">
        <v>609</v>
      </c>
      <c r="B14" s="745">
        <v>1837350</v>
      </c>
      <c r="C14" s="745">
        <v>639862</v>
      </c>
      <c r="D14" s="745">
        <v>211239</v>
      </c>
      <c r="E14" s="745">
        <v>248888</v>
      </c>
      <c r="F14" s="745">
        <v>42957</v>
      </c>
      <c r="G14" s="745">
        <v>22478</v>
      </c>
      <c r="H14" s="745">
        <v>114300</v>
      </c>
      <c r="I14" s="745">
        <v>1197488</v>
      </c>
      <c r="J14" s="745">
        <v>393029</v>
      </c>
      <c r="K14" s="745">
        <v>734564</v>
      </c>
      <c r="L14" s="745">
        <v>49246</v>
      </c>
      <c r="M14" s="745">
        <v>16367</v>
      </c>
      <c r="N14" s="745">
        <v>4282</v>
      </c>
    </row>
    <row r="15" spans="1:15" ht="26.25" customHeight="1">
      <c r="A15" s="875" t="s">
        <v>608</v>
      </c>
      <c r="B15" s="101">
        <v>1716277</v>
      </c>
      <c r="C15" s="101">
        <v>640164</v>
      </c>
      <c r="D15" s="101">
        <v>208455</v>
      </c>
      <c r="E15" s="101">
        <v>303794</v>
      </c>
      <c r="F15" s="101">
        <v>24464</v>
      </c>
      <c r="G15" s="101">
        <v>17820</v>
      </c>
      <c r="H15" s="101">
        <v>85631</v>
      </c>
      <c r="I15" s="101">
        <v>1076113</v>
      </c>
      <c r="J15" s="101">
        <v>382261</v>
      </c>
      <c r="K15" s="101">
        <v>649392</v>
      </c>
      <c r="L15" s="101">
        <v>34978</v>
      </c>
      <c r="M15" s="101">
        <v>6489</v>
      </c>
      <c r="N15" s="101">
        <v>2993</v>
      </c>
    </row>
    <row r="16" spans="1:15" ht="24.75" customHeight="1">
      <c r="A16" s="751" t="s">
        <v>573</v>
      </c>
      <c r="B16" s="745">
        <v>1510810</v>
      </c>
      <c r="C16" s="745">
        <v>548165</v>
      </c>
      <c r="D16" s="745">
        <v>183066</v>
      </c>
      <c r="E16" s="745">
        <v>254739</v>
      </c>
      <c r="F16" s="745">
        <v>13657</v>
      </c>
      <c r="G16" s="745">
        <v>29744</v>
      </c>
      <c r="H16" s="745">
        <v>66959</v>
      </c>
      <c r="I16" s="745">
        <v>962645</v>
      </c>
      <c r="J16" s="745">
        <v>308573</v>
      </c>
      <c r="K16" s="745">
        <v>610265</v>
      </c>
      <c r="L16" s="745">
        <v>37263</v>
      </c>
      <c r="M16" s="745">
        <v>2751</v>
      </c>
      <c r="N16" s="745">
        <v>3793</v>
      </c>
    </row>
    <row r="17" spans="1:14" ht="24" customHeight="1">
      <c r="A17" s="875" t="s">
        <v>596</v>
      </c>
      <c r="B17" s="101">
        <v>25892</v>
      </c>
      <c r="C17" s="101">
        <v>5195</v>
      </c>
      <c r="D17" s="101">
        <v>5195</v>
      </c>
      <c r="E17" s="101">
        <v>0</v>
      </c>
      <c r="F17" s="101">
        <v>0</v>
      </c>
      <c r="G17" s="101">
        <v>0</v>
      </c>
      <c r="H17" s="101">
        <v>0</v>
      </c>
      <c r="I17" s="101">
        <v>20697</v>
      </c>
      <c r="J17" s="101">
        <v>10</v>
      </c>
      <c r="K17" s="101">
        <v>20104</v>
      </c>
      <c r="L17" s="101">
        <v>583</v>
      </c>
      <c r="M17" s="101">
        <v>0</v>
      </c>
      <c r="N17" s="101">
        <v>0</v>
      </c>
    </row>
    <row r="18" spans="1:14" s="60" customFormat="1" ht="21.75" customHeight="1">
      <c r="A18" s="906" t="s">
        <v>607</v>
      </c>
      <c r="B18" s="744">
        <v>4199957</v>
      </c>
      <c r="C18" s="744">
        <v>3442169</v>
      </c>
      <c r="D18" s="744">
        <v>1514123</v>
      </c>
      <c r="E18" s="744">
        <v>1343070</v>
      </c>
      <c r="F18" s="744">
        <v>512996</v>
      </c>
      <c r="G18" s="744">
        <v>20874</v>
      </c>
      <c r="H18" s="744">
        <v>51106</v>
      </c>
      <c r="I18" s="744">
        <v>757788</v>
      </c>
      <c r="J18" s="744">
        <v>643328</v>
      </c>
      <c r="K18" s="744">
        <v>111691</v>
      </c>
      <c r="L18" s="744">
        <v>2764</v>
      </c>
      <c r="M18" s="744">
        <v>0</v>
      </c>
      <c r="N18" s="744">
        <v>5</v>
      </c>
    </row>
    <row r="19" spans="1:14" ht="27.75" customHeight="1">
      <c r="A19" s="875" t="s">
        <v>642</v>
      </c>
      <c r="B19" s="101">
        <v>371972</v>
      </c>
      <c r="C19" s="101">
        <v>371972</v>
      </c>
      <c r="D19" s="101">
        <v>141427</v>
      </c>
      <c r="E19" s="101">
        <v>153880</v>
      </c>
      <c r="F19" s="101">
        <v>65189</v>
      </c>
      <c r="G19" s="101">
        <v>2900</v>
      </c>
      <c r="H19" s="101">
        <v>8576</v>
      </c>
      <c r="I19" s="101">
        <v>0</v>
      </c>
      <c r="J19" s="101">
        <v>0</v>
      </c>
      <c r="K19" s="101">
        <v>0</v>
      </c>
      <c r="L19" s="101">
        <v>0</v>
      </c>
      <c r="M19" s="101">
        <v>0</v>
      </c>
      <c r="N19" s="101">
        <v>0</v>
      </c>
    </row>
    <row r="20" spans="1:14" ht="28.5" customHeight="1">
      <c r="A20" s="751" t="s">
        <v>623</v>
      </c>
      <c r="B20" s="745">
        <v>570843</v>
      </c>
      <c r="C20" s="745">
        <v>570843</v>
      </c>
      <c r="D20" s="745">
        <v>344675</v>
      </c>
      <c r="E20" s="745">
        <v>77624</v>
      </c>
      <c r="F20" s="745">
        <v>144421</v>
      </c>
      <c r="G20" s="745">
        <v>1188</v>
      </c>
      <c r="H20" s="745">
        <v>2935</v>
      </c>
      <c r="I20" s="745">
        <v>0</v>
      </c>
      <c r="J20" s="745">
        <v>0</v>
      </c>
      <c r="K20" s="745">
        <v>0</v>
      </c>
      <c r="L20" s="745">
        <v>0</v>
      </c>
      <c r="M20" s="745">
        <v>0</v>
      </c>
      <c r="N20" s="745">
        <v>0</v>
      </c>
    </row>
    <row r="21" spans="1:14" ht="5.25" customHeight="1">
      <c r="A21" s="150"/>
      <c r="B21" s="754"/>
      <c r="C21" s="754"/>
      <c r="D21" s="754"/>
      <c r="E21" s="754"/>
      <c r="F21" s="754"/>
      <c r="G21" s="754"/>
      <c r="H21" s="754"/>
      <c r="I21" s="754"/>
      <c r="J21" s="754"/>
      <c r="K21" s="754"/>
      <c r="L21" s="754"/>
      <c r="M21" s="754"/>
      <c r="N21" s="754"/>
    </row>
    <row r="22" spans="1:14" ht="15" customHeight="1">
      <c r="A22" s="1169" t="s">
        <v>629</v>
      </c>
      <c r="B22" s="1182"/>
      <c r="C22" s="1182"/>
      <c r="D22" s="1182"/>
      <c r="E22" s="1182"/>
      <c r="F22" s="1182"/>
      <c r="G22" s="1182"/>
      <c r="H22" s="1182"/>
      <c r="I22" s="1182"/>
      <c r="J22" s="1182"/>
      <c r="K22" s="1182"/>
      <c r="L22" s="1182"/>
      <c r="M22" s="1182"/>
      <c r="N22" s="1182"/>
    </row>
  </sheetData>
  <mergeCells count="8">
    <mergeCell ref="A1:N1"/>
    <mergeCell ref="A22:N22"/>
    <mergeCell ref="A3:A4"/>
    <mergeCell ref="B3:B4"/>
    <mergeCell ref="C3:C4"/>
    <mergeCell ref="D3:H3"/>
    <mergeCell ref="I3:I4"/>
    <mergeCell ref="J3:N3"/>
  </mergeCells>
  <hyperlinks>
    <hyperlink ref="O1" location="INDICE!A1" display="INDICE"/>
  </hyperlinks>
  <printOptions horizontalCentered="1"/>
  <pageMargins left="0.74803149606299213" right="0.70866141732283472" top="1.1417322834645669" bottom="0.86614173228346458" header="0" footer="0.51181102362204722"/>
  <pageSetup paperSize="9" scale="75" firstPageNumber="87" orientation="landscape" useFirstPageNumber="1" r:id="rId1"/>
  <headerFooter scaleWithDoc="0" alignWithMargins="0">
    <oddHeader>&amp;C&amp;G</oddHeader>
    <oddFooter>&amp;C&amp;12 83</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zoomScale="90" zoomScaleNormal="90" zoomScalePageLayoutView="70" workbookViewId="0">
      <selection activeCell="A2" sqref="A2"/>
    </sheetView>
  </sheetViews>
  <sheetFormatPr baseColWidth="10" defaultColWidth="9.140625" defaultRowHeight="12.75"/>
  <cols>
    <col min="1" max="1" width="27" style="57" customWidth="1"/>
    <col min="2" max="2" width="10.42578125" style="57" customWidth="1"/>
    <col min="3" max="3" width="9.85546875" style="57" bestFit="1" customWidth="1"/>
    <col min="4" max="4" width="8.28515625" style="57" customWidth="1"/>
    <col min="5" max="5" width="12.140625" style="57" bestFit="1" customWidth="1"/>
    <col min="6" max="12" width="10.85546875" style="57" bestFit="1" customWidth="1"/>
    <col min="13" max="13" width="11.140625" style="57" bestFit="1" customWidth="1"/>
    <col min="14" max="14" width="9.7109375" style="57" bestFit="1" customWidth="1"/>
    <col min="15" max="15" width="11.42578125" style="57" customWidth="1"/>
    <col min="16" max="16" width="10.5703125" style="57" customWidth="1"/>
    <col min="17" max="17" width="12.28515625" style="57" customWidth="1"/>
    <col min="18" max="16384" width="9.140625" style="57"/>
  </cols>
  <sheetData>
    <row r="1" spans="1:18" ht="48.75" customHeight="1">
      <c r="A1" s="1167" t="s">
        <v>1431</v>
      </c>
      <c r="B1" s="1168"/>
      <c r="C1" s="1168"/>
      <c r="D1" s="1168"/>
      <c r="E1" s="1168"/>
      <c r="F1" s="1168"/>
      <c r="G1" s="1168"/>
      <c r="H1" s="1168"/>
      <c r="I1" s="1168"/>
      <c r="J1" s="1168"/>
      <c r="K1" s="1168"/>
      <c r="L1" s="1168"/>
      <c r="M1" s="1168"/>
      <c r="N1" s="1168"/>
      <c r="O1" s="1168"/>
      <c r="P1" s="1168"/>
      <c r="Q1" s="1168"/>
      <c r="R1" s="468" t="s">
        <v>1037</v>
      </c>
    </row>
    <row r="2" spans="1:18" ht="5.25" customHeight="1">
      <c r="A2" s="58"/>
      <c r="B2" s="62"/>
      <c r="C2" s="62"/>
      <c r="D2" s="62"/>
      <c r="E2" s="62"/>
      <c r="F2" s="62"/>
      <c r="G2" s="62"/>
      <c r="H2" s="62"/>
      <c r="I2" s="62"/>
      <c r="J2" s="62"/>
      <c r="K2" s="62"/>
      <c r="L2" s="62"/>
      <c r="M2" s="62"/>
      <c r="N2" s="62"/>
      <c r="O2" s="62"/>
      <c r="P2" s="62"/>
      <c r="Q2" s="62"/>
    </row>
    <row r="3" spans="1:18" s="60" customFormat="1">
      <c r="A3" s="1170" t="s">
        <v>98</v>
      </c>
      <c r="B3" s="1204" t="s">
        <v>594</v>
      </c>
      <c r="C3" s="1205"/>
      <c r="D3" s="1205"/>
      <c r="E3" s="1205"/>
      <c r="F3" s="1205"/>
      <c r="G3" s="1205"/>
      <c r="H3" s="1205"/>
      <c r="I3" s="1205"/>
      <c r="J3" s="1205"/>
      <c r="K3" s="1205"/>
      <c r="L3" s="1205"/>
      <c r="M3" s="1205"/>
      <c r="N3" s="1206"/>
      <c r="O3" s="1170" t="s">
        <v>607</v>
      </c>
      <c r="P3" s="1170" t="s">
        <v>1244</v>
      </c>
      <c r="Q3" s="1170" t="s">
        <v>1245</v>
      </c>
    </row>
    <row r="4" spans="1:18" s="90" customFormat="1" ht="39.75" customHeight="1">
      <c r="A4" s="1170"/>
      <c r="B4" s="726" t="s">
        <v>583</v>
      </c>
      <c r="C4" s="726" t="s">
        <v>76</v>
      </c>
      <c r="D4" s="726" t="s">
        <v>582</v>
      </c>
      <c r="E4" s="726" t="s">
        <v>645</v>
      </c>
      <c r="F4" s="726" t="s">
        <v>592</v>
      </c>
      <c r="G4" s="726" t="s">
        <v>591</v>
      </c>
      <c r="H4" s="726" t="s">
        <v>590</v>
      </c>
      <c r="I4" s="726" t="s">
        <v>589</v>
      </c>
      <c r="J4" s="726" t="s">
        <v>588</v>
      </c>
      <c r="K4" s="726" t="s">
        <v>587</v>
      </c>
      <c r="L4" s="726" t="s">
        <v>586</v>
      </c>
      <c r="M4" s="726" t="s">
        <v>573</v>
      </c>
      <c r="N4" s="726" t="s">
        <v>596</v>
      </c>
      <c r="O4" s="1171"/>
      <c r="P4" s="1171"/>
      <c r="Q4" s="1171"/>
    </row>
    <row r="5" spans="1:18" s="65" customFormat="1" ht="21.75" customHeight="1">
      <c r="A5" s="123" t="s">
        <v>11</v>
      </c>
      <c r="B5" s="117">
        <v>30082215</v>
      </c>
      <c r="C5" s="117">
        <v>21057393</v>
      </c>
      <c r="D5" s="117">
        <v>147712</v>
      </c>
      <c r="E5" s="117">
        <v>1227346</v>
      </c>
      <c r="F5" s="117">
        <v>2988862</v>
      </c>
      <c r="G5" s="117">
        <v>2282465</v>
      </c>
      <c r="H5" s="117">
        <v>1733052</v>
      </c>
      <c r="I5" s="117">
        <v>1452737</v>
      </c>
      <c r="J5" s="117">
        <v>3339207</v>
      </c>
      <c r="K5" s="117">
        <v>2551610</v>
      </c>
      <c r="L5" s="117">
        <v>2335058</v>
      </c>
      <c r="M5" s="117">
        <v>2002322</v>
      </c>
      <c r="N5" s="117">
        <v>997022</v>
      </c>
      <c r="O5" s="117">
        <v>9024822</v>
      </c>
      <c r="P5" s="117">
        <v>545427</v>
      </c>
      <c r="Q5" s="117">
        <v>628362</v>
      </c>
    </row>
    <row r="6" spans="1:18" s="65" customFormat="1" ht="21" customHeight="1">
      <c r="A6" s="761" t="s">
        <v>12</v>
      </c>
      <c r="B6" s="733">
        <v>14343022</v>
      </c>
      <c r="C6" s="733">
        <v>8941055</v>
      </c>
      <c r="D6" s="733">
        <v>56903</v>
      </c>
      <c r="E6" s="733">
        <v>498658</v>
      </c>
      <c r="F6" s="733">
        <v>1131399</v>
      </c>
      <c r="G6" s="733">
        <v>873630</v>
      </c>
      <c r="H6" s="733">
        <v>696204</v>
      </c>
      <c r="I6" s="733">
        <v>637892</v>
      </c>
      <c r="J6" s="733">
        <v>1397668</v>
      </c>
      <c r="K6" s="733">
        <v>1264202</v>
      </c>
      <c r="L6" s="733">
        <v>1008988</v>
      </c>
      <c r="M6" s="733">
        <v>978759</v>
      </c>
      <c r="N6" s="733">
        <v>396752</v>
      </c>
      <c r="O6" s="733">
        <v>5401967</v>
      </c>
      <c r="P6" s="733">
        <v>217611</v>
      </c>
      <c r="Q6" s="733">
        <v>143133</v>
      </c>
    </row>
    <row r="7" spans="1:18" s="65" customFormat="1" ht="17.25" customHeight="1">
      <c r="A7" s="876" t="s">
        <v>13</v>
      </c>
      <c r="B7" s="117">
        <v>1314039</v>
      </c>
      <c r="C7" s="117">
        <v>1157335</v>
      </c>
      <c r="D7" s="117">
        <v>9650</v>
      </c>
      <c r="E7" s="117">
        <v>57392</v>
      </c>
      <c r="F7" s="117">
        <v>143287</v>
      </c>
      <c r="G7" s="117">
        <v>112893</v>
      </c>
      <c r="H7" s="117">
        <v>96509</v>
      </c>
      <c r="I7" s="117">
        <v>89926</v>
      </c>
      <c r="J7" s="117">
        <v>155201</v>
      </c>
      <c r="K7" s="117">
        <v>160437</v>
      </c>
      <c r="L7" s="117">
        <v>108327</v>
      </c>
      <c r="M7" s="117">
        <v>122198</v>
      </c>
      <c r="N7" s="117">
        <v>101515</v>
      </c>
      <c r="O7" s="117">
        <v>156704</v>
      </c>
      <c r="P7" s="117">
        <v>23573</v>
      </c>
      <c r="Q7" s="117">
        <v>12501</v>
      </c>
    </row>
    <row r="8" spans="1:18" s="65" customFormat="1" ht="17.25" customHeight="1">
      <c r="A8" s="732" t="s">
        <v>14</v>
      </c>
      <c r="B8" s="733">
        <v>313788</v>
      </c>
      <c r="C8" s="733">
        <v>264219</v>
      </c>
      <c r="D8" s="733">
        <v>1364</v>
      </c>
      <c r="E8" s="733">
        <v>15213</v>
      </c>
      <c r="F8" s="733">
        <v>37802</v>
      </c>
      <c r="G8" s="733">
        <v>28215</v>
      </c>
      <c r="H8" s="733">
        <v>21243</v>
      </c>
      <c r="I8" s="733">
        <v>19039</v>
      </c>
      <c r="J8" s="733">
        <v>76924</v>
      </c>
      <c r="K8" s="733">
        <v>9114</v>
      </c>
      <c r="L8" s="733">
        <v>27303</v>
      </c>
      <c r="M8" s="733">
        <v>27756</v>
      </c>
      <c r="N8" s="733">
        <v>246</v>
      </c>
      <c r="O8" s="733">
        <v>49569</v>
      </c>
      <c r="P8" s="733">
        <v>4349</v>
      </c>
      <c r="Q8" s="733">
        <v>265</v>
      </c>
    </row>
    <row r="9" spans="1:18" s="65" customFormat="1" ht="15.75" customHeight="1">
      <c r="A9" s="876" t="s">
        <v>15</v>
      </c>
      <c r="B9" s="117">
        <v>493415</v>
      </c>
      <c r="C9" s="117">
        <v>446468</v>
      </c>
      <c r="D9" s="117">
        <v>1681</v>
      </c>
      <c r="E9" s="117">
        <v>19485</v>
      </c>
      <c r="F9" s="117">
        <v>58785</v>
      </c>
      <c r="G9" s="117">
        <v>43923</v>
      </c>
      <c r="H9" s="117">
        <v>36055</v>
      </c>
      <c r="I9" s="117">
        <v>31597</v>
      </c>
      <c r="J9" s="117">
        <v>84147</v>
      </c>
      <c r="K9" s="117">
        <v>62798</v>
      </c>
      <c r="L9" s="117">
        <v>48026</v>
      </c>
      <c r="M9" s="117">
        <v>59956</v>
      </c>
      <c r="N9" s="117">
        <v>15</v>
      </c>
      <c r="O9" s="117">
        <v>46947</v>
      </c>
      <c r="P9" s="117">
        <v>8688</v>
      </c>
      <c r="Q9" s="117">
        <v>2445</v>
      </c>
    </row>
    <row r="10" spans="1:18" s="65" customFormat="1" ht="16.5" customHeight="1">
      <c r="A10" s="732" t="s">
        <v>16</v>
      </c>
      <c r="B10" s="733">
        <v>271366</v>
      </c>
      <c r="C10" s="733">
        <v>235319</v>
      </c>
      <c r="D10" s="733">
        <v>1225</v>
      </c>
      <c r="E10" s="733">
        <v>13531</v>
      </c>
      <c r="F10" s="733">
        <v>30556</v>
      </c>
      <c r="G10" s="733">
        <v>22579</v>
      </c>
      <c r="H10" s="733">
        <v>27050</v>
      </c>
      <c r="I10" s="733">
        <v>17549</v>
      </c>
      <c r="J10" s="733">
        <v>31306</v>
      </c>
      <c r="K10" s="733">
        <v>32711</v>
      </c>
      <c r="L10" s="733">
        <v>25232</v>
      </c>
      <c r="M10" s="733">
        <v>31417</v>
      </c>
      <c r="N10" s="733">
        <v>2163</v>
      </c>
      <c r="O10" s="733">
        <v>36047</v>
      </c>
      <c r="P10" s="733">
        <v>4755</v>
      </c>
      <c r="Q10" s="733">
        <v>5817</v>
      </c>
    </row>
    <row r="11" spans="1:18" s="65" customFormat="1" ht="17.25" customHeight="1">
      <c r="A11" s="876" t="s">
        <v>17</v>
      </c>
      <c r="B11" s="117">
        <v>466334</v>
      </c>
      <c r="C11" s="117">
        <v>374569</v>
      </c>
      <c r="D11" s="117">
        <v>2450</v>
      </c>
      <c r="E11" s="117">
        <v>28193</v>
      </c>
      <c r="F11" s="117">
        <v>58155</v>
      </c>
      <c r="G11" s="117">
        <v>42314</v>
      </c>
      <c r="H11" s="117">
        <v>31028</v>
      </c>
      <c r="I11" s="117">
        <v>27526</v>
      </c>
      <c r="J11" s="117">
        <v>87058</v>
      </c>
      <c r="K11" s="117">
        <v>25744</v>
      </c>
      <c r="L11" s="117">
        <v>28741</v>
      </c>
      <c r="M11" s="117">
        <v>27772</v>
      </c>
      <c r="N11" s="117">
        <v>15588</v>
      </c>
      <c r="O11" s="117">
        <v>91765</v>
      </c>
      <c r="P11" s="117">
        <v>10951</v>
      </c>
      <c r="Q11" s="117">
        <v>4169</v>
      </c>
    </row>
    <row r="12" spans="1:18" s="65" customFormat="1" ht="17.25" customHeight="1">
      <c r="A12" s="732" t="s">
        <v>18</v>
      </c>
      <c r="B12" s="733">
        <v>584221</v>
      </c>
      <c r="C12" s="733">
        <v>496083</v>
      </c>
      <c r="D12" s="733">
        <v>2596</v>
      </c>
      <c r="E12" s="733">
        <v>33558</v>
      </c>
      <c r="F12" s="733">
        <v>72954</v>
      </c>
      <c r="G12" s="733">
        <v>58648</v>
      </c>
      <c r="H12" s="733">
        <v>41357</v>
      </c>
      <c r="I12" s="733">
        <v>34247</v>
      </c>
      <c r="J12" s="733">
        <v>58342</v>
      </c>
      <c r="K12" s="733">
        <v>88657</v>
      </c>
      <c r="L12" s="733">
        <v>50590</v>
      </c>
      <c r="M12" s="733">
        <v>51766</v>
      </c>
      <c r="N12" s="733">
        <v>3368</v>
      </c>
      <c r="O12" s="733">
        <v>88138</v>
      </c>
      <c r="P12" s="733">
        <v>16255</v>
      </c>
      <c r="Q12" s="733">
        <v>7280</v>
      </c>
    </row>
    <row r="13" spans="1:18" s="65" customFormat="1" ht="17.25" customHeight="1">
      <c r="A13" s="876" t="s">
        <v>19</v>
      </c>
      <c r="B13" s="117">
        <v>604004</v>
      </c>
      <c r="C13" s="117">
        <v>481151</v>
      </c>
      <c r="D13" s="117">
        <v>2364</v>
      </c>
      <c r="E13" s="117">
        <v>35670</v>
      </c>
      <c r="F13" s="117">
        <v>77148</v>
      </c>
      <c r="G13" s="117">
        <v>51186</v>
      </c>
      <c r="H13" s="117">
        <v>36623</v>
      </c>
      <c r="I13" s="117">
        <v>31500</v>
      </c>
      <c r="J13" s="117">
        <v>77105</v>
      </c>
      <c r="K13" s="117">
        <v>67498</v>
      </c>
      <c r="L13" s="117">
        <v>50283</v>
      </c>
      <c r="M13" s="117">
        <v>51567</v>
      </c>
      <c r="N13" s="117">
        <v>207</v>
      </c>
      <c r="O13" s="117">
        <v>122853</v>
      </c>
      <c r="P13" s="117">
        <v>17246</v>
      </c>
      <c r="Q13" s="117">
        <v>8336</v>
      </c>
    </row>
    <row r="14" spans="1:18" s="65" customFormat="1" ht="17.25" customHeight="1">
      <c r="A14" s="732" t="s">
        <v>20</v>
      </c>
      <c r="B14" s="733">
        <v>810963</v>
      </c>
      <c r="C14" s="733">
        <v>726602</v>
      </c>
      <c r="D14" s="733">
        <v>3357</v>
      </c>
      <c r="E14" s="733">
        <v>35318</v>
      </c>
      <c r="F14" s="733">
        <v>88894</v>
      </c>
      <c r="G14" s="733">
        <v>71752</v>
      </c>
      <c r="H14" s="733">
        <v>53138</v>
      </c>
      <c r="I14" s="733">
        <v>47522</v>
      </c>
      <c r="J14" s="733">
        <v>104479</v>
      </c>
      <c r="K14" s="733">
        <v>112139</v>
      </c>
      <c r="L14" s="733">
        <v>77154</v>
      </c>
      <c r="M14" s="733">
        <v>77602</v>
      </c>
      <c r="N14" s="733">
        <v>55247</v>
      </c>
      <c r="O14" s="733">
        <v>84361</v>
      </c>
      <c r="P14" s="733">
        <v>14439</v>
      </c>
      <c r="Q14" s="733">
        <v>5267</v>
      </c>
    </row>
    <row r="15" spans="1:18" s="65" customFormat="1" ht="16.5" customHeight="1">
      <c r="A15" s="876" t="s">
        <v>21</v>
      </c>
      <c r="B15" s="117">
        <v>8155141</v>
      </c>
      <c r="C15" s="117">
        <v>3680821</v>
      </c>
      <c r="D15" s="117">
        <v>21674</v>
      </c>
      <c r="E15" s="117">
        <v>188994</v>
      </c>
      <c r="F15" s="117">
        <v>400786</v>
      </c>
      <c r="G15" s="117">
        <v>318639</v>
      </c>
      <c r="H15" s="117">
        <v>268881</v>
      </c>
      <c r="I15" s="117">
        <v>260701</v>
      </c>
      <c r="J15" s="117">
        <v>564348</v>
      </c>
      <c r="K15" s="117">
        <v>548877</v>
      </c>
      <c r="L15" s="117">
        <v>478185</v>
      </c>
      <c r="M15" s="117">
        <v>427189</v>
      </c>
      <c r="N15" s="117">
        <v>202547</v>
      </c>
      <c r="O15" s="117">
        <v>4474320</v>
      </c>
      <c r="P15" s="117">
        <v>84753</v>
      </c>
      <c r="Q15" s="117">
        <v>92912</v>
      </c>
    </row>
    <row r="16" spans="1:18" s="65" customFormat="1" ht="18" customHeight="1">
      <c r="A16" s="732" t="s">
        <v>22</v>
      </c>
      <c r="B16" s="733">
        <v>775379</v>
      </c>
      <c r="C16" s="733">
        <v>655062</v>
      </c>
      <c r="D16" s="733">
        <v>5152</v>
      </c>
      <c r="E16" s="733">
        <v>45275</v>
      </c>
      <c r="F16" s="733">
        <v>98648</v>
      </c>
      <c r="G16" s="733">
        <v>71888</v>
      </c>
      <c r="H16" s="733">
        <v>50465</v>
      </c>
      <c r="I16" s="733">
        <v>48565</v>
      </c>
      <c r="J16" s="733">
        <v>90716</v>
      </c>
      <c r="K16" s="733">
        <v>113881</v>
      </c>
      <c r="L16" s="733">
        <v>68983</v>
      </c>
      <c r="M16" s="733">
        <v>60369</v>
      </c>
      <c r="N16" s="733">
        <v>1120</v>
      </c>
      <c r="O16" s="733">
        <v>120317</v>
      </c>
      <c r="P16" s="733">
        <v>12302</v>
      </c>
      <c r="Q16" s="733">
        <v>1727</v>
      </c>
    </row>
    <row r="17" spans="1:17" s="65" customFormat="1" ht="14.25" customHeight="1">
      <c r="A17" s="876" t="s">
        <v>23</v>
      </c>
      <c r="B17" s="117">
        <v>554372</v>
      </c>
      <c r="C17" s="117">
        <v>423426</v>
      </c>
      <c r="D17" s="117">
        <v>5390</v>
      </c>
      <c r="E17" s="117">
        <v>26029</v>
      </c>
      <c r="F17" s="117">
        <v>64384</v>
      </c>
      <c r="G17" s="117">
        <v>51593</v>
      </c>
      <c r="H17" s="117">
        <v>33855</v>
      </c>
      <c r="I17" s="117">
        <v>29720</v>
      </c>
      <c r="J17" s="117">
        <v>68042</v>
      </c>
      <c r="K17" s="117">
        <v>42346</v>
      </c>
      <c r="L17" s="117">
        <v>46164</v>
      </c>
      <c r="M17" s="117">
        <v>41167</v>
      </c>
      <c r="N17" s="117">
        <v>14736</v>
      </c>
      <c r="O17" s="117">
        <v>130946</v>
      </c>
      <c r="P17" s="117">
        <v>20300</v>
      </c>
      <c r="Q17" s="117">
        <v>2414</v>
      </c>
    </row>
    <row r="18" spans="1:17" s="65" customFormat="1" ht="18" customHeight="1">
      <c r="A18" s="761" t="s">
        <v>24</v>
      </c>
      <c r="B18" s="733">
        <v>13847833</v>
      </c>
      <c r="C18" s="733">
        <v>10474399</v>
      </c>
      <c r="D18" s="733">
        <v>79020</v>
      </c>
      <c r="E18" s="733">
        <v>611723</v>
      </c>
      <c r="F18" s="733">
        <v>1562888</v>
      </c>
      <c r="G18" s="733">
        <v>1203899</v>
      </c>
      <c r="H18" s="733">
        <v>898950</v>
      </c>
      <c r="I18" s="733">
        <v>690916</v>
      </c>
      <c r="J18" s="733">
        <v>1630795</v>
      </c>
      <c r="K18" s="733">
        <v>1082772</v>
      </c>
      <c r="L18" s="733">
        <v>1195452</v>
      </c>
      <c r="M18" s="733">
        <v>929057</v>
      </c>
      <c r="N18" s="733">
        <v>588927</v>
      </c>
      <c r="O18" s="733">
        <v>3373434</v>
      </c>
      <c r="P18" s="733">
        <v>293921</v>
      </c>
      <c r="Q18" s="733">
        <v>454518</v>
      </c>
    </row>
    <row r="19" spans="1:17" s="65" customFormat="1" ht="17.25" customHeight="1">
      <c r="A19" s="876" t="s">
        <v>25</v>
      </c>
      <c r="B19" s="117">
        <v>1133200</v>
      </c>
      <c r="C19" s="117">
        <v>886235</v>
      </c>
      <c r="D19" s="117">
        <v>5723</v>
      </c>
      <c r="E19" s="117">
        <v>46184</v>
      </c>
      <c r="F19" s="117">
        <v>122683</v>
      </c>
      <c r="G19" s="117">
        <v>92000</v>
      </c>
      <c r="H19" s="117">
        <v>66990</v>
      </c>
      <c r="I19" s="117">
        <v>63623</v>
      </c>
      <c r="J19" s="117">
        <v>150846</v>
      </c>
      <c r="K19" s="117">
        <v>125094</v>
      </c>
      <c r="L19" s="117">
        <v>114032</v>
      </c>
      <c r="M19" s="117">
        <v>98547</v>
      </c>
      <c r="N19" s="117">
        <v>513</v>
      </c>
      <c r="O19" s="117">
        <v>246965</v>
      </c>
      <c r="P19" s="117">
        <v>21535</v>
      </c>
      <c r="Q19" s="117">
        <v>32827</v>
      </c>
    </row>
    <row r="20" spans="1:17" s="65" customFormat="1" ht="16.5" customHeight="1">
      <c r="A20" s="732" t="s">
        <v>26</v>
      </c>
      <c r="B20" s="733">
        <v>748242</v>
      </c>
      <c r="C20" s="733">
        <v>553766</v>
      </c>
      <c r="D20" s="733">
        <v>4448</v>
      </c>
      <c r="E20" s="733">
        <v>43511</v>
      </c>
      <c r="F20" s="733">
        <v>103077</v>
      </c>
      <c r="G20" s="733">
        <v>68254</v>
      </c>
      <c r="H20" s="733">
        <v>47315</v>
      </c>
      <c r="I20" s="733">
        <v>37871</v>
      </c>
      <c r="J20" s="733">
        <v>98475</v>
      </c>
      <c r="K20" s="733">
        <v>51992</v>
      </c>
      <c r="L20" s="733">
        <v>56346</v>
      </c>
      <c r="M20" s="733">
        <v>39985</v>
      </c>
      <c r="N20" s="733">
        <v>2492</v>
      </c>
      <c r="O20" s="733">
        <v>194476</v>
      </c>
      <c r="P20" s="733">
        <v>18566</v>
      </c>
      <c r="Q20" s="733">
        <v>4072</v>
      </c>
    </row>
    <row r="21" spans="1:17" s="65" customFormat="1" ht="16.5" customHeight="1">
      <c r="A21" s="876" t="s">
        <v>27</v>
      </c>
      <c r="B21" s="117">
        <v>7871600</v>
      </c>
      <c r="C21" s="117">
        <v>5796362</v>
      </c>
      <c r="D21" s="117">
        <v>44808</v>
      </c>
      <c r="E21" s="117">
        <v>312186</v>
      </c>
      <c r="F21" s="117">
        <v>773463</v>
      </c>
      <c r="G21" s="117">
        <v>626556</v>
      </c>
      <c r="H21" s="117">
        <v>477122</v>
      </c>
      <c r="I21" s="117">
        <v>384258</v>
      </c>
      <c r="J21" s="117">
        <v>879529</v>
      </c>
      <c r="K21" s="117">
        <v>546173</v>
      </c>
      <c r="L21" s="117">
        <v>666925</v>
      </c>
      <c r="M21" s="117">
        <v>529946</v>
      </c>
      <c r="N21" s="117">
        <v>555396</v>
      </c>
      <c r="O21" s="117">
        <v>2075238</v>
      </c>
      <c r="P21" s="117">
        <v>156670</v>
      </c>
      <c r="Q21" s="117">
        <v>210918</v>
      </c>
    </row>
    <row r="22" spans="1:17" s="65" customFormat="1" ht="17.25" customHeight="1">
      <c r="A22" s="732" t="s">
        <v>28</v>
      </c>
      <c r="B22" s="733">
        <v>1329909</v>
      </c>
      <c r="C22" s="733">
        <v>1084282</v>
      </c>
      <c r="D22" s="733">
        <v>9528</v>
      </c>
      <c r="E22" s="733">
        <v>72952</v>
      </c>
      <c r="F22" s="733">
        <v>188304</v>
      </c>
      <c r="G22" s="733">
        <v>139485</v>
      </c>
      <c r="H22" s="733">
        <v>109584</v>
      </c>
      <c r="I22" s="733">
        <v>72837</v>
      </c>
      <c r="J22" s="733">
        <v>159210</v>
      </c>
      <c r="K22" s="733">
        <v>135767</v>
      </c>
      <c r="L22" s="733">
        <v>106597</v>
      </c>
      <c r="M22" s="733">
        <v>83448</v>
      </c>
      <c r="N22" s="733">
        <v>6570</v>
      </c>
      <c r="O22" s="733">
        <v>245627</v>
      </c>
      <c r="P22" s="733">
        <v>22312</v>
      </c>
      <c r="Q22" s="733">
        <v>7525</v>
      </c>
    </row>
    <row r="23" spans="1:17" s="65" customFormat="1" ht="17.25" customHeight="1">
      <c r="A23" s="876" t="s">
        <v>29</v>
      </c>
      <c r="B23" s="117">
        <v>2139214</v>
      </c>
      <c r="C23" s="117">
        <v>1611581</v>
      </c>
      <c r="D23" s="117">
        <v>10244</v>
      </c>
      <c r="E23" s="117">
        <v>91128</v>
      </c>
      <c r="F23" s="117">
        <v>250127</v>
      </c>
      <c r="G23" s="117">
        <v>203485</v>
      </c>
      <c r="H23" s="117">
        <v>152045</v>
      </c>
      <c r="I23" s="117">
        <v>102310</v>
      </c>
      <c r="J23" s="117">
        <v>265870</v>
      </c>
      <c r="K23" s="117">
        <v>180469</v>
      </c>
      <c r="L23" s="117">
        <v>201017</v>
      </c>
      <c r="M23" s="117">
        <v>134501</v>
      </c>
      <c r="N23" s="117">
        <v>20385</v>
      </c>
      <c r="O23" s="117">
        <v>527633</v>
      </c>
      <c r="P23" s="117">
        <v>66085</v>
      </c>
      <c r="Q23" s="117">
        <v>197582</v>
      </c>
    </row>
    <row r="24" spans="1:17" s="65" customFormat="1">
      <c r="A24" s="732" t="s">
        <v>30</v>
      </c>
      <c r="B24" s="733">
        <v>625668</v>
      </c>
      <c r="C24" s="733">
        <v>542173</v>
      </c>
      <c r="D24" s="733">
        <v>4269</v>
      </c>
      <c r="E24" s="733">
        <v>45762</v>
      </c>
      <c r="F24" s="733">
        <v>125234</v>
      </c>
      <c r="G24" s="733">
        <v>74119</v>
      </c>
      <c r="H24" s="733">
        <v>45894</v>
      </c>
      <c r="I24" s="733">
        <v>30017</v>
      </c>
      <c r="J24" s="733">
        <v>76865</v>
      </c>
      <c r="K24" s="733">
        <v>43277</v>
      </c>
      <c r="L24" s="733">
        <v>50535</v>
      </c>
      <c r="M24" s="733">
        <v>42630</v>
      </c>
      <c r="N24" s="733">
        <v>3571</v>
      </c>
      <c r="O24" s="733">
        <v>83495</v>
      </c>
      <c r="P24" s="733">
        <v>8753</v>
      </c>
      <c r="Q24" s="733">
        <v>1594</v>
      </c>
    </row>
    <row r="25" spans="1:17" s="65" customFormat="1" ht="18.75" customHeight="1">
      <c r="A25" s="123" t="s">
        <v>31</v>
      </c>
      <c r="B25" s="117">
        <v>1822812</v>
      </c>
      <c r="C25" s="117">
        <v>1589911</v>
      </c>
      <c r="D25" s="117">
        <v>11549</v>
      </c>
      <c r="E25" s="117">
        <v>114392</v>
      </c>
      <c r="F25" s="117">
        <v>286955</v>
      </c>
      <c r="G25" s="117">
        <v>199317</v>
      </c>
      <c r="H25" s="117">
        <v>133596</v>
      </c>
      <c r="I25" s="117">
        <v>120466</v>
      </c>
      <c r="J25" s="117">
        <v>304777</v>
      </c>
      <c r="K25" s="117">
        <v>190850</v>
      </c>
      <c r="L25" s="117">
        <v>125400</v>
      </c>
      <c r="M25" s="117">
        <v>91266</v>
      </c>
      <c r="N25" s="117">
        <v>11343</v>
      </c>
      <c r="O25" s="117">
        <v>232901</v>
      </c>
      <c r="P25" s="117">
        <v>33266</v>
      </c>
      <c r="Q25" s="117">
        <v>30307</v>
      </c>
    </row>
    <row r="26" spans="1:17" s="65" customFormat="1" ht="15" customHeight="1">
      <c r="A26" s="732" t="s">
        <v>93</v>
      </c>
      <c r="B26" s="733">
        <v>421525</v>
      </c>
      <c r="C26" s="733">
        <v>374794</v>
      </c>
      <c r="D26" s="733">
        <v>2105</v>
      </c>
      <c r="E26" s="733">
        <v>27122</v>
      </c>
      <c r="F26" s="733">
        <v>67204</v>
      </c>
      <c r="G26" s="733">
        <v>44175</v>
      </c>
      <c r="H26" s="733">
        <v>30132</v>
      </c>
      <c r="I26" s="733">
        <v>30255</v>
      </c>
      <c r="J26" s="733">
        <v>47995</v>
      </c>
      <c r="K26" s="733">
        <v>67239</v>
      </c>
      <c r="L26" s="733">
        <v>27465</v>
      </c>
      <c r="M26" s="733">
        <v>20432</v>
      </c>
      <c r="N26" s="733">
        <v>10670</v>
      </c>
      <c r="O26" s="733">
        <v>46731</v>
      </c>
      <c r="P26" s="733">
        <v>10317</v>
      </c>
      <c r="Q26" s="733">
        <v>2514</v>
      </c>
    </row>
    <row r="27" spans="1:17" s="65" customFormat="1" ht="15" customHeight="1">
      <c r="A27" s="876" t="s">
        <v>101</v>
      </c>
      <c r="B27" s="117">
        <v>346352</v>
      </c>
      <c r="C27" s="117">
        <v>322118</v>
      </c>
      <c r="D27" s="117">
        <v>3352</v>
      </c>
      <c r="E27" s="117">
        <v>25895</v>
      </c>
      <c r="F27" s="117">
        <v>63747</v>
      </c>
      <c r="G27" s="117">
        <v>42783</v>
      </c>
      <c r="H27" s="117">
        <v>26655</v>
      </c>
      <c r="I27" s="117">
        <v>23586</v>
      </c>
      <c r="J27" s="117">
        <v>81073</v>
      </c>
      <c r="K27" s="117">
        <v>11995</v>
      </c>
      <c r="L27" s="117">
        <v>26035</v>
      </c>
      <c r="M27" s="117">
        <v>16997</v>
      </c>
      <c r="N27" s="117">
        <v>0</v>
      </c>
      <c r="O27" s="117">
        <v>24234</v>
      </c>
      <c r="P27" s="117">
        <v>2677</v>
      </c>
      <c r="Q27" s="117">
        <v>371</v>
      </c>
    </row>
    <row r="28" spans="1:17" s="65" customFormat="1" ht="15" customHeight="1">
      <c r="A28" s="732" t="s">
        <v>92</v>
      </c>
      <c r="B28" s="733">
        <v>263732</v>
      </c>
      <c r="C28" s="733">
        <v>222559</v>
      </c>
      <c r="D28" s="733">
        <v>1219</v>
      </c>
      <c r="E28" s="733">
        <v>14723</v>
      </c>
      <c r="F28" s="733">
        <v>40315</v>
      </c>
      <c r="G28" s="733">
        <v>28471</v>
      </c>
      <c r="H28" s="733">
        <v>18237</v>
      </c>
      <c r="I28" s="733">
        <v>14875</v>
      </c>
      <c r="J28" s="733">
        <v>59102</v>
      </c>
      <c r="K28" s="733">
        <v>8254</v>
      </c>
      <c r="L28" s="733">
        <v>19851</v>
      </c>
      <c r="M28" s="733">
        <v>16869</v>
      </c>
      <c r="N28" s="733">
        <v>643</v>
      </c>
      <c r="O28" s="733">
        <v>41173</v>
      </c>
      <c r="P28" s="733">
        <v>4245</v>
      </c>
      <c r="Q28" s="733">
        <v>1226</v>
      </c>
    </row>
    <row r="29" spans="1:17" s="65" customFormat="1" ht="15.75" customHeight="1">
      <c r="A29" s="876" t="s">
        <v>100</v>
      </c>
      <c r="B29" s="117">
        <v>224024</v>
      </c>
      <c r="C29" s="117">
        <v>191601</v>
      </c>
      <c r="D29" s="117">
        <v>939</v>
      </c>
      <c r="E29" s="117">
        <v>11380</v>
      </c>
      <c r="F29" s="117">
        <v>31917</v>
      </c>
      <c r="G29" s="117">
        <v>23468</v>
      </c>
      <c r="H29" s="117">
        <v>17488</v>
      </c>
      <c r="I29" s="117">
        <v>15274</v>
      </c>
      <c r="J29" s="117">
        <v>32687</v>
      </c>
      <c r="K29" s="117">
        <v>29944</v>
      </c>
      <c r="L29" s="117">
        <v>14537</v>
      </c>
      <c r="M29" s="117">
        <v>13967</v>
      </c>
      <c r="N29" s="117">
        <v>0</v>
      </c>
      <c r="O29" s="117">
        <v>32423</v>
      </c>
      <c r="P29" s="117">
        <v>5167</v>
      </c>
      <c r="Q29" s="117">
        <v>21076</v>
      </c>
    </row>
    <row r="30" spans="1:17" s="65" customFormat="1" ht="15.75" customHeight="1">
      <c r="A30" s="732" t="s">
        <v>91</v>
      </c>
      <c r="B30" s="733">
        <v>300607</v>
      </c>
      <c r="C30" s="733">
        <v>248675</v>
      </c>
      <c r="D30" s="733">
        <v>1861</v>
      </c>
      <c r="E30" s="733">
        <v>15084</v>
      </c>
      <c r="F30" s="733">
        <v>39328</v>
      </c>
      <c r="G30" s="733">
        <v>31548</v>
      </c>
      <c r="H30" s="733">
        <v>22711</v>
      </c>
      <c r="I30" s="733">
        <v>19214</v>
      </c>
      <c r="J30" s="733">
        <v>51405</v>
      </c>
      <c r="K30" s="733">
        <v>35023</v>
      </c>
      <c r="L30" s="733">
        <v>19969</v>
      </c>
      <c r="M30" s="733">
        <v>12532</v>
      </c>
      <c r="N30" s="733">
        <v>0</v>
      </c>
      <c r="O30" s="733">
        <v>51932</v>
      </c>
      <c r="P30" s="733">
        <v>6937</v>
      </c>
      <c r="Q30" s="733">
        <v>3254</v>
      </c>
    </row>
    <row r="31" spans="1:17" s="65" customFormat="1">
      <c r="A31" s="876" t="s">
        <v>90</v>
      </c>
      <c r="B31" s="117">
        <v>266572</v>
      </c>
      <c r="C31" s="117">
        <v>230164</v>
      </c>
      <c r="D31" s="117">
        <v>2073</v>
      </c>
      <c r="E31" s="117">
        <v>20188</v>
      </c>
      <c r="F31" s="117">
        <v>44444</v>
      </c>
      <c r="G31" s="117">
        <v>28872</v>
      </c>
      <c r="H31" s="117">
        <v>18373</v>
      </c>
      <c r="I31" s="117">
        <v>17262</v>
      </c>
      <c r="J31" s="117">
        <v>32515</v>
      </c>
      <c r="K31" s="117">
        <v>38395</v>
      </c>
      <c r="L31" s="117">
        <v>17543</v>
      </c>
      <c r="M31" s="117">
        <v>10469</v>
      </c>
      <c r="N31" s="117">
        <v>30</v>
      </c>
      <c r="O31" s="117">
        <v>36408</v>
      </c>
      <c r="P31" s="117">
        <v>3923</v>
      </c>
      <c r="Q31" s="117">
        <v>1866</v>
      </c>
    </row>
    <row r="32" spans="1:17" s="65" customFormat="1" ht="20.25" customHeight="1">
      <c r="A32" s="761" t="s">
        <v>38</v>
      </c>
      <c r="B32" s="733">
        <v>63687</v>
      </c>
      <c r="C32" s="733">
        <v>47167</v>
      </c>
      <c r="D32" s="733">
        <v>218</v>
      </c>
      <c r="E32" s="733">
        <v>2334</v>
      </c>
      <c r="F32" s="733">
        <v>6806</v>
      </c>
      <c r="G32" s="733">
        <v>4896</v>
      </c>
      <c r="H32" s="733">
        <v>3787</v>
      </c>
      <c r="I32" s="733">
        <v>3125</v>
      </c>
      <c r="J32" s="733">
        <v>4567</v>
      </c>
      <c r="K32" s="733">
        <v>13598</v>
      </c>
      <c r="L32" s="733">
        <v>5030</v>
      </c>
      <c r="M32" s="733">
        <v>2806</v>
      </c>
      <c r="N32" s="733">
        <v>0</v>
      </c>
      <c r="O32" s="733">
        <v>16520</v>
      </c>
      <c r="P32" s="733">
        <v>629</v>
      </c>
      <c r="Q32" s="733">
        <v>404</v>
      </c>
    </row>
    <row r="33" spans="1:17" s="65" customFormat="1" ht="17.25" customHeight="1">
      <c r="A33" s="876" t="s">
        <v>99</v>
      </c>
      <c r="B33" s="117">
        <v>63687</v>
      </c>
      <c r="C33" s="117">
        <v>47167</v>
      </c>
      <c r="D33" s="117">
        <v>218</v>
      </c>
      <c r="E33" s="117">
        <v>2334</v>
      </c>
      <c r="F33" s="117">
        <v>6806</v>
      </c>
      <c r="G33" s="117">
        <v>4896</v>
      </c>
      <c r="H33" s="117">
        <v>3787</v>
      </c>
      <c r="I33" s="117">
        <v>3125</v>
      </c>
      <c r="J33" s="117">
        <v>4567</v>
      </c>
      <c r="K33" s="117">
        <v>13598</v>
      </c>
      <c r="L33" s="117">
        <v>5030</v>
      </c>
      <c r="M33" s="117">
        <v>2806</v>
      </c>
      <c r="N33" s="117">
        <v>0</v>
      </c>
      <c r="O33" s="117">
        <v>16520</v>
      </c>
      <c r="P33" s="117">
        <v>629</v>
      </c>
      <c r="Q33" s="117">
        <v>404</v>
      </c>
    </row>
    <row r="34" spans="1:17" s="65" customFormat="1" ht="20.25" customHeight="1">
      <c r="A34" s="761" t="s">
        <v>41</v>
      </c>
      <c r="B34" s="733">
        <v>4861</v>
      </c>
      <c r="C34" s="733">
        <v>4861</v>
      </c>
      <c r="D34" s="733">
        <v>22</v>
      </c>
      <c r="E34" s="733">
        <v>239</v>
      </c>
      <c r="F34" s="733">
        <v>814</v>
      </c>
      <c r="G34" s="733">
        <v>723</v>
      </c>
      <c r="H34" s="733">
        <v>515</v>
      </c>
      <c r="I34" s="733">
        <v>338</v>
      </c>
      <c r="J34" s="733">
        <v>1400</v>
      </c>
      <c r="K34" s="733">
        <v>188</v>
      </c>
      <c r="L34" s="733">
        <v>188</v>
      </c>
      <c r="M34" s="733">
        <v>434</v>
      </c>
      <c r="N34" s="733">
        <v>0</v>
      </c>
      <c r="O34" s="733">
        <v>0</v>
      </c>
      <c r="P34" s="733">
        <v>0</v>
      </c>
      <c r="Q34" s="733">
        <v>0</v>
      </c>
    </row>
    <row r="35" spans="1:17" s="65" customFormat="1" ht="15.75" customHeight="1">
      <c r="A35" s="876" t="s">
        <v>116</v>
      </c>
      <c r="B35" s="117">
        <v>4861</v>
      </c>
      <c r="C35" s="117">
        <v>4861</v>
      </c>
      <c r="D35" s="117">
        <v>22</v>
      </c>
      <c r="E35" s="117">
        <v>239</v>
      </c>
      <c r="F35" s="117">
        <v>814</v>
      </c>
      <c r="G35" s="117">
        <v>723</v>
      </c>
      <c r="H35" s="117">
        <v>515</v>
      </c>
      <c r="I35" s="117">
        <v>338</v>
      </c>
      <c r="J35" s="117">
        <v>1400</v>
      </c>
      <c r="K35" s="117">
        <v>188</v>
      </c>
      <c r="L35" s="117">
        <v>188</v>
      </c>
      <c r="M35" s="117">
        <v>434</v>
      </c>
      <c r="N35" s="117">
        <v>0</v>
      </c>
      <c r="O35" s="117">
        <v>0</v>
      </c>
      <c r="P35" s="117">
        <v>0</v>
      </c>
      <c r="Q35" s="117">
        <v>0</v>
      </c>
    </row>
    <row r="36" spans="1:17" s="65" customFormat="1" ht="4.5" customHeight="1">
      <c r="A36" s="772"/>
      <c r="B36" s="773"/>
      <c r="C36" s="773"/>
      <c r="D36" s="773"/>
      <c r="E36" s="773"/>
      <c r="F36" s="773"/>
      <c r="G36" s="773"/>
      <c r="H36" s="773"/>
      <c r="I36" s="773"/>
      <c r="J36" s="773"/>
      <c r="K36" s="773"/>
      <c r="L36" s="773"/>
      <c r="M36" s="773"/>
      <c r="N36" s="773"/>
      <c r="O36" s="773"/>
      <c r="P36" s="773"/>
      <c r="Q36" s="773"/>
    </row>
    <row r="37" spans="1:17" s="65" customFormat="1" ht="23.25" customHeight="1">
      <c r="A37" s="1169" t="s">
        <v>644</v>
      </c>
      <c r="B37" s="1169"/>
      <c r="C37" s="1169"/>
      <c r="D37" s="1169"/>
      <c r="E37" s="1169"/>
      <c r="F37" s="1169"/>
      <c r="G37" s="1169"/>
      <c r="H37" s="1169"/>
      <c r="I37" s="1169"/>
      <c r="J37" s="1169"/>
      <c r="K37" s="1169"/>
      <c r="L37" s="1169"/>
      <c r="M37" s="1169"/>
      <c r="N37" s="1169"/>
      <c r="O37" s="1169"/>
      <c r="P37" s="1169"/>
      <c r="Q37" s="1169"/>
    </row>
  </sheetData>
  <mergeCells count="7">
    <mergeCell ref="A1:Q1"/>
    <mergeCell ref="A37:Q37"/>
    <mergeCell ref="B3:N3"/>
    <mergeCell ref="O3:O4"/>
    <mergeCell ref="P3:P4"/>
    <mergeCell ref="Q3:Q4"/>
    <mergeCell ref="A3:A4"/>
  </mergeCells>
  <hyperlinks>
    <hyperlink ref="R1" location="INDICE!A1" display="INDICE"/>
  </hyperlinks>
  <printOptions horizontalCentered="1"/>
  <pageMargins left="0.74803149606299213" right="0.74803149606299213" top="1.1417322834645669" bottom="0.98425196850393704" header="0" footer="0.51181102362204722"/>
  <pageSetup paperSize="9" scale="65" firstPageNumber="80" orientation="landscape" useFirstPageNumber="1" r:id="rId1"/>
  <headerFooter scaleWithDoc="0" alignWithMargins="0">
    <oddHeader>&amp;C&amp;G</oddHeader>
    <oddFooter>&amp;C&amp;12 84</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
  <sheetViews>
    <sheetView showGridLines="0" zoomScale="90" zoomScaleNormal="90" workbookViewId="0">
      <selection activeCell="A2" sqref="A2"/>
    </sheetView>
  </sheetViews>
  <sheetFormatPr baseColWidth="10" defaultColWidth="9.140625" defaultRowHeight="12.75"/>
  <cols>
    <col min="1" max="1" width="36.140625" style="78" customWidth="1"/>
    <col min="2" max="2" width="20.140625" style="78" customWidth="1"/>
    <col min="3" max="3" width="18.140625" style="78" customWidth="1"/>
    <col min="4" max="4" width="21.140625" style="78" customWidth="1"/>
    <col min="5" max="5" width="17.5703125" style="78" customWidth="1"/>
    <col min="6" max="6" width="16.5703125" style="78" customWidth="1"/>
    <col min="7" max="7" width="18.5703125" style="78" customWidth="1"/>
    <col min="8" max="8" width="9.7109375" style="58" customWidth="1"/>
    <col min="9" max="16384" width="9.140625" style="58"/>
  </cols>
  <sheetData>
    <row r="1" spans="1:8" ht="58.5" customHeight="1">
      <c r="A1" s="1167" t="s">
        <v>1432</v>
      </c>
      <c r="B1" s="1168"/>
      <c r="C1" s="1168"/>
      <c r="D1" s="1168"/>
      <c r="E1" s="1168"/>
      <c r="F1" s="1168"/>
      <c r="G1" s="1168"/>
      <c r="H1" s="468" t="s">
        <v>1037</v>
      </c>
    </row>
    <row r="2" spans="1:8" s="78" customFormat="1" ht="5.25" customHeight="1">
      <c r="B2" s="87"/>
      <c r="C2" s="87"/>
      <c r="D2" s="87"/>
      <c r="E2" s="87"/>
      <c r="F2" s="87"/>
      <c r="G2" s="87"/>
    </row>
    <row r="3" spans="1:8" s="111" customFormat="1" ht="15" customHeight="1">
      <c r="A3" s="1184" t="s">
        <v>652</v>
      </c>
      <c r="B3" s="1184" t="s">
        <v>1246</v>
      </c>
      <c r="C3" s="1184" t="s">
        <v>651</v>
      </c>
      <c r="D3" s="1184"/>
      <c r="E3" s="1184" t="s">
        <v>650</v>
      </c>
      <c r="F3" s="1184" t="s">
        <v>649</v>
      </c>
      <c r="G3" s="1184" t="s">
        <v>1247</v>
      </c>
    </row>
    <row r="4" spans="1:8" s="111" customFormat="1" ht="5.25" customHeight="1">
      <c r="A4" s="1184"/>
      <c r="B4" s="1090"/>
      <c r="C4" s="1184"/>
      <c r="D4" s="1184"/>
      <c r="E4" s="1090"/>
      <c r="F4" s="1090"/>
      <c r="G4" s="1090"/>
    </row>
    <row r="5" spans="1:8" s="111" customFormat="1" ht="31.5" customHeight="1">
      <c r="A5" s="1184"/>
      <c r="B5" s="1090"/>
      <c r="C5" s="735" t="s">
        <v>647</v>
      </c>
      <c r="D5" s="735" t="s">
        <v>607</v>
      </c>
      <c r="E5" s="1090"/>
      <c r="F5" s="1090"/>
      <c r="G5" s="1090"/>
    </row>
    <row r="6" spans="1:8" ht="12.75" customHeight="1">
      <c r="A6" s="123" t="s">
        <v>11</v>
      </c>
      <c r="B6" s="83">
        <v>35052138</v>
      </c>
      <c r="C6" s="83">
        <v>21057393</v>
      </c>
      <c r="D6" s="83">
        <v>9024822</v>
      </c>
      <c r="E6" s="83">
        <v>1605241</v>
      </c>
      <c r="F6" s="83">
        <v>423426</v>
      </c>
      <c r="G6" s="83">
        <v>2941256</v>
      </c>
    </row>
    <row r="7" spans="1:8" ht="12.75" customHeight="1">
      <c r="A7" s="739" t="s">
        <v>348</v>
      </c>
      <c r="B7" s="744">
        <v>30050937</v>
      </c>
      <c r="C7" s="744">
        <v>17029149</v>
      </c>
      <c r="D7" s="744">
        <v>8841524</v>
      </c>
      <c r="E7" s="744">
        <v>1307752</v>
      </c>
      <c r="F7" s="744">
        <v>400435</v>
      </c>
      <c r="G7" s="744">
        <v>2472077</v>
      </c>
    </row>
    <row r="8" spans="1:8" ht="12.75" customHeight="1">
      <c r="A8" s="73" t="s">
        <v>346</v>
      </c>
      <c r="B8" s="83">
        <v>5001201</v>
      </c>
      <c r="C8" s="83">
        <v>4028244</v>
      </c>
      <c r="D8" s="83">
        <v>183298</v>
      </c>
      <c r="E8" s="83">
        <v>297489</v>
      </c>
      <c r="F8" s="83">
        <v>22991</v>
      </c>
      <c r="G8" s="83">
        <v>469179</v>
      </c>
    </row>
    <row r="9" spans="1:8" ht="12.75" customHeight="1">
      <c r="A9" s="739" t="s">
        <v>352</v>
      </c>
      <c r="B9" s="744">
        <v>15858922</v>
      </c>
      <c r="C9" s="744">
        <v>8941055</v>
      </c>
      <c r="D9" s="744">
        <v>5401967</v>
      </c>
      <c r="E9" s="744">
        <v>477529</v>
      </c>
      <c r="F9" s="744">
        <v>262080</v>
      </c>
      <c r="G9" s="744">
        <v>776291</v>
      </c>
    </row>
    <row r="10" spans="1:8" ht="12.75" customHeight="1">
      <c r="A10" s="73" t="s">
        <v>348</v>
      </c>
      <c r="B10" s="83">
        <v>13553994</v>
      </c>
      <c r="C10" s="83">
        <v>6991141</v>
      </c>
      <c r="D10" s="83">
        <v>5332198</v>
      </c>
      <c r="E10" s="83">
        <v>365092</v>
      </c>
      <c r="F10" s="83">
        <v>240599</v>
      </c>
      <c r="G10" s="83">
        <v>624964</v>
      </c>
    </row>
    <row r="11" spans="1:8" ht="12.75" customHeight="1">
      <c r="A11" s="739" t="s">
        <v>346</v>
      </c>
      <c r="B11" s="744">
        <v>2304928</v>
      </c>
      <c r="C11" s="744">
        <v>1949914</v>
      </c>
      <c r="D11" s="744">
        <v>69769</v>
      </c>
      <c r="E11" s="744">
        <v>112437</v>
      </c>
      <c r="F11" s="744">
        <v>21481</v>
      </c>
      <c r="G11" s="744">
        <v>151327</v>
      </c>
    </row>
    <row r="12" spans="1:8">
      <c r="A12" s="73" t="s">
        <v>13</v>
      </c>
      <c r="B12" s="83">
        <v>1373082</v>
      </c>
      <c r="C12" s="83">
        <v>1157335</v>
      </c>
      <c r="D12" s="83">
        <v>156704</v>
      </c>
      <c r="E12" s="83">
        <v>10429</v>
      </c>
      <c r="F12" s="83">
        <v>40006</v>
      </c>
      <c r="G12" s="83">
        <v>8608</v>
      </c>
    </row>
    <row r="13" spans="1:8">
      <c r="A13" s="751" t="s">
        <v>348</v>
      </c>
      <c r="B13" s="745">
        <v>1109140</v>
      </c>
      <c r="C13" s="745">
        <v>895807</v>
      </c>
      <c r="D13" s="745">
        <v>156265</v>
      </c>
      <c r="E13" s="745">
        <v>8897</v>
      </c>
      <c r="F13" s="745">
        <v>39611</v>
      </c>
      <c r="G13" s="745">
        <v>8560</v>
      </c>
    </row>
    <row r="14" spans="1:8">
      <c r="A14" s="80" t="s">
        <v>346</v>
      </c>
      <c r="B14" s="101">
        <v>263942</v>
      </c>
      <c r="C14" s="101">
        <v>261528</v>
      </c>
      <c r="D14" s="101">
        <v>439</v>
      </c>
      <c r="E14" s="101">
        <v>1532</v>
      </c>
      <c r="F14" s="101">
        <v>395</v>
      </c>
      <c r="G14" s="101">
        <v>48</v>
      </c>
    </row>
    <row r="15" spans="1:8">
      <c r="A15" s="739" t="s">
        <v>14</v>
      </c>
      <c r="B15" s="744">
        <v>343951</v>
      </c>
      <c r="C15" s="744">
        <v>264219</v>
      </c>
      <c r="D15" s="744">
        <v>49569</v>
      </c>
      <c r="E15" s="744">
        <v>15765</v>
      </c>
      <c r="F15" s="744">
        <v>6759</v>
      </c>
      <c r="G15" s="744">
        <v>7639</v>
      </c>
    </row>
    <row r="16" spans="1:8">
      <c r="A16" s="80" t="s">
        <v>348</v>
      </c>
      <c r="B16" s="101">
        <v>263810</v>
      </c>
      <c r="C16" s="101">
        <v>188777</v>
      </c>
      <c r="D16" s="101">
        <v>48729</v>
      </c>
      <c r="E16" s="101">
        <v>12828</v>
      </c>
      <c r="F16" s="101">
        <v>6732</v>
      </c>
      <c r="G16" s="101">
        <v>6744</v>
      </c>
    </row>
    <row r="17" spans="1:7">
      <c r="A17" s="751" t="s">
        <v>346</v>
      </c>
      <c r="B17" s="745">
        <v>80141</v>
      </c>
      <c r="C17" s="745">
        <v>75442</v>
      </c>
      <c r="D17" s="745">
        <v>840</v>
      </c>
      <c r="E17" s="745">
        <v>2937</v>
      </c>
      <c r="F17" s="745">
        <v>27</v>
      </c>
      <c r="G17" s="745">
        <v>895</v>
      </c>
    </row>
    <row r="18" spans="1:7">
      <c r="A18" s="73" t="s">
        <v>15</v>
      </c>
      <c r="B18" s="83">
        <v>509132</v>
      </c>
      <c r="C18" s="83">
        <v>446468</v>
      </c>
      <c r="D18" s="83">
        <v>46947</v>
      </c>
      <c r="E18" s="83">
        <v>5093</v>
      </c>
      <c r="F18" s="83">
        <v>10624</v>
      </c>
      <c r="G18" s="83">
        <v>0</v>
      </c>
    </row>
    <row r="19" spans="1:7">
      <c r="A19" s="751" t="s">
        <v>348</v>
      </c>
      <c r="B19" s="745">
        <v>353706</v>
      </c>
      <c r="C19" s="745">
        <v>291175</v>
      </c>
      <c r="D19" s="745">
        <v>46947</v>
      </c>
      <c r="E19" s="745">
        <v>4960</v>
      </c>
      <c r="F19" s="745">
        <v>10624</v>
      </c>
      <c r="G19" s="745">
        <v>0</v>
      </c>
    </row>
    <row r="20" spans="1:7">
      <c r="A20" s="80" t="s">
        <v>346</v>
      </c>
      <c r="B20" s="101">
        <v>155426</v>
      </c>
      <c r="C20" s="101">
        <v>155293</v>
      </c>
      <c r="D20" s="101">
        <v>0</v>
      </c>
      <c r="E20" s="101">
        <v>133</v>
      </c>
      <c r="F20" s="101">
        <v>0</v>
      </c>
      <c r="G20" s="101">
        <v>0</v>
      </c>
    </row>
    <row r="21" spans="1:7">
      <c r="A21" s="739" t="s">
        <v>16</v>
      </c>
      <c r="B21" s="744">
        <v>350453</v>
      </c>
      <c r="C21" s="744">
        <v>235319</v>
      </c>
      <c r="D21" s="744">
        <v>36047</v>
      </c>
      <c r="E21" s="744">
        <v>28343</v>
      </c>
      <c r="F21" s="744">
        <v>5590</v>
      </c>
      <c r="G21" s="744">
        <v>45154</v>
      </c>
    </row>
    <row r="22" spans="1:7">
      <c r="A22" s="80" t="s">
        <v>348</v>
      </c>
      <c r="B22" s="101">
        <v>220681</v>
      </c>
      <c r="C22" s="101">
        <v>143375</v>
      </c>
      <c r="D22" s="101">
        <v>33748</v>
      </c>
      <c r="E22" s="101">
        <v>19886</v>
      </c>
      <c r="F22" s="101">
        <v>5500</v>
      </c>
      <c r="G22" s="101">
        <v>18172</v>
      </c>
    </row>
    <row r="23" spans="1:7">
      <c r="A23" s="751" t="s">
        <v>346</v>
      </c>
      <c r="B23" s="745">
        <v>129772</v>
      </c>
      <c r="C23" s="745">
        <v>91944</v>
      </c>
      <c r="D23" s="745">
        <v>2299</v>
      </c>
      <c r="E23" s="745">
        <v>8457</v>
      </c>
      <c r="F23" s="745">
        <v>90</v>
      </c>
      <c r="G23" s="745">
        <v>26982</v>
      </c>
    </row>
    <row r="24" spans="1:7">
      <c r="A24" s="73" t="s">
        <v>17</v>
      </c>
      <c r="B24" s="83">
        <v>599050</v>
      </c>
      <c r="C24" s="83">
        <v>374569</v>
      </c>
      <c r="D24" s="83">
        <v>91765</v>
      </c>
      <c r="E24" s="83">
        <v>46720</v>
      </c>
      <c r="F24" s="83">
        <v>4984</v>
      </c>
      <c r="G24" s="83">
        <v>81012</v>
      </c>
    </row>
    <row r="25" spans="1:7">
      <c r="A25" s="751" t="s">
        <v>348</v>
      </c>
      <c r="B25" s="745">
        <v>404941</v>
      </c>
      <c r="C25" s="745">
        <v>247718</v>
      </c>
      <c r="D25" s="745">
        <v>89586</v>
      </c>
      <c r="E25" s="745">
        <v>35138</v>
      </c>
      <c r="F25" s="745">
        <v>4984</v>
      </c>
      <c r="G25" s="745">
        <v>27515</v>
      </c>
    </row>
    <row r="26" spans="1:7">
      <c r="A26" s="80" t="s">
        <v>346</v>
      </c>
      <c r="B26" s="101">
        <v>194109</v>
      </c>
      <c r="C26" s="101">
        <v>126851</v>
      </c>
      <c r="D26" s="101">
        <v>2179</v>
      </c>
      <c r="E26" s="101">
        <v>11582</v>
      </c>
      <c r="F26" s="101">
        <v>0</v>
      </c>
      <c r="G26" s="101">
        <v>53497</v>
      </c>
    </row>
    <row r="27" spans="1:7">
      <c r="A27" s="739" t="s">
        <v>18</v>
      </c>
      <c r="B27" s="744">
        <v>641233</v>
      </c>
      <c r="C27" s="744">
        <v>496083</v>
      </c>
      <c r="D27" s="744">
        <v>88138</v>
      </c>
      <c r="E27" s="744">
        <v>27530</v>
      </c>
      <c r="F27" s="744">
        <v>8992</v>
      </c>
      <c r="G27" s="744">
        <v>20490</v>
      </c>
    </row>
    <row r="28" spans="1:7">
      <c r="A28" s="80" t="s">
        <v>348</v>
      </c>
      <c r="B28" s="101">
        <v>517436</v>
      </c>
      <c r="C28" s="101">
        <v>377086</v>
      </c>
      <c r="D28" s="101">
        <v>88082</v>
      </c>
      <c r="E28" s="101">
        <v>24149</v>
      </c>
      <c r="F28" s="101">
        <v>8992</v>
      </c>
      <c r="G28" s="101">
        <v>19127</v>
      </c>
    </row>
    <row r="29" spans="1:7">
      <c r="A29" s="751" t="s">
        <v>346</v>
      </c>
      <c r="B29" s="745">
        <v>123797</v>
      </c>
      <c r="C29" s="745">
        <v>118997</v>
      </c>
      <c r="D29" s="745">
        <v>56</v>
      </c>
      <c r="E29" s="745">
        <v>3381</v>
      </c>
      <c r="F29" s="745">
        <v>0</v>
      </c>
      <c r="G29" s="745">
        <v>1363</v>
      </c>
    </row>
    <row r="30" spans="1:7">
      <c r="A30" s="73" t="s">
        <v>19</v>
      </c>
      <c r="B30" s="83">
        <v>644316</v>
      </c>
      <c r="C30" s="83">
        <v>481151</v>
      </c>
      <c r="D30" s="83">
        <v>122853</v>
      </c>
      <c r="E30" s="83">
        <v>25244</v>
      </c>
      <c r="F30" s="83">
        <v>7438</v>
      </c>
      <c r="G30" s="83">
        <v>7630</v>
      </c>
    </row>
    <row r="31" spans="1:7">
      <c r="A31" s="751" t="s">
        <v>348</v>
      </c>
      <c r="B31" s="745">
        <v>449867</v>
      </c>
      <c r="C31" s="745">
        <v>304848</v>
      </c>
      <c r="D31" s="745">
        <v>119592</v>
      </c>
      <c r="E31" s="745">
        <v>17028</v>
      </c>
      <c r="F31" s="745">
        <v>7351</v>
      </c>
      <c r="G31" s="745">
        <v>1048</v>
      </c>
    </row>
    <row r="32" spans="1:7">
      <c r="A32" s="80" t="s">
        <v>346</v>
      </c>
      <c r="B32" s="101">
        <v>194449</v>
      </c>
      <c r="C32" s="101">
        <v>176303</v>
      </c>
      <c r="D32" s="101">
        <v>3261</v>
      </c>
      <c r="E32" s="101">
        <v>8216</v>
      </c>
      <c r="F32" s="101">
        <v>87</v>
      </c>
      <c r="G32" s="101">
        <v>6582</v>
      </c>
    </row>
    <row r="33" spans="1:7">
      <c r="A33" s="73" t="s">
        <v>20</v>
      </c>
      <c r="B33" s="83">
        <v>872173</v>
      </c>
      <c r="C33" s="83">
        <v>726602</v>
      </c>
      <c r="D33" s="83">
        <v>84361</v>
      </c>
      <c r="E33" s="83">
        <v>14689</v>
      </c>
      <c r="F33" s="83">
        <v>15318</v>
      </c>
      <c r="G33" s="83">
        <v>31203</v>
      </c>
    </row>
    <row r="34" spans="1:7">
      <c r="A34" s="751" t="s">
        <v>348</v>
      </c>
      <c r="B34" s="745">
        <v>696444</v>
      </c>
      <c r="C34" s="745">
        <v>572972</v>
      </c>
      <c r="D34" s="745">
        <v>80100</v>
      </c>
      <c r="E34" s="745">
        <v>14107</v>
      </c>
      <c r="F34" s="745">
        <v>15318</v>
      </c>
      <c r="G34" s="745">
        <v>13947</v>
      </c>
    </row>
    <row r="35" spans="1:7">
      <c r="A35" s="80" t="s">
        <v>346</v>
      </c>
      <c r="B35" s="101">
        <v>175729</v>
      </c>
      <c r="C35" s="101">
        <v>153630</v>
      </c>
      <c r="D35" s="101">
        <v>4261</v>
      </c>
      <c r="E35" s="101">
        <v>582</v>
      </c>
      <c r="F35" s="101">
        <v>0</v>
      </c>
      <c r="G35" s="101">
        <v>17256</v>
      </c>
    </row>
    <row r="36" spans="1:7">
      <c r="A36" s="739" t="s">
        <v>21</v>
      </c>
      <c r="B36" s="744">
        <v>9059343</v>
      </c>
      <c r="C36" s="744">
        <v>3680821</v>
      </c>
      <c r="D36" s="744">
        <v>4474320</v>
      </c>
      <c r="E36" s="744">
        <v>218508</v>
      </c>
      <c r="F36" s="744">
        <v>133963</v>
      </c>
      <c r="G36" s="744">
        <v>551731</v>
      </c>
    </row>
    <row r="37" spans="1:7">
      <c r="A37" s="80" t="s">
        <v>348</v>
      </c>
      <c r="B37" s="101">
        <v>8348998</v>
      </c>
      <c r="C37" s="101">
        <v>3138606</v>
      </c>
      <c r="D37" s="101">
        <v>4419238</v>
      </c>
      <c r="E37" s="101">
        <v>166016</v>
      </c>
      <c r="F37" s="101">
        <v>113081</v>
      </c>
      <c r="G37" s="101">
        <v>512057</v>
      </c>
    </row>
    <row r="38" spans="1:7">
      <c r="A38" s="751" t="s">
        <v>346</v>
      </c>
      <c r="B38" s="745">
        <v>710345</v>
      </c>
      <c r="C38" s="745">
        <v>542215</v>
      </c>
      <c r="D38" s="745">
        <v>55082</v>
      </c>
      <c r="E38" s="745">
        <v>52492</v>
      </c>
      <c r="F38" s="745">
        <v>20882</v>
      </c>
      <c r="G38" s="745">
        <v>39674</v>
      </c>
    </row>
    <row r="39" spans="1:7">
      <c r="A39" s="739" t="s">
        <v>22</v>
      </c>
      <c r="B39" s="744">
        <v>856498</v>
      </c>
      <c r="C39" s="744">
        <v>655062</v>
      </c>
      <c r="D39" s="744">
        <v>120317</v>
      </c>
      <c r="E39" s="744">
        <v>42019</v>
      </c>
      <c r="F39" s="744">
        <v>19805</v>
      </c>
      <c r="G39" s="744">
        <v>19295</v>
      </c>
    </row>
    <row r="40" spans="1:7">
      <c r="A40" s="80" t="s">
        <v>348</v>
      </c>
      <c r="B40" s="101">
        <v>641425</v>
      </c>
      <c r="C40" s="101">
        <v>463506</v>
      </c>
      <c r="D40" s="101">
        <v>119005</v>
      </c>
      <c r="E40" s="101">
        <v>24844</v>
      </c>
      <c r="F40" s="101">
        <v>19805</v>
      </c>
      <c r="G40" s="101">
        <v>14265</v>
      </c>
    </row>
    <row r="41" spans="1:7">
      <c r="A41" s="751" t="s">
        <v>346</v>
      </c>
      <c r="B41" s="745">
        <v>215073</v>
      </c>
      <c r="C41" s="745">
        <v>191556</v>
      </c>
      <c r="D41" s="745">
        <v>1312</v>
      </c>
      <c r="E41" s="745">
        <v>17175</v>
      </c>
      <c r="F41" s="745">
        <v>0</v>
      </c>
      <c r="G41" s="745">
        <v>5030</v>
      </c>
    </row>
    <row r="42" spans="1:7">
      <c r="A42" s="73" t="s">
        <v>23</v>
      </c>
      <c r="B42" s="83">
        <v>609691</v>
      </c>
      <c r="C42" s="83">
        <v>423426</v>
      </c>
      <c r="D42" s="83">
        <v>130946</v>
      </c>
      <c r="E42" s="83">
        <v>43189</v>
      </c>
      <c r="F42" s="83">
        <v>8601</v>
      </c>
      <c r="G42" s="83">
        <v>3529</v>
      </c>
    </row>
    <row r="43" spans="1:7">
      <c r="A43" s="751" t="s">
        <v>348</v>
      </c>
      <c r="B43" s="745">
        <v>547546</v>
      </c>
      <c r="C43" s="745">
        <v>367271</v>
      </c>
      <c r="D43" s="745">
        <v>130906</v>
      </c>
      <c r="E43" s="745">
        <v>37239</v>
      </c>
      <c r="F43" s="745">
        <v>8601</v>
      </c>
      <c r="G43" s="745">
        <v>3529</v>
      </c>
    </row>
    <row r="44" spans="1:7">
      <c r="A44" s="80" t="s">
        <v>346</v>
      </c>
      <c r="B44" s="101">
        <v>62145</v>
      </c>
      <c r="C44" s="101">
        <v>56155</v>
      </c>
      <c r="D44" s="101">
        <v>40</v>
      </c>
      <c r="E44" s="101">
        <v>5950</v>
      </c>
      <c r="F44" s="101">
        <v>0</v>
      </c>
      <c r="G44" s="101">
        <v>0</v>
      </c>
    </row>
    <row r="45" spans="1:7" ht="15" customHeight="1">
      <c r="A45" s="739" t="s">
        <v>351</v>
      </c>
      <c r="B45" s="744">
        <v>17074214</v>
      </c>
      <c r="C45" s="744">
        <v>10474399</v>
      </c>
      <c r="D45" s="744">
        <v>3373434</v>
      </c>
      <c r="E45" s="744">
        <v>1038675</v>
      </c>
      <c r="F45" s="744">
        <v>136571</v>
      </c>
      <c r="G45" s="744">
        <v>2051135</v>
      </c>
    </row>
    <row r="46" spans="1:7">
      <c r="A46" s="73" t="s">
        <v>348</v>
      </c>
      <c r="B46" s="83">
        <v>15074302</v>
      </c>
      <c r="C46" s="83">
        <v>8994813</v>
      </c>
      <c r="D46" s="83">
        <v>3276605</v>
      </c>
      <c r="E46" s="83">
        <v>872889</v>
      </c>
      <c r="F46" s="83">
        <v>135061</v>
      </c>
      <c r="G46" s="83">
        <v>1794934</v>
      </c>
    </row>
    <row r="47" spans="1:7">
      <c r="A47" s="739" t="s">
        <v>346</v>
      </c>
      <c r="B47" s="744">
        <v>1999912</v>
      </c>
      <c r="C47" s="744">
        <v>1479586</v>
      </c>
      <c r="D47" s="744">
        <v>96829</v>
      </c>
      <c r="E47" s="744">
        <v>165786</v>
      </c>
      <c r="F47" s="744">
        <v>1510</v>
      </c>
      <c r="G47" s="744">
        <v>256201</v>
      </c>
    </row>
    <row r="48" spans="1:7">
      <c r="A48" s="73" t="s">
        <v>25</v>
      </c>
      <c r="B48" s="83">
        <v>1391797</v>
      </c>
      <c r="C48" s="83">
        <v>886235</v>
      </c>
      <c r="D48" s="83">
        <v>246965</v>
      </c>
      <c r="E48" s="83">
        <v>75426</v>
      </c>
      <c r="F48" s="83">
        <v>19762</v>
      </c>
      <c r="G48" s="83">
        <v>163409</v>
      </c>
    </row>
    <row r="49" spans="1:7">
      <c r="A49" s="751" t="s">
        <v>348</v>
      </c>
      <c r="B49" s="745">
        <v>1173156</v>
      </c>
      <c r="C49" s="745">
        <v>734970</v>
      </c>
      <c r="D49" s="745">
        <v>246744</v>
      </c>
      <c r="E49" s="745">
        <v>67195</v>
      </c>
      <c r="F49" s="745">
        <v>19524</v>
      </c>
      <c r="G49" s="745">
        <v>104723</v>
      </c>
    </row>
    <row r="50" spans="1:7">
      <c r="A50" s="80" t="s">
        <v>346</v>
      </c>
      <c r="B50" s="101">
        <v>218641</v>
      </c>
      <c r="C50" s="101">
        <v>151265</v>
      </c>
      <c r="D50" s="101">
        <v>221</v>
      </c>
      <c r="E50" s="101">
        <v>8231</v>
      </c>
      <c r="F50" s="101">
        <v>238</v>
      </c>
      <c r="G50" s="101">
        <v>58686</v>
      </c>
    </row>
    <row r="51" spans="1:7">
      <c r="A51" s="739" t="s">
        <v>26</v>
      </c>
      <c r="B51" s="744">
        <v>1040977</v>
      </c>
      <c r="C51" s="744">
        <v>553766</v>
      </c>
      <c r="D51" s="744">
        <v>194476</v>
      </c>
      <c r="E51" s="744">
        <v>86135</v>
      </c>
      <c r="F51" s="744">
        <v>8587</v>
      </c>
      <c r="G51" s="744">
        <v>198013</v>
      </c>
    </row>
    <row r="52" spans="1:7">
      <c r="A52" s="80" t="s">
        <v>348</v>
      </c>
      <c r="B52" s="101">
        <v>751968</v>
      </c>
      <c r="C52" s="101">
        <v>351186</v>
      </c>
      <c r="D52" s="101">
        <v>187798</v>
      </c>
      <c r="E52" s="101">
        <v>49954</v>
      </c>
      <c r="F52" s="101">
        <v>8587</v>
      </c>
      <c r="G52" s="101">
        <v>154443</v>
      </c>
    </row>
    <row r="53" spans="1:7">
      <c r="A53" s="751" t="s">
        <v>346</v>
      </c>
      <c r="B53" s="745">
        <v>289009</v>
      </c>
      <c r="C53" s="745">
        <v>202580</v>
      </c>
      <c r="D53" s="745">
        <v>6678</v>
      </c>
      <c r="E53" s="745">
        <v>36181</v>
      </c>
      <c r="F53" s="745">
        <v>0</v>
      </c>
      <c r="G53" s="745">
        <v>43570</v>
      </c>
    </row>
    <row r="54" spans="1:7">
      <c r="A54" s="73" t="s">
        <v>27</v>
      </c>
      <c r="B54" s="83">
        <v>9485194</v>
      </c>
      <c r="C54" s="83">
        <v>5796362</v>
      </c>
      <c r="D54" s="83">
        <v>2075238</v>
      </c>
      <c r="E54" s="83">
        <v>590626</v>
      </c>
      <c r="F54" s="83">
        <v>76438</v>
      </c>
      <c r="G54" s="83">
        <v>946530</v>
      </c>
    </row>
    <row r="55" spans="1:7">
      <c r="A55" s="751" t="s">
        <v>348</v>
      </c>
      <c r="B55" s="745">
        <v>9095054</v>
      </c>
      <c r="C55" s="745">
        <v>5514457</v>
      </c>
      <c r="D55" s="745">
        <v>2027712</v>
      </c>
      <c r="E55" s="745">
        <v>549001</v>
      </c>
      <c r="F55" s="745">
        <v>76434</v>
      </c>
      <c r="G55" s="745">
        <v>927450</v>
      </c>
    </row>
    <row r="56" spans="1:7">
      <c r="A56" s="80" t="s">
        <v>346</v>
      </c>
      <c r="B56" s="101">
        <v>390140</v>
      </c>
      <c r="C56" s="101">
        <v>281905</v>
      </c>
      <c r="D56" s="101">
        <v>47526</v>
      </c>
      <c r="E56" s="101">
        <v>41625</v>
      </c>
      <c r="F56" s="101">
        <v>4</v>
      </c>
      <c r="G56" s="101">
        <v>19080</v>
      </c>
    </row>
    <row r="57" spans="1:7">
      <c r="A57" s="739" t="s">
        <v>28</v>
      </c>
      <c r="B57" s="744">
        <v>1910415</v>
      </c>
      <c r="C57" s="744">
        <v>1084282</v>
      </c>
      <c r="D57" s="744">
        <v>245627</v>
      </c>
      <c r="E57" s="744">
        <v>109999</v>
      </c>
      <c r="F57" s="744">
        <v>14894</v>
      </c>
      <c r="G57" s="744">
        <v>455613</v>
      </c>
    </row>
    <row r="58" spans="1:7">
      <c r="A58" s="80" t="s">
        <v>348</v>
      </c>
      <c r="B58" s="101">
        <v>1593089</v>
      </c>
      <c r="C58" s="101">
        <v>854208</v>
      </c>
      <c r="D58" s="101">
        <v>215809</v>
      </c>
      <c r="E58" s="101">
        <v>90896</v>
      </c>
      <c r="F58" s="101">
        <v>13626</v>
      </c>
      <c r="G58" s="101">
        <v>418550</v>
      </c>
    </row>
    <row r="59" spans="1:7">
      <c r="A59" s="751" t="s">
        <v>346</v>
      </c>
      <c r="B59" s="745">
        <v>317326</v>
      </c>
      <c r="C59" s="745">
        <v>230074</v>
      </c>
      <c r="D59" s="745">
        <v>29818</v>
      </c>
      <c r="E59" s="745">
        <v>19103</v>
      </c>
      <c r="F59" s="745">
        <v>1268</v>
      </c>
      <c r="G59" s="745">
        <v>37063</v>
      </c>
    </row>
    <row r="60" spans="1:7">
      <c r="A60" s="73" t="s">
        <v>29</v>
      </c>
      <c r="B60" s="83">
        <v>2500628</v>
      </c>
      <c r="C60" s="83">
        <v>1611581</v>
      </c>
      <c r="D60" s="83">
        <v>527633</v>
      </c>
      <c r="E60" s="83">
        <v>66665</v>
      </c>
      <c r="F60" s="83">
        <v>14368</v>
      </c>
      <c r="G60" s="83">
        <v>280381</v>
      </c>
    </row>
    <row r="61" spans="1:7">
      <c r="A61" s="751" t="s">
        <v>348</v>
      </c>
      <c r="B61" s="745">
        <v>2078148</v>
      </c>
      <c r="C61" s="745">
        <v>1288580</v>
      </c>
      <c r="D61" s="745">
        <v>523464</v>
      </c>
      <c r="E61" s="745">
        <v>64940</v>
      </c>
      <c r="F61" s="745">
        <v>14368</v>
      </c>
      <c r="G61" s="745">
        <v>186796</v>
      </c>
    </row>
    <row r="62" spans="1:7">
      <c r="A62" s="80" t="s">
        <v>346</v>
      </c>
      <c r="B62" s="101">
        <v>422480</v>
      </c>
      <c r="C62" s="101">
        <v>323001</v>
      </c>
      <c r="D62" s="101">
        <v>4169</v>
      </c>
      <c r="E62" s="101">
        <v>1725</v>
      </c>
      <c r="F62" s="101">
        <v>0</v>
      </c>
      <c r="G62" s="101">
        <v>93585</v>
      </c>
    </row>
    <row r="63" spans="1:7">
      <c r="A63" s="739" t="s">
        <v>30</v>
      </c>
      <c r="B63" s="744">
        <v>745203</v>
      </c>
      <c r="C63" s="744">
        <v>542173</v>
      </c>
      <c r="D63" s="744">
        <v>83495</v>
      </c>
      <c r="E63" s="744">
        <v>109824</v>
      </c>
      <c r="F63" s="744">
        <v>2522</v>
      </c>
      <c r="G63" s="744">
        <v>7189</v>
      </c>
    </row>
    <row r="64" spans="1:7">
      <c r="A64" s="80" t="s">
        <v>348</v>
      </c>
      <c r="B64" s="101">
        <v>382887</v>
      </c>
      <c r="C64" s="101">
        <v>251412</v>
      </c>
      <c r="D64" s="101">
        <v>75078</v>
      </c>
      <c r="E64" s="101">
        <v>50903</v>
      </c>
      <c r="F64" s="101">
        <v>2522</v>
      </c>
      <c r="G64" s="101">
        <v>2972</v>
      </c>
    </row>
    <row r="65" spans="1:7">
      <c r="A65" s="80" t="s">
        <v>346</v>
      </c>
      <c r="B65" s="101">
        <v>362316</v>
      </c>
      <c r="C65" s="101">
        <v>290761</v>
      </c>
      <c r="D65" s="101">
        <v>8417</v>
      </c>
      <c r="E65" s="101">
        <v>58921</v>
      </c>
      <c r="F65" s="101">
        <v>0</v>
      </c>
      <c r="G65" s="101">
        <v>4217</v>
      </c>
    </row>
    <row r="66" spans="1:7" ht="13.5" customHeight="1">
      <c r="A66" s="739" t="s">
        <v>350</v>
      </c>
      <c r="B66" s="744">
        <v>2045572</v>
      </c>
      <c r="C66" s="744">
        <v>1589911</v>
      </c>
      <c r="D66" s="744">
        <v>232901</v>
      </c>
      <c r="E66" s="744">
        <v>84262</v>
      </c>
      <c r="F66" s="744">
        <v>24668</v>
      </c>
      <c r="G66" s="744">
        <v>113830</v>
      </c>
    </row>
    <row r="67" spans="1:7">
      <c r="A67" s="73" t="s">
        <v>348</v>
      </c>
      <c r="B67" s="83">
        <v>1358586</v>
      </c>
      <c r="C67" s="83">
        <v>1000542</v>
      </c>
      <c r="D67" s="83">
        <v>216201</v>
      </c>
      <c r="E67" s="83">
        <v>64996</v>
      </c>
      <c r="F67" s="83">
        <v>24668</v>
      </c>
      <c r="G67" s="83">
        <v>52179</v>
      </c>
    </row>
    <row r="68" spans="1:7">
      <c r="A68" s="739" t="s">
        <v>346</v>
      </c>
      <c r="B68" s="744">
        <v>686986</v>
      </c>
      <c r="C68" s="744">
        <v>589369</v>
      </c>
      <c r="D68" s="744">
        <v>16700</v>
      </c>
      <c r="E68" s="744">
        <v>19266</v>
      </c>
      <c r="F68" s="744">
        <v>0</v>
      </c>
      <c r="G68" s="744">
        <v>61651</v>
      </c>
    </row>
    <row r="69" spans="1:7" ht="13.5" customHeight="1">
      <c r="A69" s="73" t="s">
        <v>93</v>
      </c>
      <c r="B69" s="83">
        <v>473139</v>
      </c>
      <c r="C69" s="83">
        <v>374794</v>
      </c>
      <c r="D69" s="83">
        <v>46731</v>
      </c>
      <c r="E69" s="83">
        <v>10085</v>
      </c>
      <c r="F69" s="83">
        <v>3327</v>
      </c>
      <c r="G69" s="83">
        <v>38202</v>
      </c>
    </row>
    <row r="70" spans="1:7">
      <c r="A70" s="751" t="s">
        <v>348</v>
      </c>
      <c r="B70" s="745">
        <v>319802</v>
      </c>
      <c r="C70" s="745">
        <v>253159</v>
      </c>
      <c r="D70" s="745">
        <v>45799</v>
      </c>
      <c r="E70" s="745">
        <v>9446</v>
      </c>
      <c r="F70" s="745">
        <v>3327</v>
      </c>
      <c r="G70" s="745">
        <v>8071</v>
      </c>
    </row>
    <row r="71" spans="1:7">
      <c r="A71" s="80" t="s">
        <v>346</v>
      </c>
      <c r="B71" s="101">
        <v>153337</v>
      </c>
      <c r="C71" s="101">
        <v>121635</v>
      </c>
      <c r="D71" s="101">
        <v>932</v>
      </c>
      <c r="E71" s="101">
        <v>639</v>
      </c>
      <c r="F71" s="101">
        <v>0</v>
      </c>
      <c r="G71" s="101">
        <v>30131</v>
      </c>
    </row>
    <row r="72" spans="1:7" ht="13.5" customHeight="1">
      <c r="A72" s="739" t="s">
        <v>101</v>
      </c>
      <c r="B72" s="744">
        <v>373221</v>
      </c>
      <c r="C72" s="744">
        <v>322118</v>
      </c>
      <c r="D72" s="744">
        <v>24234</v>
      </c>
      <c r="E72" s="744">
        <v>18604</v>
      </c>
      <c r="F72" s="744">
        <v>5326</v>
      </c>
      <c r="G72" s="744">
        <v>2939</v>
      </c>
    </row>
    <row r="73" spans="1:7">
      <c r="A73" s="80" t="s">
        <v>348</v>
      </c>
      <c r="B73" s="101">
        <v>251452</v>
      </c>
      <c r="C73" s="101">
        <v>208028</v>
      </c>
      <c r="D73" s="101">
        <v>23186</v>
      </c>
      <c r="E73" s="101">
        <v>14440</v>
      </c>
      <c r="F73" s="101">
        <v>5326</v>
      </c>
      <c r="G73" s="101">
        <v>472</v>
      </c>
    </row>
    <row r="74" spans="1:7">
      <c r="A74" s="751" t="s">
        <v>346</v>
      </c>
      <c r="B74" s="745">
        <v>121769</v>
      </c>
      <c r="C74" s="745">
        <v>114090</v>
      </c>
      <c r="D74" s="745">
        <v>1048</v>
      </c>
      <c r="E74" s="745">
        <v>4164</v>
      </c>
      <c r="F74" s="745">
        <v>0</v>
      </c>
      <c r="G74" s="745">
        <v>2467</v>
      </c>
    </row>
    <row r="75" spans="1:7">
      <c r="A75" s="73" t="s">
        <v>92</v>
      </c>
      <c r="B75" s="83">
        <v>330261</v>
      </c>
      <c r="C75" s="83">
        <v>222559</v>
      </c>
      <c r="D75" s="83">
        <v>41173</v>
      </c>
      <c r="E75" s="83">
        <v>23381</v>
      </c>
      <c r="F75" s="83">
        <v>2420</v>
      </c>
      <c r="G75" s="83">
        <v>40728</v>
      </c>
    </row>
    <row r="76" spans="1:7">
      <c r="A76" s="751" t="s">
        <v>348</v>
      </c>
      <c r="B76" s="745">
        <v>197965</v>
      </c>
      <c r="C76" s="745">
        <v>124554</v>
      </c>
      <c r="D76" s="745">
        <v>32916</v>
      </c>
      <c r="E76" s="745">
        <v>12842</v>
      </c>
      <c r="F76" s="745">
        <v>2420</v>
      </c>
      <c r="G76" s="745">
        <v>25233</v>
      </c>
    </row>
    <row r="77" spans="1:7">
      <c r="A77" s="80" t="s">
        <v>346</v>
      </c>
      <c r="B77" s="101">
        <v>132296</v>
      </c>
      <c r="C77" s="101">
        <v>98005</v>
      </c>
      <c r="D77" s="101">
        <v>8257</v>
      </c>
      <c r="E77" s="101">
        <v>10539</v>
      </c>
      <c r="F77" s="101">
        <v>0</v>
      </c>
      <c r="G77" s="101">
        <v>15495</v>
      </c>
    </row>
    <row r="78" spans="1:7" ht="14.25" customHeight="1">
      <c r="A78" s="739" t="s">
        <v>100</v>
      </c>
      <c r="B78" s="744">
        <v>230151</v>
      </c>
      <c r="C78" s="744">
        <v>191601</v>
      </c>
      <c r="D78" s="744">
        <v>32423</v>
      </c>
      <c r="E78" s="744">
        <v>2175</v>
      </c>
      <c r="F78" s="744">
        <v>1653</v>
      </c>
      <c r="G78" s="744">
        <v>2299</v>
      </c>
    </row>
    <row r="79" spans="1:7">
      <c r="A79" s="80" t="s">
        <v>348</v>
      </c>
      <c r="B79" s="101">
        <v>166102</v>
      </c>
      <c r="C79" s="101">
        <v>130698</v>
      </c>
      <c r="D79" s="101">
        <v>31006</v>
      </c>
      <c r="E79" s="101">
        <v>2175</v>
      </c>
      <c r="F79" s="101">
        <v>1653</v>
      </c>
      <c r="G79" s="101">
        <v>570</v>
      </c>
    </row>
    <row r="80" spans="1:7">
      <c r="A80" s="751" t="s">
        <v>346</v>
      </c>
      <c r="B80" s="745">
        <v>64049</v>
      </c>
      <c r="C80" s="745">
        <v>60903</v>
      </c>
      <c r="D80" s="745">
        <v>1417</v>
      </c>
      <c r="E80" s="745">
        <v>0</v>
      </c>
      <c r="F80" s="745">
        <v>0</v>
      </c>
      <c r="G80" s="745">
        <v>1729</v>
      </c>
    </row>
    <row r="81" spans="1:7" ht="13.5" customHeight="1">
      <c r="A81" s="73" t="s">
        <v>91</v>
      </c>
      <c r="B81" s="83">
        <v>340168</v>
      </c>
      <c r="C81" s="83">
        <v>248675</v>
      </c>
      <c r="D81" s="83">
        <v>51932</v>
      </c>
      <c r="E81" s="83">
        <v>15158</v>
      </c>
      <c r="F81" s="83">
        <v>4478</v>
      </c>
      <c r="G81" s="83">
        <v>19925</v>
      </c>
    </row>
    <row r="82" spans="1:7">
      <c r="A82" s="751" t="s">
        <v>348</v>
      </c>
      <c r="B82" s="745">
        <v>241427</v>
      </c>
      <c r="C82" s="745">
        <v>160628</v>
      </c>
      <c r="D82" s="745">
        <v>47787</v>
      </c>
      <c r="E82" s="745">
        <v>11773</v>
      </c>
      <c r="F82" s="745">
        <v>4478</v>
      </c>
      <c r="G82" s="745">
        <v>16761</v>
      </c>
    </row>
    <row r="83" spans="1:7">
      <c r="A83" s="80" t="s">
        <v>346</v>
      </c>
      <c r="B83" s="101">
        <v>98741</v>
      </c>
      <c r="C83" s="101">
        <v>88047</v>
      </c>
      <c r="D83" s="101">
        <v>4145</v>
      </c>
      <c r="E83" s="101">
        <v>3385</v>
      </c>
      <c r="F83" s="101">
        <v>0</v>
      </c>
      <c r="G83" s="101">
        <v>3164</v>
      </c>
    </row>
    <row r="84" spans="1:7">
      <c r="A84" s="739" t="s">
        <v>90</v>
      </c>
      <c r="B84" s="744">
        <v>298632</v>
      </c>
      <c r="C84" s="744">
        <v>230164</v>
      </c>
      <c r="D84" s="744">
        <v>36408</v>
      </c>
      <c r="E84" s="744">
        <v>14859</v>
      </c>
      <c r="F84" s="744">
        <v>7464</v>
      </c>
      <c r="G84" s="744">
        <v>9737</v>
      </c>
    </row>
    <row r="85" spans="1:7">
      <c r="A85" s="80" t="s">
        <v>348</v>
      </c>
      <c r="B85" s="101">
        <v>181838</v>
      </c>
      <c r="C85" s="101">
        <v>123475</v>
      </c>
      <c r="D85" s="101">
        <v>35507</v>
      </c>
      <c r="E85" s="101">
        <v>14320</v>
      </c>
      <c r="F85" s="101">
        <v>7464</v>
      </c>
      <c r="G85" s="101">
        <v>1072</v>
      </c>
    </row>
    <row r="86" spans="1:7">
      <c r="A86" s="751" t="s">
        <v>346</v>
      </c>
      <c r="B86" s="745">
        <v>116794</v>
      </c>
      <c r="C86" s="745">
        <v>106689</v>
      </c>
      <c r="D86" s="745">
        <v>901</v>
      </c>
      <c r="E86" s="745">
        <v>539</v>
      </c>
      <c r="F86" s="745">
        <v>0</v>
      </c>
      <c r="G86" s="745">
        <v>8665</v>
      </c>
    </row>
    <row r="87" spans="1:7" ht="13.5" customHeight="1">
      <c r="A87" s="73" t="s">
        <v>349</v>
      </c>
      <c r="B87" s="83">
        <v>68569</v>
      </c>
      <c r="C87" s="83">
        <v>47167</v>
      </c>
      <c r="D87" s="83">
        <v>16520</v>
      </c>
      <c r="E87" s="83">
        <v>4775</v>
      </c>
      <c r="F87" s="83">
        <v>107</v>
      </c>
      <c r="G87" s="83">
        <v>0</v>
      </c>
    </row>
    <row r="88" spans="1:7">
      <c r="A88" s="739" t="s">
        <v>348</v>
      </c>
      <c r="B88" s="744">
        <v>64055</v>
      </c>
      <c r="C88" s="744">
        <v>42653</v>
      </c>
      <c r="D88" s="744">
        <v>16520</v>
      </c>
      <c r="E88" s="744">
        <v>4775</v>
      </c>
      <c r="F88" s="744">
        <v>107</v>
      </c>
      <c r="G88" s="744">
        <v>0</v>
      </c>
    </row>
    <row r="89" spans="1:7">
      <c r="A89" s="73" t="s">
        <v>346</v>
      </c>
      <c r="B89" s="83">
        <v>4514</v>
      </c>
      <c r="C89" s="83">
        <v>4514</v>
      </c>
      <c r="D89" s="83">
        <v>0</v>
      </c>
      <c r="E89" s="83">
        <v>0</v>
      </c>
      <c r="F89" s="83">
        <v>0</v>
      </c>
      <c r="G89" s="83">
        <v>0</v>
      </c>
    </row>
    <row r="90" spans="1:7">
      <c r="A90" s="739" t="s">
        <v>99</v>
      </c>
      <c r="B90" s="744">
        <v>68569</v>
      </c>
      <c r="C90" s="744">
        <v>47167</v>
      </c>
      <c r="D90" s="744">
        <v>16520</v>
      </c>
      <c r="E90" s="744">
        <v>4775</v>
      </c>
      <c r="F90" s="744">
        <v>107</v>
      </c>
      <c r="G90" s="744">
        <v>0</v>
      </c>
    </row>
    <row r="91" spans="1:7">
      <c r="A91" s="80" t="s">
        <v>348</v>
      </c>
      <c r="B91" s="101">
        <v>64055</v>
      </c>
      <c r="C91" s="101">
        <v>42653</v>
      </c>
      <c r="D91" s="101">
        <v>16520</v>
      </c>
      <c r="E91" s="101">
        <v>4775</v>
      </c>
      <c r="F91" s="101">
        <v>107</v>
      </c>
      <c r="G91" s="101">
        <v>0</v>
      </c>
    </row>
    <row r="92" spans="1:7">
      <c r="A92" s="751" t="s">
        <v>346</v>
      </c>
      <c r="B92" s="745">
        <v>4514</v>
      </c>
      <c r="C92" s="745">
        <v>4514</v>
      </c>
      <c r="D92" s="745">
        <v>0</v>
      </c>
      <c r="E92" s="745">
        <v>0</v>
      </c>
      <c r="F92" s="745">
        <v>0</v>
      </c>
      <c r="G92" s="745">
        <v>0</v>
      </c>
    </row>
    <row r="93" spans="1:7" ht="13.5" customHeight="1">
      <c r="A93" s="73" t="s">
        <v>41</v>
      </c>
      <c r="B93" s="83">
        <v>4861</v>
      </c>
      <c r="C93" s="83">
        <v>4861</v>
      </c>
      <c r="D93" s="83">
        <v>0</v>
      </c>
      <c r="E93" s="83">
        <v>0</v>
      </c>
      <c r="F93" s="83">
        <v>0</v>
      </c>
      <c r="G93" s="83">
        <v>0</v>
      </c>
    </row>
    <row r="94" spans="1:7">
      <c r="A94" s="751" t="s">
        <v>346</v>
      </c>
      <c r="B94" s="745">
        <v>4861</v>
      </c>
      <c r="C94" s="745">
        <v>4861</v>
      </c>
      <c r="D94" s="745">
        <v>0</v>
      </c>
      <c r="E94" s="745">
        <v>0</v>
      </c>
      <c r="F94" s="745">
        <v>0</v>
      </c>
      <c r="G94" s="745">
        <v>0</v>
      </c>
    </row>
    <row r="95" spans="1:7" ht="8.25" customHeight="1">
      <c r="A95" s="118"/>
      <c r="B95" s="117"/>
      <c r="C95" s="117"/>
      <c r="D95" s="117"/>
      <c r="E95" s="117"/>
      <c r="F95" s="117"/>
      <c r="G95" s="117"/>
    </row>
    <row r="96" spans="1:7" ht="21.75" customHeight="1">
      <c r="A96" s="1199" t="s">
        <v>646</v>
      </c>
      <c r="B96" s="1199"/>
      <c r="C96" s="1199"/>
      <c r="D96" s="1199"/>
      <c r="E96" s="1199"/>
      <c r="F96" s="1199"/>
      <c r="G96" s="1199"/>
    </row>
  </sheetData>
  <mergeCells count="8">
    <mergeCell ref="A1:G1"/>
    <mergeCell ref="A96:G96"/>
    <mergeCell ref="A3:A5"/>
    <mergeCell ref="C3:D4"/>
    <mergeCell ref="B3:B5"/>
    <mergeCell ref="E3:E5"/>
    <mergeCell ref="F3:F5"/>
    <mergeCell ref="G3:G5"/>
  </mergeCells>
  <hyperlinks>
    <hyperlink ref="H1" location="INDICE!A1" display="INDICE"/>
  </hyperlinks>
  <printOptions horizontalCentered="1"/>
  <pageMargins left="0.74803149606299213" right="0.55118110236220474" top="1.1417322834645669" bottom="0.98425196850393704" header="0" footer="0.51181102362204722"/>
  <pageSetup paperSize="9" scale="85" firstPageNumber="85" orientation="landscape" useFirstPageNumber="1" r:id="rId1"/>
  <headerFooter scaleWithDoc="0">
    <oddHeader>&amp;C&amp;G</oddHeader>
    <oddFooter>&amp;C&amp;12&amp;P</oddFooter>
    <evenFooter>&amp;L        &amp;G&amp;C&amp;12 86&amp;R&amp;G</even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showGridLines="0" zoomScale="90" zoomScaleNormal="90" zoomScalePageLayoutView="90" workbookViewId="0">
      <selection activeCell="A2" sqref="A2"/>
    </sheetView>
  </sheetViews>
  <sheetFormatPr baseColWidth="10" defaultColWidth="9.140625" defaultRowHeight="12.75"/>
  <cols>
    <col min="1" max="1" width="35.42578125" style="65" customWidth="1"/>
    <col min="2" max="2" width="18.28515625" style="65" customWidth="1"/>
    <col min="3" max="3" width="21.28515625" style="65" customWidth="1"/>
    <col min="4" max="4" width="21" style="65" customWidth="1"/>
    <col min="5" max="5" width="20.140625" style="65" customWidth="1"/>
    <col min="6" max="6" width="19.42578125" style="65" customWidth="1"/>
    <col min="7" max="7" width="20.85546875" style="65" customWidth="1"/>
    <col min="8" max="8" width="9.42578125" style="57" customWidth="1"/>
    <col min="9" max="16384" width="9.140625" style="57"/>
  </cols>
  <sheetData>
    <row r="1" spans="1:8" ht="53.25" customHeight="1">
      <c r="A1" s="1167" t="s">
        <v>1433</v>
      </c>
      <c r="B1" s="1168"/>
      <c r="C1" s="1168"/>
      <c r="D1" s="1168"/>
      <c r="E1" s="1168"/>
      <c r="F1" s="1168"/>
      <c r="G1" s="1168"/>
      <c r="H1" s="468" t="s">
        <v>1037</v>
      </c>
    </row>
    <row r="2" spans="1:8" s="65" customFormat="1" ht="4.5" customHeight="1">
      <c r="A2" s="78"/>
      <c r="B2" s="84"/>
      <c r="C2" s="84"/>
      <c r="D2" s="84"/>
      <c r="E2" s="84"/>
      <c r="F2" s="84"/>
      <c r="G2" s="84"/>
    </row>
    <row r="3" spans="1:8" s="64" customFormat="1" ht="15">
      <c r="A3" s="1184" t="s">
        <v>652</v>
      </c>
      <c r="B3" s="1184" t="s">
        <v>654</v>
      </c>
      <c r="C3" s="1172" t="s">
        <v>651</v>
      </c>
      <c r="D3" s="1197"/>
      <c r="E3" s="1184" t="s">
        <v>650</v>
      </c>
      <c r="F3" s="1184" t="s">
        <v>649</v>
      </c>
      <c r="G3" s="1184" t="s">
        <v>1247</v>
      </c>
    </row>
    <row r="4" spans="1:8" s="111" customFormat="1" ht="32.25" customHeight="1">
      <c r="A4" s="1184"/>
      <c r="B4" s="1090"/>
      <c r="C4" s="735" t="s">
        <v>647</v>
      </c>
      <c r="D4" s="735" t="s">
        <v>607</v>
      </c>
      <c r="E4" s="1090"/>
      <c r="F4" s="1090"/>
      <c r="G4" s="1090"/>
    </row>
    <row r="5" spans="1:8" ht="18" customHeight="1">
      <c r="A5" s="123" t="s">
        <v>11</v>
      </c>
      <c r="B5" s="83">
        <v>12218127</v>
      </c>
      <c r="C5" s="83">
        <v>5566349</v>
      </c>
      <c r="D5" s="83">
        <v>4824865</v>
      </c>
      <c r="E5" s="83">
        <v>267593</v>
      </c>
      <c r="F5" s="83">
        <v>138135</v>
      </c>
      <c r="G5" s="83">
        <v>1421185</v>
      </c>
    </row>
    <row r="6" spans="1:8" ht="18.75" customHeight="1">
      <c r="A6" s="761" t="s">
        <v>348</v>
      </c>
      <c r="B6" s="744">
        <v>11888226</v>
      </c>
      <c r="C6" s="744">
        <v>5334107</v>
      </c>
      <c r="D6" s="744">
        <v>4804381</v>
      </c>
      <c r="E6" s="744">
        <v>256499</v>
      </c>
      <c r="F6" s="744">
        <v>127085</v>
      </c>
      <c r="G6" s="744">
        <v>1366154</v>
      </c>
    </row>
    <row r="7" spans="1:8" ht="18" customHeight="1">
      <c r="A7" s="123" t="s">
        <v>346</v>
      </c>
      <c r="B7" s="83">
        <v>329901</v>
      </c>
      <c r="C7" s="83">
        <v>232242</v>
      </c>
      <c r="D7" s="83">
        <v>20484</v>
      </c>
      <c r="E7" s="83">
        <v>11094</v>
      </c>
      <c r="F7" s="83">
        <v>11050</v>
      </c>
      <c r="G7" s="83">
        <v>55031</v>
      </c>
    </row>
    <row r="8" spans="1:8" ht="18.75" customHeight="1">
      <c r="A8" s="761" t="s">
        <v>352</v>
      </c>
      <c r="B8" s="744">
        <v>7148979</v>
      </c>
      <c r="C8" s="744">
        <v>2485786</v>
      </c>
      <c r="D8" s="744">
        <v>4120670</v>
      </c>
      <c r="E8" s="744">
        <v>93984</v>
      </c>
      <c r="F8" s="744">
        <v>84644</v>
      </c>
      <c r="G8" s="744">
        <v>363895</v>
      </c>
    </row>
    <row r="9" spans="1:8" ht="17.25" customHeight="1">
      <c r="A9" s="123" t="s">
        <v>348</v>
      </c>
      <c r="B9" s="83">
        <v>6923794</v>
      </c>
      <c r="C9" s="83">
        <v>2328015</v>
      </c>
      <c r="D9" s="83">
        <v>4107870</v>
      </c>
      <c r="E9" s="83">
        <v>89730</v>
      </c>
      <c r="F9" s="83">
        <v>73594</v>
      </c>
      <c r="G9" s="83">
        <v>324585</v>
      </c>
    </row>
    <row r="10" spans="1:8" ht="15.75" customHeight="1">
      <c r="A10" s="761" t="s">
        <v>346</v>
      </c>
      <c r="B10" s="744">
        <v>225185</v>
      </c>
      <c r="C10" s="744">
        <v>157771</v>
      </c>
      <c r="D10" s="744">
        <v>12800</v>
      </c>
      <c r="E10" s="744">
        <v>4254</v>
      </c>
      <c r="F10" s="744">
        <v>11050</v>
      </c>
      <c r="G10" s="744">
        <v>39310</v>
      </c>
    </row>
    <row r="11" spans="1:8" ht="16.5" customHeight="1">
      <c r="A11" s="123" t="s">
        <v>13</v>
      </c>
      <c r="B11" s="83">
        <v>384808</v>
      </c>
      <c r="C11" s="83">
        <v>327600</v>
      </c>
      <c r="D11" s="83">
        <v>33859</v>
      </c>
      <c r="E11" s="83">
        <v>2430</v>
      </c>
      <c r="F11" s="83">
        <v>12436</v>
      </c>
      <c r="G11" s="83">
        <v>8483</v>
      </c>
    </row>
    <row r="12" spans="1:8" ht="16.5" customHeight="1">
      <c r="A12" s="751" t="s">
        <v>348</v>
      </c>
      <c r="B12" s="745">
        <v>378110</v>
      </c>
      <c r="C12" s="745">
        <v>320962</v>
      </c>
      <c r="D12" s="745">
        <v>33859</v>
      </c>
      <c r="E12" s="745">
        <v>2430</v>
      </c>
      <c r="F12" s="745">
        <v>12376</v>
      </c>
      <c r="G12" s="745">
        <v>8483</v>
      </c>
    </row>
    <row r="13" spans="1:8" ht="17.25" customHeight="1">
      <c r="A13" s="875" t="s">
        <v>346</v>
      </c>
      <c r="B13" s="101">
        <v>6698</v>
      </c>
      <c r="C13" s="101">
        <v>6638</v>
      </c>
      <c r="D13" s="101">
        <v>0</v>
      </c>
      <c r="E13" s="101">
        <v>0</v>
      </c>
      <c r="F13" s="101">
        <v>60</v>
      </c>
      <c r="G13" s="101">
        <v>0</v>
      </c>
    </row>
    <row r="14" spans="1:8" ht="16.5" customHeight="1">
      <c r="A14" s="761" t="s">
        <v>14</v>
      </c>
      <c r="B14" s="744">
        <v>24625</v>
      </c>
      <c r="C14" s="744">
        <v>16871</v>
      </c>
      <c r="D14" s="744">
        <v>50</v>
      </c>
      <c r="E14" s="744">
        <v>0</v>
      </c>
      <c r="F14" s="744">
        <v>1631</v>
      </c>
      <c r="G14" s="744">
        <v>6073</v>
      </c>
    </row>
    <row r="15" spans="1:8" ht="16.5" customHeight="1">
      <c r="A15" s="875" t="s">
        <v>348</v>
      </c>
      <c r="B15" s="101">
        <v>24625</v>
      </c>
      <c r="C15" s="101">
        <v>16871</v>
      </c>
      <c r="D15" s="101">
        <v>50</v>
      </c>
      <c r="E15" s="101">
        <v>0</v>
      </c>
      <c r="F15" s="101">
        <v>1631</v>
      </c>
      <c r="G15" s="101">
        <v>6073</v>
      </c>
    </row>
    <row r="16" spans="1:8" ht="16.5" customHeight="1">
      <c r="A16" s="761" t="s">
        <v>15</v>
      </c>
      <c r="B16" s="744">
        <v>15447</v>
      </c>
      <c r="C16" s="744">
        <v>13273</v>
      </c>
      <c r="D16" s="744">
        <v>728</v>
      </c>
      <c r="E16" s="744">
        <v>0</v>
      </c>
      <c r="F16" s="744">
        <v>1446</v>
      </c>
      <c r="G16" s="744">
        <v>0</v>
      </c>
    </row>
    <row r="17" spans="1:7" ht="15" customHeight="1">
      <c r="A17" s="875" t="s">
        <v>348</v>
      </c>
      <c r="B17" s="101">
        <v>14309</v>
      </c>
      <c r="C17" s="101">
        <v>12135</v>
      </c>
      <c r="D17" s="101">
        <v>728</v>
      </c>
      <c r="E17" s="101">
        <v>0</v>
      </c>
      <c r="F17" s="101">
        <v>1446</v>
      </c>
      <c r="G17" s="101">
        <v>0</v>
      </c>
    </row>
    <row r="18" spans="1:7" ht="15.75" customHeight="1">
      <c r="A18" s="751" t="s">
        <v>346</v>
      </c>
      <c r="B18" s="745">
        <v>1138</v>
      </c>
      <c r="C18" s="745">
        <v>1138</v>
      </c>
      <c r="D18" s="745">
        <v>0</v>
      </c>
      <c r="E18" s="745">
        <v>0</v>
      </c>
      <c r="F18" s="745">
        <v>0</v>
      </c>
      <c r="G18" s="745">
        <v>0</v>
      </c>
    </row>
    <row r="19" spans="1:7" ht="17.25" customHeight="1">
      <c r="A19" s="123" t="s">
        <v>16</v>
      </c>
      <c r="B19" s="83">
        <v>27157</v>
      </c>
      <c r="C19" s="83">
        <v>19136</v>
      </c>
      <c r="D19" s="83">
        <v>975</v>
      </c>
      <c r="E19" s="83">
        <v>1651</v>
      </c>
      <c r="F19" s="83">
        <v>580</v>
      </c>
      <c r="G19" s="83">
        <v>4815</v>
      </c>
    </row>
    <row r="20" spans="1:7" ht="18.75" customHeight="1">
      <c r="A20" s="751" t="s">
        <v>348</v>
      </c>
      <c r="B20" s="745">
        <v>27157</v>
      </c>
      <c r="C20" s="745">
        <v>19136</v>
      </c>
      <c r="D20" s="745">
        <v>975</v>
      </c>
      <c r="E20" s="745">
        <v>1651</v>
      </c>
      <c r="F20" s="745">
        <v>580</v>
      </c>
      <c r="G20" s="745">
        <v>4815</v>
      </c>
    </row>
    <row r="21" spans="1:7" ht="17.25" customHeight="1">
      <c r="A21" s="123" t="s">
        <v>17</v>
      </c>
      <c r="B21" s="83">
        <v>94514</v>
      </c>
      <c r="C21" s="83">
        <v>63247</v>
      </c>
      <c r="D21" s="83">
        <v>5554</v>
      </c>
      <c r="E21" s="83">
        <v>11081</v>
      </c>
      <c r="F21" s="83">
        <v>2271</v>
      </c>
      <c r="G21" s="83">
        <v>12361</v>
      </c>
    </row>
    <row r="22" spans="1:7" ht="16.5" customHeight="1">
      <c r="A22" s="751" t="s">
        <v>348</v>
      </c>
      <c r="B22" s="745">
        <v>89898</v>
      </c>
      <c r="C22" s="745">
        <v>58896</v>
      </c>
      <c r="D22" s="745">
        <v>5289</v>
      </c>
      <c r="E22" s="745">
        <v>11081</v>
      </c>
      <c r="F22" s="745">
        <v>2271</v>
      </c>
      <c r="G22" s="745">
        <v>12361</v>
      </c>
    </row>
    <row r="23" spans="1:7" ht="16.5" customHeight="1">
      <c r="A23" s="751" t="s">
        <v>346</v>
      </c>
      <c r="B23" s="745">
        <v>4616</v>
      </c>
      <c r="C23" s="745">
        <v>4351</v>
      </c>
      <c r="D23" s="745">
        <v>265</v>
      </c>
      <c r="E23" s="745">
        <v>0</v>
      </c>
      <c r="F23" s="745">
        <v>0</v>
      </c>
      <c r="G23" s="745">
        <v>0</v>
      </c>
    </row>
    <row r="24" spans="1:7" ht="17.25" customHeight="1">
      <c r="A24" s="123" t="s">
        <v>18</v>
      </c>
      <c r="B24" s="83">
        <v>87153</v>
      </c>
      <c r="C24" s="83">
        <v>51175</v>
      </c>
      <c r="D24" s="83">
        <v>15329</v>
      </c>
      <c r="E24" s="83">
        <v>8683</v>
      </c>
      <c r="F24" s="83">
        <v>1005</v>
      </c>
      <c r="G24" s="83">
        <v>10961</v>
      </c>
    </row>
    <row r="25" spans="1:7" ht="17.25" customHeight="1">
      <c r="A25" s="751" t="s">
        <v>348</v>
      </c>
      <c r="B25" s="745">
        <v>87153</v>
      </c>
      <c r="C25" s="745">
        <v>51175</v>
      </c>
      <c r="D25" s="745">
        <v>15329</v>
      </c>
      <c r="E25" s="745">
        <v>8683</v>
      </c>
      <c r="F25" s="745">
        <v>1005</v>
      </c>
      <c r="G25" s="745">
        <v>10961</v>
      </c>
    </row>
    <row r="26" spans="1:7" ht="17.25" customHeight="1">
      <c r="A26" s="123" t="s">
        <v>19</v>
      </c>
      <c r="B26" s="83">
        <v>59723</v>
      </c>
      <c r="C26" s="83">
        <v>50211</v>
      </c>
      <c r="D26" s="83">
        <v>2874</v>
      </c>
      <c r="E26" s="83">
        <v>3662</v>
      </c>
      <c r="F26" s="83">
        <v>2976</v>
      </c>
      <c r="G26" s="83">
        <v>0</v>
      </c>
    </row>
    <row r="27" spans="1:7" ht="15.75" customHeight="1">
      <c r="A27" s="875" t="s">
        <v>348</v>
      </c>
      <c r="B27" s="101">
        <v>58792</v>
      </c>
      <c r="C27" s="101">
        <v>49280</v>
      </c>
      <c r="D27" s="101">
        <v>2874</v>
      </c>
      <c r="E27" s="101">
        <v>3662</v>
      </c>
      <c r="F27" s="101">
        <v>2976</v>
      </c>
      <c r="G27" s="101">
        <v>0</v>
      </c>
    </row>
    <row r="28" spans="1:7" ht="15" customHeight="1">
      <c r="A28" s="751" t="s">
        <v>346</v>
      </c>
      <c r="B28" s="745">
        <v>931</v>
      </c>
      <c r="C28" s="745">
        <v>931</v>
      </c>
      <c r="D28" s="745">
        <v>0</v>
      </c>
      <c r="E28" s="745">
        <v>0</v>
      </c>
      <c r="F28" s="745">
        <v>0</v>
      </c>
      <c r="G28" s="745">
        <v>0</v>
      </c>
    </row>
    <row r="29" spans="1:7" ht="18.75" customHeight="1">
      <c r="A29" s="123" t="s">
        <v>20</v>
      </c>
      <c r="B29" s="83">
        <v>176491</v>
      </c>
      <c r="C29" s="83">
        <v>157186</v>
      </c>
      <c r="D29" s="83">
        <v>6734</v>
      </c>
      <c r="E29" s="83">
        <v>0</v>
      </c>
      <c r="F29" s="83">
        <v>2409</v>
      </c>
      <c r="G29" s="83">
        <v>10162</v>
      </c>
    </row>
    <row r="30" spans="1:7">
      <c r="A30" s="751" t="s">
        <v>348</v>
      </c>
      <c r="B30" s="745">
        <v>176491</v>
      </c>
      <c r="C30" s="745">
        <v>157186</v>
      </c>
      <c r="D30" s="745">
        <v>6734</v>
      </c>
      <c r="E30" s="745">
        <v>0</v>
      </c>
      <c r="F30" s="745">
        <v>2409</v>
      </c>
      <c r="G30" s="745">
        <v>10162</v>
      </c>
    </row>
    <row r="31" spans="1:7" ht="17.25" customHeight="1">
      <c r="A31" s="123" t="s">
        <v>21</v>
      </c>
      <c r="B31" s="83">
        <v>5945571</v>
      </c>
      <c r="C31" s="83">
        <v>1540049</v>
      </c>
      <c r="D31" s="83">
        <v>4014995</v>
      </c>
      <c r="E31" s="83">
        <v>40928</v>
      </c>
      <c r="F31" s="83">
        <v>53753</v>
      </c>
      <c r="G31" s="83">
        <v>295846</v>
      </c>
    </row>
    <row r="32" spans="1:7">
      <c r="A32" s="751" t="s">
        <v>348</v>
      </c>
      <c r="B32" s="745">
        <v>5734712</v>
      </c>
      <c r="C32" s="745">
        <v>1396039</v>
      </c>
      <c r="D32" s="745">
        <v>4002460</v>
      </c>
      <c r="E32" s="745">
        <v>36674</v>
      </c>
      <c r="F32" s="745">
        <v>42763</v>
      </c>
      <c r="G32" s="745">
        <v>256776</v>
      </c>
    </row>
    <row r="33" spans="1:7">
      <c r="A33" s="875" t="s">
        <v>346</v>
      </c>
      <c r="B33" s="101">
        <v>210859</v>
      </c>
      <c r="C33" s="101">
        <v>144010</v>
      </c>
      <c r="D33" s="101">
        <v>12535</v>
      </c>
      <c r="E33" s="101">
        <v>4254</v>
      </c>
      <c r="F33" s="101">
        <v>10990</v>
      </c>
      <c r="G33" s="101">
        <v>39070</v>
      </c>
    </row>
    <row r="34" spans="1:7" ht="17.25" customHeight="1">
      <c r="A34" s="761" t="s">
        <v>22</v>
      </c>
      <c r="B34" s="744">
        <v>199560</v>
      </c>
      <c r="C34" s="744">
        <v>153807</v>
      </c>
      <c r="D34" s="744">
        <v>20998</v>
      </c>
      <c r="E34" s="744">
        <v>5181</v>
      </c>
      <c r="F34" s="744">
        <v>6022</v>
      </c>
      <c r="G34" s="744">
        <v>13552</v>
      </c>
    </row>
    <row r="35" spans="1:7">
      <c r="A35" s="875" t="s">
        <v>348</v>
      </c>
      <c r="B35" s="101">
        <v>198617</v>
      </c>
      <c r="C35" s="101">
        <v>153104</v>
      </c>
      <c r="D35" s="101">
        <v>20998</v>
      </c>
      <c r="E35" s="101">
        <v>5181</v>
      </c>
      <c r="F35" s="101">
        <v>6022</v>
      </c>
      <c r="G35" s="101">
        <v>13312</v>
      </c>
    </row>
    <row r="36" spans="1:7">
      <c r="A36" s="751" t="s">
        <v>346</v>
      </c>
      <c r="B36" s="745">
        <v>943</v>
      </c>
      <c r="C36" s="745">
        <v>703</v>
      </c>
      <c r="D36" s="745">
        <v>0</v>
      </c>
      <c r="E36" s="745">
        <v>0</v>
      </c>
      <c r="F36" s="745">
        <v>0</v>
      </c>
      <c r="G36" s="745">
        <v>240</v>
      </c>
    </row>
    <row r="37" spans="1:7" ht="17.25" customHeight="1">
      <c r="A37" s="123" t="s">
        <v>23</v>
      </c>
      <c r="B37" s="83">
        <v>133930</v>
      </c>
      <c r="C37" s="83">
        <v>93231</v>
      </c>
      <c r="D37" s="83">
        <v>18574</v>
      </c>
      <c r="E37" s="83">
        <v>20368</v>
      </c>
      <c r="F37" s="83">
        <v>115</v>
      </c>
      <c r="G37" s="83">
        <v>1642</v>
      </c>
    </row>
    <row r="38" spans="1:7">
      <c r="A38" s="751" t="s">
        <v>348</v>
      </c>
      <c r="B38" s="745">
        <v>133930</v>
      </c>
      <c r="C38" s="745">
        <v>93231</v>
      </c>
      <c r="D38" s="745">
        <v>18574</v>
      </c>
      <c r="E38" s="745">
        <v>20368</v>
      </c>
      <c r="F38" s="745">
        <v>115</v>
      </c>
      <c r="G38" s="745">
        <v>1642</v>
      </c>
    </row>
    <row r="39" spans="1:7" ht="17.25" customHeight="1">
      <c r="A39" s="761" t="s">
        <v>351</v>
      </c>
      <c r="B39" s="744">
        <v>4848850</v>
      </c>
      <c r="C39" s="744">
        <v>2923742</v>
      </c>
      <c r="D39" s="744">
        <v>683158</v>
      </c>
      <c r="E39" s="744">
        <v>166025</v>
      </c>
      <c r="F39" s="744">
        <v>50197</v>
      </c>
      <c r="G39" s="744">
        <v>1025728</v>
      </c>
    </row>
    <row r="40" spans="1:7" ht="15" customHeight="1">
      <c r="A40" s="123" t="s">
        <v>348</v>
      </c>
      <c r="B40" s="83">
        <v>4788092</v>
      </c>
      <c r="C40" s="83">
        <v>2885666</v>
      </c>
      <c r="D40" s="83">
        <v>683037</v>
      </c>
      <c r="E40" s="83">
        <v>159185</v>
      </c>
      <c r="F40" s="83">
        <v>50197</v>
      </c>
      <c r="G40" s="83">
        <v>1010007</v>
      </c>
    </row>
    <row r="41" spans="1:7" ht="16.5" customHeight="1">
      <c r="A41" s="761" t="s">
        <v>346</v>
      </c>
      <c r="B41" s="744">
        <v>60758</v>
      </c>
      <c r="C41" s="744">
        <v>38076</v>
      </c>
      <c r="D41" s="744">
        <v>121</v>
      </c>
      <c r="E41" s="744">
        <v>6840</v>
      </c>
      <c r="F41" s="744">
        <v>0</v>
      </c>
      <c r="G41" s="744">
        <v>15721</v>
      </c>
    </row>
    <row r="42" spans="1:7" ht="17.25" customHeight="1">
      <c r="A42" s="123" t="s">
        <v>25</v>
      </c>
      <c r="B42" s="83">
        <v>139700</v>
      </c>
      <c r="C42" s="83">
        <v>102198</v>
      </c>
      <c r="D42" s="83">
        <v>4562</v>
      </c>
      <c r="E42" s="83">
        <v>20546</v>
      </c>
      <c r="F42" s="83">
        <v>5970</v>
      </c>
      <c r="G42" s="83">
        <v>6424</v>
      </c>
    </row>
    <row r="43" spans="1:7" ht="15.75" customHeight="1">
      <c r="A43" s="751" t="s">
        <v>348</v>
      </c>
      <c r="B43" s="745">
        <v>137262</v>
      </c>
      <c r="C43" s="745">
        <v>100933</v>
      </c>
      <c r="D43" s="745">
        <v>4556</v>
      </c>
      <c r="E43" s="745">
        <v>20546</v>
      </c>
      <c r="F43" s="745">
        <v>5970</v>
      </c>
      <c r="G43" s="745">
        <v>5257</v>
      </c>
    </row>
    <row r="44" spans="1:7" ht="15.75" customHeight="1">
      <c r="A44" s="875" t="s">
        <v>346</v>
      </c>
      <c r="B44" s="101">
        <v>2438</v>
      </c>
      <c r="C44" s="101">
        <v>1265</v>
      </c>
      <c r="D44" s="101">
        <v>6</v>
      </c>
      <c r="E44" s="101">
        <v>0</v>
      </c>
      <c r="F44" s="101">
        <v>0</v>
      </c>
      <c r="G44" s="101">
        <v>1167</v>
      </c>
    </row>
    <row r="45" spans="1:7" ht="17.25" customHeight="1">
      <c r="A45" s="761" t="s">
        <v>26</v>
      </c>
      <c r="B45" s="744">
        <v>248101</v>
      </c>
      <c r="C45" s="744">
        <v>76114</v>
      </c>
      <c r="D45" s="744">
        <v>25902</v>
      </c>
      <c r="E45" s="744">
        <v>8180</v>
      </c>
      <c r="F45" s="744">
        <v>1461</v>
      </c>
      <c r="G45" s="744">
        <v>136444</v>
      </c>
    </row>
    <row r="46" spans="1:7" ht="15" customHeight="1">
      <c r="A46" s="875" t="s">
        <v>348</v>
      </c>
      <c r="B46" s="101">
        <v>225282</v>
      </c>
      <c r="C46" s="101">
        <v>66076</v>
      </c>
      <c r="D46" s="101">
        <v>25889</v>
      </c>
      <c r="E46" s="101">
        <v>7490</v>
      </c>
      <c r="F46" s="101">
        <v>1461</v>
      </c>
      <c r="G46" s="101">
        <v>124366</v>
      </c>
    </row>
    <row r="47" spans="1:7" ht="15.75" customHeight="1">
      <c r="A47" s="751" t="s">
        <v>346</v>
      </c>
      <c r="B47" s="745">
        <v>22819</v>
      </c>
      <c r="C47" s="745">
        <v>10038</v>
      </c>
      <c r="D47" s="745">
        <v>13</v>
      </c>
      <c r="E47" s="745">
        <v>690</v>
      </c>
      <c r="F47" s="745">
        <v>0</v>
      </c>
      <c r="G47" s="745">
        <v>12078</v>
      </c>
    </row>
    <row r="48" spans="1:7" ht="18" customHeight="1">
      <c r="A48" s="123" t="s">
        <v>27</v>
      </c>
      <c r="B48" s="83">
        <v>3732581</v>
      </c>
      <c r="C48" s="83">
        <v>2320707</v>
      </c>
      <c r="D48" s="83">
        <v>589256</v>
      </c>
      <c r="E48" s="83">
        <v>87176</v>
      </c>
      <c r="F48" s="83">
        <v>35398</v>
      </c>
      <c r="G48" s="83">
        <v>700044</v>
      </c>
    </row>
    <row r="49" spans="1:7" ht="15" customHeight="1">
      <c r="A49" s="751" t="s">
        <v>348</v>
      </c>
      <c r="B49" s="745">
        <v>3713175</v>
      </c>
      <c r="C49" s="745">
        <v>2305727</v>
      </c>
      <c r="D49" s="745">
        <v>589256</v>
      </c>
      <c r="E49" s="745">
        <v>82750</v>
      </c>
      <c r="F49" s="745">
        <v>35398</v>
      </c>
      <c r="G49" s="745">
        <v>700044</v>
      </c>
    </row>
    <row r="50" spans="1:7" ht="14.25" customHeight="1">
      <c r="A50" s="875" t="s">
        <v>346</v>
      </c>
      <c r="B50" s="101">
        <v>19406</v>
      </c>
      <c r="C50" s="101">
        <v>14980</v>
      </c>
      <c r="D50" s="101">
        <v>0</v>
      </c>
      <c r="E50" s="101">
        <v>4426</v>
      </c>
      <c r="F50" s="101">
        <v>0</v>
      </c>
      <c r="G50" s="101">
        <v>0</v>
      </c>
    </row>
    <row r="51" spans="1:7" ht="17.25" customHeight="1">
      <c r="A51" s="761" t="s">
        <v>28</v>
      </c>
      <c r="B51" s="744">
        <v>253612</v>
      </c>
      <c r="C51" s="744">
        <v>145261</v>
      </c>
      <c r="D51" s="744">
        <v>16964</v>
      </c>
      <c r="E51" s="744">
        <v>28394</v>
      </c>
      <c r="F51" s="744">
        <v>125</v>
      </c>
      <c r="G51" s="744">
        <v>62868</v>
      </c>
    </row>
    <row r="52" spans="1:7" ht="13.5" customHeight="1">
      <c r="A52" s="875" t="s">
        <v>348</v>
      </c>
      <c r="B52" s="101">
        <v>247104</v>
      </c>
      <c r="C52" s="101">
        <v>141396</v>
      </c>
      <c r="D52" s="101">
        <v>16862</v>
      </c>
      <c r="E52" s="101">
        <v>28329</v>
      </c>
      <c r="F52" s="101">
        <v>125</v>
      </c>
      <c r="G52" s="101">
        <v>60392</v>
      </c>
    </row>
    <row r="53" spans="1:7" ht="16.5" customHeight="1">
      <c r="A53" s="751" t="s">
        <v>346</v>
      </c>
      <c r="B53" s="745">
        <v>6508</v>
      </c>
      <c r="C53" s="745">
        <v>3865</v>
      </c>
      <c r="D53" s="745">
        <v>102</v>
      </c>
      <c r="E53" s="745">
        <v>65</v>
      </c>
      <c r="F53" s="745">
        <v>0</v>
      </c>
      <c r="G53" s="745">
        <v>2476</v>
      </c>
    </row>
    <row r="54" spans="1:7" ht="17.25" customHeight="1">
      <c r="A54" s="123" t="s">
        <v>29</v>
      </c>
      <c r="B54" s="83">
        <v>387094</v>
      </c>
      <c r="C54" s="83">
        <v>221860</v>
      </c>
      <c r="D54" s="83">
        <v>29251</v>
      </c>
      <c r="E54" s="83">
        <v>11759</v>
      </c>
      <c r="F54" s="83">
        <v>6607</v>
      </c>
      <c r="G54" s="83">
        <v>117617</v>
      </c>
    </row>
    <row r="55" spans="1:7">
      <c r="A55" s="751" t="s">
        <v>348</v>
      </c>
      <c r="B55" s="745">
        <v>387094</v>
      </c>
      <c r="C55" s="745">
        <v>221860</v>
      </c>
      <c r="D55" s="745">
        <v>29251</v>
      </c>
      <c r="E55" s="745">
        <v>11759</v>
      </c>
      <c r="F55" s="745">
        <v>6607</v>
      </c>
      <c r="G55" s="745">
        <v>117617</v>
      </c>
    </row>
    <row r="56" spans="1:7" ht="17.25" customHeight="1">
      <c r="A56" s="123" t="s">
        <v>30</v>
      </c>
      <c r="B56" s="83">
        <v>87762</v>
      </c>
      <c r="C56" s="83">
        <v>57602</v>
      </c>
      <c r="D56" s="83">
        <v>17223</v>
      </c>
      <c r="E56" s="83">
        <v>9970</v>
      </c>
      <c r="F56" s="83">
        <v>636</v>
      </c>
      <c r="G56" s="83">
        <v>2331</v>
      </c>
    </row>
    <row r="57" spans="1:7">
      <c r="A57" s="751" t="s">
        <v>348</v>
      </c>
      <c r="B57" s="745">
        <v>78175</v>
      </c>
      <c r="C57" s="745">
        <v>49674</v>
      </c>
      <c r="D57" s="745">
        <v>17223</v>
      </c>
      <c r="E57" s="745">
        <v>8311</v>
      </c>
      <c r="F57" s="745">
        <v>636</v>
      </c>
      <c r="G57" s="745">
        <v>2331</v>
      </c>
    </row>
    <row r="58" spans="1:7">
      <c r="A58" s="875" t="s">
        <v>346</v>
      </c>
      <c r="B58" s="101">
        <v>9587</v>
      </c>
      <c r="C58" s="101">
        <v>7928</v>
      </c>
      <c r="D58" s="101">
        <v>0</v>
      </c>
      <c r="E58" s="101">
        <v>1659</v>
      </c>
      <c r="F58" s="101">
        <v>0</v>
      </c>
      <c r="G58" s="101">
        <v>0</v>
      </c>
    </row>
    <row r="59" spans="1:7" ht="18.75" customHeight="1">
      <c r="A59" s="761" t="s">
        <v>350</v>
      </c>
      <c r="B59" s="744">
        <v>220298</v>
      </c>
      <c r="C59" s="744">
        <v>156821</v>
      </c>
      <c r="D59" s="744">
        <v>21037</v>
      </c>
      <c r="E59" s="744">
        <v>7584</v>
      </c>
      <c r="F59" s="744">
        <v>3294</v>
      </c>
      <c r="G59" s="744">
        <v>31562</v>
      </c>
    </row>
    <row r="60" spans="1:7" ht="18" customHeight="1">
      <c r="A60" s="123" t="s">
        <v>348</v>
      </c>
      <c r="B60" s="83">
        <v>176340</v>
      </c>
      <c r="C60" s="83">
        <v>120426</v>
      </c>
      <c r="D60" s="83">
        <v>13474</v>
      </c>
      <c r="E60" s="83">
        <v>7584</v>
      </c>
      <c r="F60" s="83">
        <v>3294</v>
      </c>
      <c r="G60" s="83">
        <v>31562</v>
      </c>
    </row>
    <row r="61" spans="1:7" ht="18.75" customHeight="1">
      <c r="A61" s="761" t="s">
        <v>346</v>
      </c>
      <c r="B61" s="744">
        <v>43958</v>
      </c>
      <c r="C61" s="744">
        <v>36395</v>
      </c>
      <c r="D61" s="744">
        <v>7563</v>
      </c>
      <c r="E61" s="744">
        <v>0</v>
      </c>
      <c r="F61" s="744">
        <v>0</v>
      </c>
      <c r="G61" s="744">
        <v>0</v>
      </c>
    </row>
    <row r="62" spans="1:7" ht="15.75" customHeight="1">
      <c r="A62" s="123" t="s">
        <v>93</v>
      </c>
      <c r="B62" s="83">
        <v>21642</v>
      </c>
      <c r="C62" s="83">
        <v>18771</v>
      </c>
      <c r="D62" s="83">
        <v>162</v>
      </c>
      <c r="E62" s="83">
        <v>2564</v>
      </c>
      <c r="F62" s="83">
        <v>145</v>
      </c>
      <c r="G62" s="83">
        <v>0</v>
      </c>
    </row>
    <row r="63" spans="1:7" ht="17.25" customHeight="1">
      <c r="A63" s="751" t="s">
        <v>348</v>
      </c>
      <c r="B63" s="745">
        <v>21642</v>
      </c>
      <c r="C63" s="745">
        <v>18771</v>
      </c>
      <c r="D63" s="745">
        <v>162</v>
      </c>
      <c r="E63" s="745">
        <v>2564</v>
      </c>
      <c r="F63" s="745">
        <v>145</v>
      </c>
      <c r="G63" s="745">
        <v>0</v>
      </c>
    </row>
    <row r="64" spans="1:7" ht="18" customHeight="1">
      <c r="A64" s="875" t="s">
        <v>346</v>
      </c>
      <c r="B64" s="101">
        <v>0</v>
      </c>
      <c r="C64" s="101">
        <v>0</v>
      </c>
      <c r="D64" s="101">
        <v>0</v>
      </c>
      <c r="E64" s="101">
        <v>0</v>
      </c>
      <c r="F64" s="101">
        <v>0</v>
      </c>
      <c r="G64" s="101">
        <v>0</v>
      </c>
    </row>
    <row r="65" spans="1:7" ht="17.25" customHeight="1">
      <c r="A65" s="761" t="s">
        <v>101</v>
      </c>
      <c r="B65" s="744">
        <v>15979</v>
      </c>
      <c r="C65" s="744">
        <v>14160</v>
      </c>
      <c r="D65" s="744">
        <v>1812</v>
      </c>
      <c r="E65" s="744">
        <v>0</v>
      </c>
      <c r="F65" s="744">
        <v>7</v>
      </c>
      <c r="G65" s="744">
        <v>0</v>
      </c>
    </row>
    <row r="66" spans="1:7" ht="17.25" customHeight="1">
      <c r="A66" s="875" t="s">
        <v>348</v>
      </c>
      <c r="B66" s="101">
        <v>15979</v>
      </c>
      <c r="C66" s="101">
        <v>14160</v>
      </c>
      <c r="D66" s="101">
        <v>1812</v>
      </c>
      <c r="E66" s="101">
        <v>0</v>
      </c>
      <c r="F66" s="101">
        <v>7</v>
      </c>
      <c r="G66" s="101">
        <v>0</v>
      </c>
    </row>
    <row r="67" spans="1:7" ht="15.75" customHeight="1">
      <c r="A67" s="761" t="s">
        <v>92</v>
      </c>
      <c r="B67" s="744">
        <v>97527</v>
      </c>
      <c r="C67" s="744">
        <v>60921</v>
      </c>
      <c r="D67" s="744">
        <v>11643</v>
      </c>
      <c r="E67" s="744">
        <v>516</v>
      </c>
      <c r="F67" s="744">
        <v>204</v>
      </c>
      <c r="G67" s="744">
        <v>24243</v>
      </c>
    </row>
    <row r="68" spans="1:7" ht="15.75" customHeight="1">
      <c r="A68" s="875" t="s">
        <v>348</v>
      </c>
      <c r="B68" s="101">
        <v>58826</v>
      </c>
      <c r="C68" s="101">
        <v>29783</v>
      </c>
      <c r="D68" s="101">
        <v>4080</v>
      </c>
      <c r="E68" s="101">
        <v>516</v>
      </c>
      <c r="F68" s="101">
        <v>204</v>
      </c>
      <c r="G68" s="101">
        <v>24243</v>
      </c>
    </row>
    <row r="69" spans="1:7" ht="15" customHeight="1">
      <c r="A69" s="751" t="s">
        <v>346</v>
      </c>
      <c r="B69" s="745">
        <v>38701</v>
      </c>
      <c r="C69" s="745">
        <v>31138</v>
      </c>
      <c r="D69" s="745">
        <v>7563</v>
      </c>
      <c r="E69" s="745">
        <v>0</v>
      </c>
      <c r="F69" s="745">
        <v>0</v>
      </c>
      <c r="G69" s="745">
        <v>0</v>
      </c>
    </row>
    <row r="70" spans="1:7" ht="16.5" customHeight="1">
      <c r="A70" s="123" t="s">
        <v>100</v>
      </c>
      <c r="B70" s="83">
        <v>1602</v>
      </c>
      <c r="C70" s="83">
        <v>1200</v>
      </c>
      <c r="D70" s="83">
        <v>0</v>
      </c>
      <c r="E70" s="83">
        <v>0</v>
      </c>
      <c r="F70" s="83">
        <v>0</v>
      </c>
      <c r="G70" s="83">
        <v>402</v>
      </c>
    </row>
    <row r="71" spans="1:7" ht="16.5" customHeight="1">
      <c r="A71" s="751" t="s">
        <v>348</v>
      </c>
      <c r="B71" s="745">
        <v>1602</v>
      </c>
      <c r="C71" s="745">
        <v>1200</v>
      </c>
      <c r="D71" s="745">
        <v>0</v>
      </c>
      <c r="E71" s="745">
        <v>0</v>
      </c>
      <c r="F71" s="745">
        <v>0</v>
      </c>
      <c r="G71" s="745">
        <v>402</v>
      </c>
    </row>
    <row r="72" spans="1:7" ht="17.25" customHeight="1">
      <c r="A72" s="123" t="s">
        <v>91</v>
      </c>
      <c r="B72" s="83">
        <v>46589</v>
      </c>
      <c r="C72" s="83">
        <v>37966</v>
      </c>
      <c r="D72" s="83">
        <v>2035</v>
      </c>
      <c r="E72" s="83">
        <v>411</v>
      </c>
      <c r="F72" s="83">
        <v>12</v>
      </c>
      <c r="G72" s="83">
        <v>6165</v>
      </c>
    </row>
    <row r="73" spans="1:7" ht="16.5" customHeight="1">
      <c r="A73" s="751" t="s">
        <v>348</v>
      </c>
      <c r="B73" s="745">
        <v>44969</v>
      </c>
      <c r="C73" s="745">
        <v>36346</v>
      </c>
      <c r="D73" s="745">
        <v>2035</v>
      </c>
      <c r="E73" s="745">
        <v>411</v>
      </c>
      <c r="F73" s="745">
        <v>12</v>
      </c>
      <c r="G73" s="745">
        <v>6165</v>
      </c>
    </row>
    <row r="74" spans="1:7" ht="16.5" customHeight="1">
      <c r="A74" s="751" t="s">
        <v>346</v>
      </c>
      <c r="B74" s="745">
        <v>1620</v>
      </c>
      <c r="C74" s="745">
        <v>1620</v>
      </c>
      <c r="D74" s="745">
        <v>0</v>
      </c>
      <c r="E74" s="745">
        <v>0</v>
      </c>
      <c r="F74" s="745">
        <v>0</v>
      </c>
      <c r="G74" s="745">
        <v>0</v>
      </c>
    </row>
    <row r="75" spans="1:7" ht="15" customHeight="1">
      <c r="A75" s="123" t="s">
        <v>90</v>
      </c>
      <c r="B75" s="83">
        <v>36959</v>
      </c>
      <c r="C75" s="83">
        <v>23803</v>
      </c>
      <c r="D75" s="83">
        <v>5385</v>
      </c>
      <c r="E75" s="83">
        <v>4093</v>
      </c>
      <c r="F75" s="83">
        <v>2926</v>
      </c>
      <c r="G75" s="83">
        <v>752</v>
      </c>
    </row>
    <row r="76" spans="1:7">
      <c r="A76" s="751" t="s">
        <v>348</v>
      </c>
      <c r="B76" s="745">
        <v>33322</v>
      </c>
      <c r="C76" s="745">
        <v>20166</v>
      </c>
      <c r="D76" s="745">
        <v>5385</v>
      </c>
      <c r="E76" s="745">
        <v>4093</v>
      </c>
      <c r="F76" s="745">
        <v>2926</v>
      </c>
      <c r="G76" s="745">
        <v>752</v>
      </c>
    </row>
    <row r="77" spans="1:7">
      <c r="A77" s="875" t="s">
        <v>346</v>
      </c>
      <c r="B77" s="101">
        <v>3637</v>
      </c>
      <c r="C77" s="101">
        <v>3637</v>
      </c>
      <c r="D77" s="101">
        <v>0</v>
      </c>
      <c r="E77" s="101">
        <v>0</v>
      </c>
      <c r="F77" s="101">
        <v>0</v>
      </c>
      <c r="G77" s="101">
        <v>0</v>
      </c>
    </row>
    <row r="78" spans="1:7">
      <c r="A78" s="875"/>
      <c r="B78" s="101"/>
      <c r="C78" s="101"/>
      <c r="D78" s="101"/>
      <c r="E78" s="101"/>
      <c r="F78" s="101"/>
      <c r="G78" s="101"/>
    </row>
    <row r="79" spans="1:7" ht="27" customHeight="1">
      <c r="A79" s="1214" t="s">
        <v>653</v>
      </c>
      <c r="B79" s="1214"/>
      <c r="C79" s="1214"/>
      <c r="D79" s="1214"/>
      <c r="E79" s="1214"/>
      <c r="F79" s="1214"/>
      <c r="G79" s="1214"/>
    </row>
  </sheetData>
  <mergeCells count="8">
    <mergeCell ref="A1:G1"/>
    <mergeCell ref="C3:D3"/>
    <mergeCell ref="A79:G79"/>
    <mergeCell ref="B3:B4"/>
    <mergeCell ref="E3:E4"/>
    <mergeCell ref="F3:F4"/>
    <mergeCell ref="G3:G4"/>
    <mergeCell ref="A3:A4"/>
  </mergeCells>
  <hyperlinks>
    <hyperlink ref="H1" location="INDICE!A1" display="INDICE"/>
  </hyperlinks>
  <printOptions horizontalCentered="1"/>
  <pageMargins left="0.74803149606299213" right="0.62992125984251968" top="1.1417322834645669" bottom="0.98425196850393704" header="0" footer="0.51181102362204722"/>
  <pageSetup paperSize="9" scale="82" firstPageNumber="88" orientation="landscape" useFirstPageNumber="1" r:id="rId1"/>
  <headerFooter scaleWithDoc="0" alignWithMargins="0">
    <oddHeader>&amp;C&amp;G</oddHeader>
    <oddFooter>&amp;C&amp;12&amp;P</oddFooter>
    <evenFooter>&amp;L&amp;G&amp;C&amp;12 97&amp;R&amp;G</even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3"/>
  <sheetViews>
    <sheetView showGridLines="0" zoomScale="90" zoomScaleNormal="90" workbookViewId="0">
      <selection activeCell="A2" sqref="A2:A3"/>
    </sheetView>
  </sheetViews>
  <sheetFormatPr baseColWidth="10" defaultColWidth="9.140625" defaultRowHeight="12.75"/>
  <cols>
    <col min="1" max="1" width="35.85546875" style="65" customWidth="1"/>
    <col min="2" max="2" width="16.5703125" style="65" customWidth="1"/>
    <col min="3" max="3" width="21.85546875" style="65" customWidth="1"/>
    <col min="4" max="4" width="22.85546875" style="65" customWidth="1"/>
    <col min="5" max="5" width="19.42578125" style="65" customWidth="1"/>
    <col min="6" max="6" width="18.28515625" style="65" customWidth="1"/>
    <col min="7" max="7" width="17.5703125" style="65" customWidth="1"/>
    <col min="8" max="16384" width="9.140625" style="57"/>
  </cols>
  <sheetData>
    <row r="1" spans="1:8" ht="51.75" customHeight="1">
      <c r="A1" s="1167" t="s">
        <v>1434</v>
      </c>
      <c r="B1" s="1168"/>
      <c r="C1" s="1168"/>
      <c r="D1" s="1168"/>
      <c r="E1" s="1168"/>
      <c r="F1" s="1168"/>
      <c r="G1" s="1168"/>
      <c r="H1" s="468" t="s">
        <v>1037</v>
      </c>
    </row>
    <row r="2" spans="1:8" s="58" customFormat="1" ht="15">
      <c r="A2" s="1184" t="s">
        <v>652</v>
      </c>
      <c r="B2" s="1184" t="s">
        <v>598</v>
      </c>
      <c r="C2" s="1172" t="s">
        <v>651</v>
      </c>
      <c r="D2" s="1197"/>
      <c r="E2" s="1184" t="s">
        <v>650</v>
      </c>
      <c r="F2" s="1184" t="s">
        <v>649</v>
      </c>
      <c r="G2" s="1184" t="s">
        <v>1247</v>
      </c>
    </row>
    <row r="3" spans="1:8" s="58" customFormat="1" ht="31.5" customHeight="1">
      <c r="A3" s="1184"/>
      <c r="B3" s="1090"/>
      <c r="C3" s="735" t="s">
        <v>647</v>
      </c>
      <c r="D3" s="735" t="s">
        <v>607</v>
      </c>
      <c r="E3" s="1090"/>
      <c r="F3" s="1090"/>
      <c r="G3" s="1090"/>
    </row>
    <row r="4" spans="1:8" ht="12.75" customHeight="1">
      <c r="A4" s="123" t="s">
        <v>11</v>
      </c>
      <c r="B4" s="83">
        <v>22834011</v>
      </c>
      <c r="C4" s="83">
        <v>15491044</v>
      </c>
      <c r="D4" s="83">
        <v>4199957</v>
      </c>
      <c r="E4" s="83">
        <v>1337648</v>
      </c>
      <c r="F4" s="83">
        <v>285291</v>
      </c>
      <c r="G4" s="83">
        <v>1520071</v>
      </c>
    </row>
    <row r="5" spans="1:8" ht="12.75" customHeight="1">
      <c r="A5" s="761" t="s">
        <v>348</v>
      </c>
      <c r="B5" s="744">
        <v>18162711</v>
      </c>
      <c r="C5" s="744">
        <v>11695042</v>
      </c>
      <c r="D5" s="744">
        <v>4037143</v>
      </c>
      <c r="E5" s="744">
        <v>1051253</v>
      </c>
      <c r="F5" s="744">
        <v>273350</v>
      </c>
      <c r="G5" s="744">
        <v>1105923</v>
      </c>
    </row>
    <row r="6" spans="1:8" ht="12.75" customHeight="1">
      <c r="A6" s="123" t="s">
        <v>346</v>
      </c>
      <c r="B6" s="83">
        <v>4671300</v>
      </c>
      <c r="C6" s="83">
        <v>3796002</v>
      </c>
      <c r="D6" s="83">
        <v>162814</v>
      </c>
      <c r="E6" s="83">
        <v>286395</v>
      </c>
      <c r="F6" s="83">
        <v>11941</v>
      </c>
      <c r="G6" s="83">
        <v>414148</v>
      </c>
    </row>
    <row r="7" spans="1:8" ht="12.75" customHeight="1">
      <c r="A7" s="761" t="s">
        <v>352</v>
      </c>
      <c r="B7" s="744">
        <v>8709943</v>
      </c>
      <c r="C7" s="744">
        <v>6455269</v>
      </c>
      <c r="D7" s="744">
        <v>1281297</v>
      </c>
      <c r="E7" s="744">
        <v>383545</v>
      </c>
      <c r="F7" s="744">
        <v>177436</v>
      </c>
      <c r="G7" s="744">
        <v>412396</v>
      </c>
    </row>
    <row r="8" spans="1:8" ht="12.75" customHeight="1">
      <c r="A8" s="123" t="s">
        <v>348</v>
      </c>
      <c r="B8" s="83">
        <v>6630200</v>
      </c>
      <c r="C8" s="83">
        <v>4663126</v>
      </c>
      <c r="D8" s="83">
        <v>1224328</v>
      </c>
      <c r="E8" s="83">
        <v>275362</v>
      </c>
      <c r="F8" s="83">
        <v>167005</v>
      </c>
      <c r="G8" s="83">
        <v>300379</v>
      </c>
    </row>
    <row r="9" spans="1:8" ht="12.75" customHeight="1">
      <c r="A9" s="761" t="s">
        <v>346</v>
      </c>
      <c r="B9" s="744">
        <v>2079743</v>
      </c>
      <c r="C9" s="744">
        <v>1792143</v>
      </c>
      <c r="D9" s="744">
        <v>56969</v>
      </c>
      <c r="E9" s="744">
        <v>108183</v>
      </c>
      <c r="F9" s="744">
        <v>10431</v>
      </c>
      <c r="G9" s="744">
        <v>112017</v>
      </c>
    </row>
    <row r="10" spans="1:8" ht="16.5" customHeight="1">
      <c r="A10" s="123" t="s">
        <v>13</v>
      </c>
      <c r="B10" s="83">
        <v>988274</v>
      </c>
      <c r="C10" s="83">
        <v>829735</v>
      </c>
      <c r="D10" s="83">
        <v>122845</v>
      </c>
      <c r="E10" s="83">
        <v>7999</v>
      </c>
      <c r="F10" s="83">
        <v>27570</v>
      </c>
      <c r="G10" s="83">
        <v>125</v>
      </c>
    </row>
    <row r="11" spans="1:8">
      <c r="A11" s="751" t="s">
        <v>348</v>
      </c>
      <c r="B11" s="745">
        <v>731030</v>
      </c>
      <c r="C11" s="745">
        <v>574845</v>
      </c>
      <c r="D11" s="745">
        <v>122406</v>
      </c>
      <c r="E11" s="745">
        <v>6467</v>
      </c>
      <c r="F11" s="745">
        <v>27235</v>
      </c>
      <c r="G11" s="745">
        <v>77</v>
      </c>
    </row>
    <row r="12" spans="1:8" ht="12" customHeight="1">
      <c r="A12" s="875" t="s">
        <v>346</v>
      </c>
      <c r="B12" s="101">
        <v>257244</v>
      </c>
      <c r="C12" s="101">
        <v>254890</v>
      </c>
      <c r="D12" s="101">
        <v>439</v>
      </c>
      <c r="E12" s="101">
        <v>1532</v>
      </c>
      <c r="F12" s="101">
        <v>335</v>
      </c>
      <c r="G12" s="101">
        <v>48</v>
      </c>
    </row>
    <row r="13" spans="1:8" ht="15.75" customHeight="1">
      <c r="A13" s="761" t="s">
        <v>14</v>
      </c>
      <c r="B13" s="744">
        <v>319326</v>
      </c>
      <c r="C13" s="744">
        <v>247348</v>
      </c>
      <c r="D13" s="744">
        <v>49519</v>
      </c>
      <c r="E13" s="744">
        <v>15765</v>
      </c>
      <c r="F13" s="744">
        <v>5128</v>
      </c>
      <c r="G13" s="744">
        <v>1566</v>
      </c>
    </row>
    <row r="14" spans="1:8">
      <c r="A14" s="875" t="s">
        <v>348</v>
      </c>
      <c r="B14" s="101">
        <v>239185</v>
      </c>
      <c r="C14" s="101">
        <v>171906</v>
      </c>
      <c r="D14" s="101">
        <v>48679</v>
      </c>
      <c r="E14" s="101">
        <v>12828</v>
      </c>
      <c r="F14" s="101">
        <v>5101</v>
      </c>
      <c r="G14" s="101">
        <v>671</v>
      </c>
    </row>
    <row r="15" spans="1:8">
      <c r="A15" s="751" t="s">
        <v>346</v>
      </c>
      <c r="B15" s="745">
        <v>80141</v>
      </c>
      <c r="C15" s="745">
        <v>75442</v>
      </c>
      <c r="D15" s="745">
        <v>840</v>
      </c>
      <c r="E15" s="745">
        <v>2937</v>
      </c>
      <c r="F15" s="745">
        <v>27</v>
      </c>
      <c r="G15" s="745">
        <v>895</v>
      </c>
    </row>
    <row r="16" spans="1:8" ht="15" customHeight="1">
      <c r="A16" s="123" t="s">
        <v>15</v>
      </c>
      <c r="B16" s="83">
        <v>493685</v>
      </c>
      <c r="C16" s="83">
        <v>433195</v>
      </c>
      <c r="D16" s="83">
        <v>46219</v>
      </c>
      <c r="E16" s="83">
        <v>5093</v>
      </c>
      <c r="F16" s="83">
        <v>9178</v>
      </c>
      <c r="G16" s="83">
        <v>0</v>
      </c>
    </row>
    <row r="17" spans="1:7">
      <c r="A17" s="751" t="s">
        <v>348</v>
      </c>
      <c r="B17" s="745">
        <v>339397</v>
      </c>
      <c r="C17" s="745">
        <v>279040</v>
      </c>
      <c r="D17" s="745">
        <v>46219</v>
      </c>
      <c r="E17" s="745">
        <v>4960</v>
      </c>
      <c r="F17" s="745">
        <v>9178</v>
      </c>
      <c r="G17" s="745">
        <v>0</v>
      </c>
    </row>
    <row r="18" spans="1:7">
      <c r="A18" s="875" t="s">
        <v>346</v>
      </c>
      <c r="B18" s="101">
        <v>154288</v>
      </c>
      <c r="C18" s="101">
        <v>154155</v>
      </c>
      <c r="D18" s="101">
        <v>0</v>
      </c>
      <c r="E18" s="101">
        <v>133</v>
      </c>
      <c r="F18" s="101">
        <v>0</v>
      </c>
      <c r="G18" s="101">
        <v>0</v>
      </c>
    </row>
    <row r="19" spans="1:7" ht="16.5" customHeight="1">
      <c r="A19" s="761" t="s">
        <v>16</v>
      </c>
      <c r="B19" s="744">
        <v>323296</v>
      </c>
      <c r="C19" s="744">
        <v>216183</v>
      </c>
      <c r="D19" s="744">
        <v>35072</v>
      </c>
      <c r="E19" s="744">
        <v>26692</v>
      </c>
      <c r="F19" s="744">
        <v>5010</v>
      </c>
      <c r="G19" s="744">
        <v>40339</v>
      </c>
    </row>
    <row r="20" spans="1:7">
      <c r="A20" s="875" t="s">
        <v>348</v>
      </c>
      <c r="B20" s="101">
        <v>193524</v>
      </c>
      <c r="C20" s="101">
        <v>124239</v>
      </c>
      <c r="D20" s="101">
        <v>32773</v>
      </c>
      <c r="E20" s="101">
        <v>18235</v>
      </c>
      <c r="F20" s="101">
        <v>4920</v>
      </c>
      <c r="G20" s="101">
        <v>13357</v>
      </c>
    </row>
    <row r="21" spans="1:7">
      <c r="A21" s="751" t="s">
        <v>346</v>
      </c>
      <c r="B21" s="745">
        <v>129772</v>
      </c>
      <c r="C21" s="745">
        <v>91944</v>
      </c>
      <c r="D21" s="745">
        <v>2299</v>
      </c>
      <c r="E21" s="745">
        <v>8457</v>
      </c>
      <c r="F21" s="745">
        <v>90</v>
      </c>
      <c r="G21" s="745">
        <v>26982</v>
      </c>
    </row>
    <row r="22" spans="1:7" ht="15.75" customHeight="1">
      <c r="A22" s="123" t="s">
        <v>17</v>
      </c>
      <c r="B22" s="83">
        <v>504536</v>
      </c>
      <c r="C22" s="83">
        <v>311322</v>
      </c>
      <c r="D22" s="83">
        <v>86211</v>
      </c>
      <c r="E22" s="83">
        <v>35639</v>
      </c>
      <c r="F22" s="83">
        <v>2713</v>
      </c>
      <c r="G22" s="83">
        <v>68651</v>
      </c>
    </row>
    <row r="23" spans="1:7">
      <c r="A23" s="751" t="s">
        <v>348</v>
      </c>
      <c r="B23" s="745">
        <v>315043</v>
      </c>
      <c r="C23" s="745">
        <v>188822</v>
      </c>
      <c r="D23" s="745">
        <v>84297</v>
      </c>
      <c r="E23" s="745">
        <v>24057</v>
      </c>
      <c r="F23" s="745">
        <v>2713</v>
      </c>
      <c r="G23" s="745">
        <v>15154</v>
      </c>
    </row>
    <row r="24" spans="1:7">
      <c r="A24" s="875" t="s">
        <v>346</v>
      </c>
      <c r="B24" s="101">
        <v>189493</v>
      </c>
      <c r="C24" s="101">
        <v>122500</v>
      </c>
      <c r="D24" s="101">
        <v>1914</v>
      </c>
      <c r="E24" s="101">
        <v>11582</v>
      </c>
      <c r="F24" s="101">
        <v>0</v>
      </c>
      <c r="G24" s="101">
        <v>53497</v>
      </c>
    </row>
    <row r="25" spans="1:7" ht="15.75" customHeight="1">
      <c r="A25" s="761" t="s">
        <v>18</v>
      </c>
      <c r="B25" s="744">
        <v>554080</v>
      </c>
      <c r="C25" s="744">
        <v>444908</v>
      </c>
      <c r="D25" s="744">
        <v>72809</v>
      </c>
      <c r="E25" s="744">
        <v>18847</v>
      </c>
      <c r="F25" s="744">
        <v>7987</v>
      </c>
      <c r="G25" s="744">
        <v>9529</v>
      </c>
    </row>
    <row r="26" spans="1:7">
      <c r="A26" s="875" t="s">
        <v>348</v>
      </c>
      <c r="B26" s="101">
        <v>430283</v>
      </c>
      <c r="C26" s="101">
        <v>325911</v>
      </c>
      <c r="D26" s="101">
        <v>72753</v>
      </c>
      <c r="E26" s="101">
        <v>15466</v>
      </c>
      <c r="F26" s="101">
        <v>7987</v>
      </c>
      <c r="G26" s="101">
        <v>8166</v>
      </c>
    </row>
    <row r="27" spans="1:7">
      <c r="A27" s="751" t="s">
        <v>346</v>
      </c>
      <c r="B27" s="745">
        <v>123797</v>
      </c>
      <c r="C27" s="745">
        <v>118997</v>
      </c>
      <c r="D27" s="745">
        <v>56</v>
      </c>
      <c r="E27" s="745">
        <v>3381</v>
      </c>
      <c r="F27" s="745">
        <v>0</v>
      </c>
      <c r="G27" s="745">
        <v>1363</v>
      </c>
    </row>
    <row r="28" spans="1:7" ht="15.75" customHeight="1">
      <c r="A28" s="123" t="s">
        <v>19</v>
      </c>
      <c r="B28" s="83">
        <v>584593</v>
      </c>
      <c r="C28" s="83">
        <v>430940</v>
      </c>
      <c r="D28" s="83">
        <v>119979</v>
      </c>
      <c r="E28" s="83">
        <v>21582</v>
      </c>
      <c r="F28" s="83">
        <v>4462</v>
      </c>
      <c r="G28" s="83">
        <v>7630</v>
      </c>
    </row>
    <row r="29" spans="1:7">
      <c r="A29" s="751" t="s">
        <v>348</v>
      </c>
      <c r="B29" s="745">
        <v>391075</v>
      </c>
      <c r="C29" s="745">
        <v>255568</v>
      </c>
      <c r="D29" s="745">
        <v>116718</v>
      </c>
      <c r="E29" s="745">
        <v>13366</v>
      </c>
      <c r="F29" s="745">
        <v>4375</v>
      </c>
      <c r="G29" s="745">
        <v>1048</v>
      </c>
    </row>
    <row r="30" spans="1:7">
      <c r="A30" s="875" t="s">
        <v>346</v>
      </c>
      <c r="B30" s="101">
        <v>193518</v>
      </c>
      <c r="C30" s="101">
        <v>175372</v>
      </c>
      <c r="D30" s="101">
        <v>3261</v>
      </c>
      <c r="E30" s="101">
        <v>8216</v>
      </c>
      <c r="F30" s="101">
        <v>87</v>
      </c>
      <c r="G30" s="101">
        <v>6582</v>
      </c>
    </row>
    <row r="31" spans="1:7" ht="16.5" customHeight="1">
      <c r="A31" s="761" t="s">
        <v>20</v>
      </c>
      <c r="B31" s="744">
        <v>695682</v>
      </c>
      <c r="C31" s="744">
        <v>569416</v>
      </c>
      <c r="D31" s="744">
        <v>77627</v>
      </c>
      <c r="E31" s="744">
        <v>14689</v>
      </c>
      <c r="F31" s="744">
        <v>12909</v>
      </c>
      <c r="G31" s="744">
        <v>21041</v>
      </c>
    </row>
    <row r="32" spans="1:7">
      <c r="A32" s="875" t="s">
        <v>348</v>
      </c>
      <c r="B32" s="101">
        <v>519953</v>
      </c>
      <c r="C32" s="101">
        <v>415786</v>
      </c>
      <c r="D32" s="101">
        <v>73366</v>
      </c>
      <c r="E32" s="101">
        <v>14107</v>
      </c>
      <c r="F32" s="101">
        <v>12909</v>
      </c>
      <c r="G32" s="101">
        <v>3785</v>
      </c>
    </row>
    <row r="33" spans="1:7">
      <c r="A33" s="751" t="s">
        <v>346</v>
      </c>
      <c r="B33" s="745">
        <v>175729</v>
      </c>
      <c r="C33" s="745">
        <v>153630</v>
      </c>
      <c r="D33" s="745">
        <v>4261</v>
      </c>
      <c r="E33" s="745">
        <v>582</v>
      </c>
      <c r="F33" s="745">
        <v>0</v>
      </c>
      <c r="G33" s="745">
        <v>17256</v>
      </c>
    </row>
    <row r="34" spans="1:7" ht="16.5" customHeight="1">
      <c r="A34" s="123" t="s">
        <v>21</v>
      </c>
      <c r="B34" s="83">
        <v>3113772</v>
      </c>
      <c r="C34" s="83">
        <v>2140772</v>
      </c>
      <c r="D34" s="83">
        <v>459325</v>
      </c>
      <c r="E34" s="83">
        <v>177580</v>
      </c>
      <c r="F34" s="83">
        <v>80210</v>
      </c>
      <c r="G34" s="83">
        <v>255885</v>
      </c>
    </row>
    <row r="35" spans="1:7">
      <c r="A35" s="751" t="s">
        <v>348</v>
      </c>
      <c r="B35" s="745">
        <v>2614286</v>
      </c>
      <c r="C35" s="745">
        <v>1742567</v>
      </c>
      <c r="D35" s="745">
        <v>416778</v>
      </c>
      <c r="E35" s="745">
        <v>129342</v>
      </c>
      <c r="F35" s="745">
        <v>70318</v>
      </c>
      <c r="G35" s="745">
        <v>255281</v>
      </c>
    </row>
    <row r="36" spans="1:7">
      <c r="A36" s="875" t="s">
        <v>346</v>
      </c>
      <c r="B36" s="101">
        <v>499486</v>
      </c>
      <c r="C36" s="101">
        <v>398205</v>
      </c>
      <c r="D36" s="101">
        <v>42547</v>
      </c>
      <c r="E36" s="101">
        <v>48238</v>
      </c>
      <c r="F36" s="101">
        <v>9892</v>
      </c>
      <c r="G36" s="101">
        <v>604</v>
      </c>
    </row>
    <row r="37" spans="1:7" ht="15.75" customHeight="1">
      <c r="A37" s="761" t="s">
        <v>22</v>
      </c>
      <c r="B37" s="744">
        <v>656938</v>
      </c>
      <c r="C37" s="744">
        <v>501255</v>
      </c>
      <c r="D37" s="744">
        <v>99319</v>
      </c>
      <c r="E37" s="744">
        <v>36838</v>
      </c>
      <c r="F37" s="744">
        <v>13783</v>
      </c>
      <c r="G37" s="744">
        <v>5743</v>
      </c>
    </row>
    <row r="38" spans="1:7">
      <c r="A38" s="875" t="s">
        <v>348</v>
      </c>
      <c r="B38" s="101">
        <v>442808</v>
      </c>
      <c r="C38" s="101">
        <v>310402</v>
      </c>
      <c r="D38" s="101">
        <v>98007</v>
      </c>
      <c r="E38" s="101">
        <v>19663</v>
      </c>
      <c r="F38" s="101">
        <v>13783</v>
      </c>
      <c r="G38" s="101">
        <v>953</v>
      </c>
    </row>
    <row r="39" spans="1:7">
      <c r="A39" s="751" t="s">
        <v>346</v>
      </c>
      <c r="B39" s="745">
        <v>214130</v>
      </c>
      <c r="C39" s="745">
        <v>190853</v>
      </c>
      <c r="D39" s="745">
        <v>1312</v>
      </c>
      <c r="E39" s="745">
        <v>17175</v>
      </c>
      <c r="F39" s="745">
        <v>0</v>
      </c>
      <c r="G39" s="745">
        <v>4790</v>
      </c>
    </row>
    <row r="40" spans="1:7" ht="15.75" customHeight="1">
      <c r="A40" s="123" t="s">
        <v>23</v>
      </c>
      <c r="B40" s="83">
        <v>475761</v>
      </c>
      <c r="C40" s="83">
        <v>330195</v>
      </c>
      <c r="D40" s="83">
        <v>112372</v>
      </c>
      <c r="E40" s="83">
        <v>22821</v>
      </c>
      <c r="F40" s="83">
        <v>8486</v>
      </c>
      <c r="G40" s="83">
        <v>1887</v>
      </c>
    </row>
    <row r="41" spans="1:7">
      <c r="A41" s="751" t="s">
        <v>348</v>
      </c>
      <c r="B41" s="745">
        <v>413616</v>
      </c>
      <c r="C41" s="745">
        <v>274040</v>
      </c>
      <c r="D41" s="745">
        <v>112332</v>
      </c>
      <c r="E41" s="745">
        <v>16871</v>
      </c>
      <c r="F41" s="745">
        <v>8486</v>
      </c>
      <c r="G41" s="745">
        <v>1887</v>
      </c>
    </row>
    <row r="42" spans="1:7">
      <c r="A42" s="875" t="s">
        <v>346</v>
      </c>
      <c r="B42" s="101">
        <v>62145</v>
      </c>
      <c r="C42" s="101">
        <v>56155</v>
      </c>
      <c r="D42" s="101">
        <v>40</v>
      </c>
      <c r="E42" s="101">
        <v>5950</v>
      </c>
      <c r="F42" s="101">
        <v>0</v>
      </c>
      <c r="G42" s="101">
        <v>0</v>
      </c>
    </row>
    <row r="43" spans="1:7">
      <c r="A43" s="761" t="s">
        <v>351</v>
      </c>
      <c r="B43" s="744">
        <v>12225364</v>
      </c>
      <c r="C43" s="744">
        <v>7550657</v>
      </c>
      <c r="D43" s="744">
        <v>2690276</v>
      </c>
      <c r="E43" s="744">
        <v>872650</v>
      </c>
      <c r="F43" s="744">
        <v>86374</v>
      </c>
      <c r="G43" s="744">
        <v>1025407</v>
      </c>
    </row>
    <row r="44" spans="1:7">
      <c r="A44" s="123" t="s">
        <v>348</v>
      </c>
      <c r="B44" s="83">
        <v>10286210</v>
      </c>
      <c r="C44" s="83">
        <v>6109147</v>
      </c>
      <c r="D44" s="83">
        <v>2593568</v>
      </c>
      <c r="E44" s="83">
        <v>713704</v>
      </c>
      <c r="F44" s="83">
        <v>84864</v>
      </c>
      <c r="G44" s="83">
        <v>784927</v>
      </c>
    </row>
    <row r="45" spans="1:7">
      <c r="A45" s="761" t="s">
        <v>346</v>
      </c>
      <c r="B45" s="744">
        <v>1939154</v>
      </c>
      <c r="C45" s="744">
        <v>1441510</v>
      </c>
      <c r="D45" s="744">
        <v>96708</v>
      </c>
      <c r="E45" s="744">
        <v>158946</v>
      </c>
      <c r="F45" s="744">
        <v>1510</v>
      </c>
      <c r="G45" s="744">
        <v>240480</v>
      </c>
    </row>
    <row r="46" spans="1:7" ht="15.75" customHeight="1">
      <c r="A46" s="123" t="s">
        <v>25</v>
      </c>
      <c r="B46" s="83">
        <v>1252097</v>
      </c>
      <c r="C46" s="83">
        <v>784037</v>
      </c>
      <c r="D46" s="83">
        <v>242403</v>
      </c>
      <c r="E46" s="83">
        <v>54880</v>
      </c>
      <c r="F46" s="83">
        <v>13792</v>
      </c>
      <c r="G46" s="83">
        <v>156985</v>
      </c>
    </row>
    <row r="47" spans="1:7">
      <c r="A47" s="751" t="s">
        <v>348</v>
      </c>
      <c r="B47" s="745">
        <v>1035894</v>
      </c>
      <c r="C47" s="745">
        <v>634037</v>
      </c>
      <c r="D47" s="745">
        <v>242188</v>
      </c>
      <c r="E47" s="745">
        <v>46649</v>
      </c>
      <c r="F47" s="745">
        <v>13554</v>
      </c>
      <c r="G47" s="745">
        <v>99466</v>
      </c>
    </row>
    <row r="48" spans="1:7">
      <c r="A48" s="875" t="s">
        <v>346</v>
      </c>
      <c r="B48" s="101">
        <v>216203</v>
      </c>
      <c r="C48" s="101">
        <v>150000</v>
      </c>
      <c r="D48" s="101">
        <v>215</v>
      </c>
      <c r="E48" s="101">
        <v>8231</v>
      </c>
      <c r="F48" s="101">
        <v>238</v>
      </c>
      <c r="G48" s="101">
        <v>57519</v>
      </c>
    </row>
    <row r="49" spans="1:7" ht="15.75" customHeight="1">
      <c r="A49" s="761" t="s">
        <v>26</v>
      </c>
      <c r="B49" s="744">
        <v>792876</v>
      </c>
      <c r="C49" s="744">
        <v>477652</v>
      </c>
      <c r="D49" s="744">
        <v>168574</v>
      </c>
      <c r="E49" s="744">
        <v>77955</v>
      </c>
      <c r="F49" s="744">
        <v>7126</v>
      </c>
      <c r="G49" s="744">
        <v>61569</v>
      </c>
    </row>
    <row r="50" spans="1:7">
      <c r="A50" s="875" t="s">
        <v>348</v>
      </c>
      <c r="B50" s="101">
        <v>526686</v>
      </c>
      <c r="C50" s="101">
        <v>285110</v>
      </c>
      <c r="D50" s="101">
        <v>161909</v>
      </c>
      <c r="E50" s="101">
        <v>42464</v>
      </c>
      <c r="F50" s="101">
        <v>7126</v>
      </c>
      <c r="G50" s="101">
        <v>30077</v>
      </c>
    </row>
    <row r="51" spans="1:7">
      <c r="A51" s="751" t="s">
        <v>346</v>
      </c>
      <c r="B51" s="745">
        <v>266190</v>
      </c>
      <c r="C51" s="745">
        <v>192542</v>
      </c>
      <c r="D51" s="745">
        <v>6665</v>
      </c>
      <c r="E51" s="745">
        <v>35491</v>
      </c>
      <c r="F51" s="745">
        <v>0</v>
      </c>
      <c r="G51" s="745">
        <v>31492</v>
      </c>
    </row>
    <row r="52" spans="1:7" ht="15" customHeight="1">
      <c r="A52" s="123" t="s">
        <v>27</v>
      </c>
      <c r="B52" s="83">
        <v>5752613</v>
      </c>
      <c r="C52" s="83">
        <v>3475655</v>
      </c>
      <c r="D52" s="83">
        <v>1485982</v>
      </c>
      <c r="E52" s="83">
        <v>503450</v>
      </c>
      <c r="F52" s="83">
        <v>41040</v>
      </c>
      <c r="G52" s="83">
        <v>246486</v>
      </c>
    </row>
    <row r="53" spans="1:7">
      <c r="A53" s="751" t="s">
        <v>348</v>
      </c>
      <c r="B53" s="745">
        <v>5381879</v>
      </c>
      <c r="C53" s="745">
        <v>3208730</v>
      </c>
      <c r="D53" s="745">
        <v>1438456</v>
      </c>
      <c r="E53" s="745">
        <v>466251</v>
      </c>
      <c r="F53" s="745">
        <v>41036</v>
      </c>
      <c r="G53" s="745">
        <v>227406</v>
      </c>
    </row>
    <row r="54" spans="1:7">
      <c r="A54" s="875" t="s">
        <v>346</v>
      </c>
      <c r="B54" s="101">
        <v>370734</v>
      </c>
      <c r="C54" s="101">
        <v>266925</v>
      </c>
      <c r="D54" s="101">
        <v>47526</v>
      </c>
      <c r="E54" s="101">
        <v>37199</v>
      </c>
      <c r="F54" s="101">
        <v>4</v>
      </c>
      <c r="G54" s="101">
        <v>19080</v>
      </c>
    </row>
    <row r="55" spans="1:7" ht="17.25" customHeight="1">
      <c r="A55" s="761" t="s">
        <v>28</v>
      </c>
      <c r="B55" s="744">
        <v>1656803</v>
      </c>
      <c r="C55" s="744">
        <v>939021</v>
      </c>
      <c r="D55" s="744">
        <v>228663</v>
      </c>
      <c r="E55" s="744">
        <v>81605</v>
      </c>
      <c r="F55" s="744">
        <v>14769</v>
      </c>
      <c r="G55" s="744">
        <v>392745</v>
      </c>
    </row>
    <row r="56" spans="1:7">
      <c r="A56" s="875" t="s">
        <v>348</v>
      </c>
      <c r="B56" s="101">
        <v>1345985</v>
      </c>
      <c r="C56" s="101">
        <v>712812</v>
      </c>
      <c r="D56" s="101">
        <v>198947</v>
      </c>
      <c r="E56" s="101">
        <v>62567</v>
      </c>
      <c r="F56" s="101">
        <v>13501</v>
      </c>
      <c r="G56" s="101">
        <v>358158</v>
      </c>
    </row>
    <row r="57" spans="1:7">
      <c r="A57" s="751" t="s">
        <v>346</v>
      </c>
      <c r="B57" s="745">
        <v>310818</v>
      </c>
      <c r="C57" s="745">
        <v>226209</v>
      </c>
      <c r="D57" s="745">
        <v>29716</v>
      </c>
      <c r="E57" s="745">
        <v>19038</v>
      </c>
      <c r="F57" s="745">
        <v>1268</v>
      </c>
      <c r="G57" s="745">
        <v>34587</v>
      </c>
    </row>
    <row r="58" spans="1:7" ht="17.25" customHeight="1">
      <c r="A58" s="123" t="s">
        <v>29</v>
      </c>
      <c r="B58" s="83">
        <v>2113534</v>
      </c>
      <c r="C58" s="83">
        <v>1389721</v>
      </c>
      <c r="D58" s="83">
        <v>498382</v>
      </c>
      <c r="E58" s="83">
        <v>54906</v>
      </c>
      <c r="F58" s="83">
        <v>7761</v>
      </c>
      <c r="G58" s="83">
        <v>162764</v>
      </c>
    </row>
    <row r="59" spans="1:7">
      <c r="A59" s="751" t="s">
        <v>348</v>
      </c>
      <c r="B59" s="745">
        <v>1691054</v>
      </c>
      <c r="C59" s="745">
        <v>1066720</v>
      </c>
      <c r="D59" s="745">
        <v>494213</v>
      </c>
      <c r="E59" s="745">
        <v>53181</v>
      </c>
      <c r="F59" s="745">
        <v>7761</v>
      </c>
      <c r="G59" s="745">
        <v>69179</v>
      </c>
    </row>
    <row r="60" spans="1:7">
      <c r="A60" s="875" t="s">
        <v>346</v>
      </c>
      <c r="B60" s="101">
        <v>422480</v>
      </c>
      <c r="C60" s="101">
        <v>323001</v>
      </c>
      <c r="D60" s="101">
        <v>4169</v>
      </c>
      <c r="E60" s="101">
        <v>1725</v>
      </c>
      <c r="F60" s="101">
        <v>0</v>
      </c>
      <c r="G60" s="101">
        <v>93585</v>
      </c>
    </row>
    <row r="61" spans="1:7" ht="17.25" customHeight="1">
      <c r="A61" s="761" t="s">
        <v>30</v>
      </c>
      <c r="B61" s="744">
        <v>657441</v>
      </c>
      <c r="C61" s="744">
        <v>484571</v>
      </c>
      <c r="D61" s="744">
        <v>66272</v>
      </c>
      <c r="E61" s="744">
        <v>99854</v>
      </c>
      <c r="F61" s="744">
        <v>1886</v>
      </c>
      <c r="G61" s="744">
        <v>4858</v>
      </c>
    </row>
    <row r="62" spans="1:7">
      <c r="A62" s="875" t="s">
        <v>348</v>
      </c>
      <c r="B62" s="101">
        <v>304712</v>
      </c>
      <c r="C62" s="101">
        <v>201738</v>
      </c>
      <c r="D62" s="101">
        <v>57855</v>
      </c>
      <c r="E62" s="101">
        <v>42592</v>
      </c>
      <c r="F62" s="101">
        <v>1886</v>
      </c>
      <c r="G62" s="101">
        <v>641</v>
      </c>
    </row>
    <row r="63" spans="1:7">
      <c r="A63" s="751" t="s">
        <v>346</v>
      </c>
      <c r="B63" s="745">
        <v>352729</v>
      </c>
      <c r="C63" s="745">
        <v>282833</v>
      </c>
      <c r="D63" s="745">
        <v>8417</v>
      </c>
      <c r="E63" s="745">
        <v>57262</v>
      </c>
      <c r="F63" s="745">
        <v>0</v>
      </c>
      <c r="G63" s="745">
        <v>4217</v>
      </c>
    </row>
    <row r="64" spans="1:7">
      <c r="A64" s="123" t="s">
        <v>350</v>
      </c>
      <c r="B64" s="83">
        <v>1825274</v>
      </c>
      <c r="C64" s="83">
        <v>1433090</v>
      </c>
      <c r="D64" s="83">
        <v>211864</v>
      </c>
      <c r="E64" s="83">
        <v>76678</v>
      </c>
      <c r="F64" s="83">
        <v>21374</v>
      </c>
      <c r="G64" s="83">
        <v>82268</v>
      </c>
    </row>
    <row r="65" spans="1:7">
      <c r="A65" s="761" t="s">
        <v>348</v>
      </c>
      <c r="B65" s="744">
        <v>1182246</v>
      </c>
      <c r="C65" s="744">
        <v>880116</v>
      </c>
      <c r="D65" s="744">
        <v>202727</v>
      </c>
      <c r="E65" s="744">
        <v>57412</v>
      </c>
      <c r="F65" s="744">
        <v>21374</v>
      </c>
      <c r="G65" s="744">
        <v>20617</v>
      </c>
    </row>
    <row r="66" spans="1:7">
      <c r="A66" s="123" t="s">
        <v>346</v>
      </c>
      <c r="B66" s="83">
        <v>643028</v>
      </c>
      <c r="C66" s="83">
        <v>552974</v>
      </c>
      <c r="D66" s="83">
        <v>9137</v>
      </c>
      <c r="E66" s="83">
        <v>19266</v>
      </c>
      <c r="F66" s="83">
        <v>0</v>
      </c>
      <c r="G66" s="83">
        <v>61651</v>
      </c>
    </row>
    <row r="67" spans="1:7" ht="15.75" customHeight="1">
      <c r="A67" s="761" t="s">
        <v>93</v>
      </c>
      <c r="B67" s="744">
        <v>451497</v>
      </c>
      <c r="C67" s="744">
        <v>356023</v>
      </c>
      <c r="D67" s="744">
        <v>46569</v>
      </c>
      <c r="E67" s="744">
        <v>7521</v>
      </c>
      <c r="F67" s="744">
        <v>3182</v>
      </c>
      <c r="G67" s="744">
        <v>38202</v>
      </c>
    </row>
    <row r="68" spans="1:7">
      <c r="A68" s="875" t="s">
        <v>348</v>
      </c>
      <c r="B68" s="101">
        <v>298160</v>
      </c>
      <c r="C68" s="101">
        <v>234388</v>
      </c>
      <c r="D68" s="101">
        <v>45637</v>
      </c>
      <c r="E68" s="101">
        <v>6882</v>
      </c>
      <c r="F68" s="101">
        <v>3182</v>
      </c>
      <c r="G68" s="101">
        <v>8071</v>
      </c>
    </row>
    <row r="69" spans="1:7">
      <c r="A69" s="751" t="s">
        <v>346</v>
      </c>
      <c r="B69" s="745">
        <v>153337</v>
      </c>
      <c r="C69" s="745">
        <v>121635</v>
      </c>
      <c r="D69" s="745">
        <v>932</v>
      </c>
      <c r="E69" s="745">
        <v>639</v>
      </c>
      <c r="F69" s="745">
        <v>0</v>
      </c>
      <c r="G69" s="745">
        <v>30131</v>
      </c>
    </row>
    <row r="70" spans="1:7" ht="15.75" customHeight="1">
      <c r="A70" s="123" t="s">
        <v>101</v>
      </c>
      <c r="B70" s="83">
        <v>357242</v>
      </c>
      <c r="C70" s="83">
        <v>307958</v>
      </c>
      <c r="D70" s="83">
        <v>22422</v>
      </c>
      <c r="E70" s="83">
        <v>18604</v>
      </c>
      <c r="F70" s="83">
        <v>5319</v>
      </c>
      <c r="G70" s="83">
        <v>2939</v>
      </c>
    </row>
    <row r="71" spans="1:7">
      <c r="A71" s="751" t="s">
        <v>348</v>
      </c>
      <c r="B71" s="745">
        <v>235473</v>
      </c>
      <c r="C71" s="745">
        <v>193868</v>
      </c>
      <c r="D71" s="745">
        <v>21374</v>
      </c>
      <c r="E71" s="745">
        <v>14440</v>
      </c>
      <c r="F71" s="745">
        <v>5319</v>
      </c>
      <c r="G71" s="745">
        <v>472</v>
      </c>
    </row>
    <row r="72" spans="1:7">
      <c r="A72" s="875" t="s">
        <v>346</v>
      </c>
      <c r="B72" s="101">
        <v>121769</v>
      </c>
      <c r="C72" s="101">
        <v>114090</v>
      </c>
      <c r="D72" s="101">
        <v>1048</v>
      </c>
      <c r="E72" s="101">
        <v>4164</v>
      </c>
      <c r="F72" s="101">
        <v>0</v>
      </c>
      <c r="G72" s="101">
        <v>2467</v>
      </c>
    </row>
    <row r="73" spans="1:7" ht="15.75" customHeight="1">
      <c r="A73" s="761" t="s">
        <v>92</v>
      </c>
      <c r="B73" s="744">
        <v>232734</v>
      </c>
      <c r="C73" s="744">
        <v>161638</v>
      </c>
      <c r="D73" s="744">
        <v>29530</v>
      </c>
      <c r="E73" s="744">
        <v>22865</v>
      </c>
      <c r="F73" s="744">
        <v>2216</v>
      </c>
      <c r="G73" s="744">
        <v>16485</v>
      </c>
    </row>
    <row r="74" spans="1:7">
      <c r="A74" s="875" t="s">
        <v>348</v>
      </c>
      <c r="B74" s="101">
        <v>139139</v>
      </c>
      <c r="C74" s="101">
        <v>94771</v>
      </c>
      <c r="D74" s="101">
        <v>28836</v>
      </c>
      <c r="E74" s="101">
        <v>12326</v>
      </c>
      <c r="F74" s="101">
        <v>2216</v>
      </c>
      <c r="G74" s="101">
        <v>990</v>
      </c>
    </row>
    <row r="75" spans="1:7">
      <c r="A75" s="751" t="s">
        <v>346</v>
      </c>
      <c r="B75" s="745">
        <v>93595</v>
      </c>
      <c r="C75" s="745">
        <v>66867</v>
      </c>
      <c r="D75" s="745">
        <v>694</v>
      </c>
      <c r="E75" s="745">
        <v>10539</v>
      </c>
      <c r="F75" s="745">
        <v>0</v>
      </c>
      <c r="G75" s="745">
        <v>15495</v>
      </c>
    </row>
    <row r="76" spans="1:7" ht="16.5" customHeight="1">
      <c r="A76" s="123" t="s">
        <v>100</v>
      </c>
      <c r="B76" s="83">
        <v>228549</v>
      </c>
      <c r="C76" s="83">
        <v>190401</v>
      </c>
      <c r="D76" s="83">
        <v>32423</v>
      </c>
      <c r="E76" s="83">
        <v>2175</v>
      </c>
      <c r="F76" s="83">
        <v>1653</v>
      </c>
      <c r="G76" s="83">
        <v>1897</v>
      </c>
    </row>
    <row r="77" spans="1:7">
      <c r="A77" s="751" t="s">
        <v>348</v>
      </c>
      <c r="B77" s="745">
        <v>164500</v>
      </c>
      <c r="C77" s="745">
        <v>129498</v>
      </c>
      <c r="D77" s="745">
        <v>31006</v>
      </c>
      <c r="E77" s="745">
        <v>2175</v>
      </c>
      <c r="F77" s="745">
        <v>1653</v>
      </c>
      <c r="G77" s="745">
        <v>168</v>
      </c>
    </row>
    <row r="78" spans="1:7">
      <c r="A78" s="875" t="s">
        <v>346</v>
      </c>
      <c r="B78" s="101">
        <v>64049</v>
      </c>
      <c r="C78" s="101">
        <v>60903</v>
      </c>
      <c r="D78" s="101">
        <v>1417</v>
      </c>
      <c r="E78" s="101">
        <v>0</v>
      </c>
      <c r="F78" s="101">
        <v>0</v>
      </c>
      <c r="G78" s="101">
        <v>1729</v>
      </c>
    </row>
    <row r="79" spans="1:7" ht="17.25" customHeight="1">
      <c r="A79" s="761" t="s">
        <v>91</v>
      </c>
      <c r="B79" s="744">
        <v>293579</v>
      </c>
      <c r="C79" s="744">
        <v>210709</v>
      </c>
      <c r="D79" s="744">
        <v>49897</v>
      </c>
      <c r="E79" s="744">
        <v>14747</v>
      </c>
      <c r="F79" s="744">
        <v>4466</v>
      </c>
      <c r="G79" s="744">
        <v>13760</v>
      </c>
    </row>
    <row r="80" spans="1:7">
      <c r="A80" s="875" t="s">
        <v>348</v>
      </c>
      <c r="B80" s="101">
        <v>196458</v>
      </c>
      <c r="C80" s="101">
        <v>124282</v>
      </c>
      <c r="D80" s="101">
        <v>45752</v>
      </c>
      <c r="E80" s="101">
        <v>11362</v>
      </c>
      <c r="F80" s="101">
        <v>4466</v>
      </c>
      <c r="G80" s="101">
        <v>10596</v>
      </c>
    </row>
    <row r="81" spans="1:7">
      <c r="A81" s="751" t="s">
        <v>346</v>
      </c>
      <c r="B81" s="745">
        <v>97121</v>
      </c>
      <c r="C81" s="745">
        <v>86427</v>
      </c>
      <c r="D81" s="745">
        <v>4145</v>
      </c>
      <c r="E81" s="745">
        <v>3385</v>
      </c>
      <c r="F81" s="745">
        <v>0</v>
      </c>
      <c r="G81" s="745">
        <v>3164</v>
      </c>
    </row>
    <row r="82" spans="1:7" ht="16.5" customHeight="1">
      <c r="A82" s="123" t="s">
        <v>90</v>
      </c>
      <c r="B82" s="83">
        <v>261673</v>
      </c>
      <c r="C82" s="83">
        <v>206361</v>
      </c>
      <c r="D82" s="83">
        <v>31023</v>
      </c>
      <c r="E82" s="83">
        <v>10766</v>
      </c>
      <c r="F82" s="83">
        <v>4538</v>
      </c>
      <c r="G82" s="83">
        <v>8985</v>
      </c>
    </row>
    <row r="83" spans="1:7">
      <c r="A83" s="751" t="s">
        <v>348</v>
      </c>
      <c r="B83" s="745">
        <v>148516</v>
      </c>
      <c r="C83" s="745">
        <v>103309</v>
      </c>
      <c r="D83" s="745">
        <v>30122</v>
      </c>
      <c r="E83" s="745">
        <v>10227</v>
      </c>
      <c r="F83" s="745">
        <v>4538</v>
      </c>
      <c r="G83" s="745">
        <v>320</v>
      </c>
    </row>
    <row r="84" spans="1:7">
      <c r="A84" s="875" t="s">
        <v>346</v>
      </c>
      <c r="B84" s="101">
        <v>113157</v>
      </c>
      <c r="C84" s="101">
        <v>103052</v>
      </c>
      <c r="D84" s="101">
        <v>901</v>
      </c>
      <c r="E84" s="101">
        <v>539</v>
      </c>
      <c r="F84" s="101">
        <v>0</v>
      </c>
      <c r="G84" s="101">
        <v>8665</v>
      </c>
    </row>
    <row r="85" spans="1:7">
      <c r="A85" s="761" t="s">
        <v>349</v>
      </c>
      <c r="B85" s="744">
        <v>68569</v>
      </c>
      <c r="C85" s="744">
        <v>47167</v>
      </c>
      <c r="D85" s="744">
        <v>16520</v>
      </c>
      <c r="E85" s="744">
        <v>4775</v>
      </c>
      <c r="F85" s="744">
        <v>107</v>
      </c>
      <c r="G85" s="744">
        <v>0</v>
      </c>
    </row>
    <row r="86" spans="1:7">
      <c r="A86" s="123" t="s">
        <v>348</v>
      </c>
      <c r="B86" s="83">
        <v>64055</v>
      </c>
      <c r="C86" s="83">
        <v>42653</v>
      </c>
      <c r="D86" s="83">
        <v>16520</v>
      </c>
      <c r="E86" s="83">
        <v>4775</v>
      </c>
      <c r="F86" s="83">
        <v>107</v>
      </c>
      <c r="G86" s="83">
        <v>0</v>
      </c>
    </row>
    <row r="87" spans="1:7">
      <c r="A87" s="761" t="s">
        <v>346</v>
      </c>
      <c r="B87" s="744">
        <v>4514</v>
      </c>
      <c r="C87" s="744">
        <v>4514</v>
      </c>
      <c r="D87" s="744">
        <v>0</v>
      </c>
      <c r="E87" s="744">
        <v>0</v>
      </c>
      <c r="F87" s="744">
        <v>0</v>
      </c>
      <c r="G87" s="744">
        <v>0</v>
      </c>
    </row>
    <row r="88" spans="1:7" ht="18.75" customHeight="1">
      <c r="A88" s="123" t="s">
        <v>99</v>
      </c>
      <c r="B88" s="83">
        <v>68569</v>
      </c>
      <c r="C88" s="83">
        <v>47167</v>
      </c>
      <c r="D88" s="83">
        <v>16520</v>
      </c>
      <c r="E88" s="83">
        <v>4775</v>
      </c>
      <c r="F88" s="83">
        <v>107</v>
      </c>
      <c r="G88" s="83">
        <v>0</v>
      </c>
    </row>
    <row r="89" spans="1:7">
      <c r="A89" s="751" t="s">
        <v>348</v>
      </c>
      <c r="B89" s="745">
        <v>64055</v>
      </c>
      <c r="C89" s="745">
        <v>42653</v>
      </c>
      <c r="D89" s="745">
        <v>16520</v>
      </c>
      <c r="E89" s="745">
        <v>4775</v>
      </c>
      <c r="F89" s="745">
        <v>107</v>
      </c>
      <c r="G89" s="745">
        <v>0</v>
      </c>
    </row>
    <row r="90" spans="1:7">
      <c r="A90" s="875" t="s">
        <v>346</v>
      </c>
      <c r="B90" s="101">
        <v>4514</v>
      </c>
      <c r="C90" s="101">
        <v>4514</v>
      </c>
      <c r="D90" s="101">
        <v>0</v>
      </c>
      <c r="E90" s="101">
        <v>0</v>
      </c>
      <c r="F90" s="101">
        <v>0</v>
      </c>
      <c r="G90" s="101">
        <v>0</v>
      </c>
    </row>
    <row r="91" spans="1:7" ht="16.5" customHeight="1">
      <c r="A91" s="761" t="s">
        <v>41</v>
      </c>
      <c r="B91" s="744">
        <v>4861</v>
      </c>
      <c r="C91" s="744">
        <v>4861</v>
      </c>
      <c r="D91" s="744">
        <v>0</v>
      </c>
      <c r="E91" s="744">
        <v>0</v>
      </c>
      <c r="F91" s="744">
        <v>0</v>
      </c>
      <c r="G91" s="744">
        <v>0</v>
      </c>
    </row>
    <row r="92" spans="1:7" ht="11.25" customHeight="1">
      <c r="A92" s="875" t="s">
        <v>346</v>
      </c>
      <c r="B92" s="101">
        <v>4861</v>
      </c>
      <c r="C92" s="101">
        <v>4861</v>
      </c>
      <c r="D92" s="101">
        <v>0</v>
      </c>
      <c r="E92" s="101">
        <v>0</v>
      </c>
      <c r="F92" s="101">
        <v>0</v>
      </c>
      <c r="G92" s="101">
        <v>0</v>
      </c>
    </row>
    <row r="93" spans="1:7" ht="16.5" customHeight="1">
      <c r="A93" s="1214"/>
      <c r="B93" s="1214"/>
      <c r="C93" s="1214"/>
      <c r="D93" s="1214"/>
      <c r="E93" s="1214"/>
      <c r="F93" s="1214"/>
      <c r="G93" s="1214"/>
    </row>
  </sheetData>
  <mergeCells count="8">
    <mergeCell ref="A1:G1"/>
    <mergeCell ref="A93:G93"/>
    <mergeCell ref="C2:D2"/>
    <mergeCell ref="B2:B3"/>
    <mergeCell ref="E2:E3"/>
    <mergeCell ref="F2:F3"/>
    <mergeCell ref="G2:G3"/>
    <mergeCell ref="A2:A3"/>
  </mergeCells>
  <hyperlinks>
    <hyperlink ref="H1" location="INDICE!A1" display="INDICE"/>
  </hyperlinks>
  <printOptions horizontalCentered="1"/>
  <pageMargins left="0.74803149606299213" right="0.62992125984251968" top="1.1417322834645669" bottom="0.9055118110236221" header="0" footer="0.51181102362204722"/>
  <pageSetup paperSize="9" scale="85" firstPageNumber="91" orientation="landscape" useFirstPageNumber="1" r:id="rId1"/>
  <headerFooter differentOddEven="1" scaleWithDoc="0" alignWithMargins="0">
    <oddHeader>&amp;C&amp;G</oddHeader>
    <oddFooter>&amp;C&amp;12&amp;P</oddFooter>
    <evenHeader>&amp;C&amp;G</evenHeader>
    <evenFooter>&amp;C&amp;12&amp;P</even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zoomScale="90" zoomScaleNormal="90" zoomScalePageLayoutView="80" workbookViewId="0">
      <selection activeCell="A2" sqref="A2:A4"/>
    </sheetView>
  </sheetViews>
  <sheetFormatPr baseColWidth="10" defaultColWidth="9.140625" defaultRowHeight="12.75"/>
  <cols>
    <col min="1" max="1" width="26.42578125" style="65" customWidth="1"/>
    <col min="2" max="2" width="10.42578125" style="65" customWidth="1"/>
    <col min="3" max="4" width="9" style="65" bestFit="1" customWidth="1"/>
    <col min="5" max="5" width="7.85546875" style="65" bestFit="1" customWidth="1"/>
    <col min="6" max="7" width="11.42578125" style="65" bestFit="1" customWidth="1"/>
    <col min="8" max="8" width="12" style="65" bestFit="1" customWidth="1"/>
    <col min="9" max="9" width="7.7109375" style="65" bestFit="1" customWidth="1"/>
    <col min="10" max="11" width="11.28515625" style="65" bestFit="1" customWidth="1"/>
    <col min="12" max="12" width="11.7109375" style="65" bestFit="1" customWidth="1"/>
    <col min="13" max="13" width="9.85546875" style="65" customWidth="1"/>
    <col min="14" max="15" width="9" style="65" bestFit="1" customWidth="1"/>
    <col min="16" max="16" width="7.7109375" style="65" bestFit="1" customWidth="1"/>
    <col min="17" max="17" width="10.42578125" style="65" bestFit="1" customWidth="1"/>
    <col min="18" max="18" width="7.7109375" style="65" bestFit="1" customWidth="1"/>
    <col min="19" max="16384" width="9.140625" style="57"/>
  </cols>
  <sheetData>
    <row r="1" spans="1:19" ht="48.75" customHeight="1">
      <c r="A1" s="1167" t="s">
        <v>1435</v>
      </c>
      <c r="B1" s="1168"/>
      <c r="C1" s="1168"/>
      <c r="D1" s="1168"/>
      <c r="E1" s="1168"/>
      <c r="F1" s="1168"/>
      <c r="G1" s="1168"/>
      <c r="H1" s="1168"/>
      <c r="I1" s="1168"/>
      <c r="J1" s="1168"/>
      <c r="K1" s="1168"/>
      <c r="L1" s="1168"/>
      <c r="M1" s="1168"/>
      <c r="N1" s="1168"/>
      <c r="O1" s="1168"/>
      <c r="P1" s="1168"/>
      <c r="Q1" s="1168"/>
      <c r="R1" s="1168"/>
      <c r="S1" s="468" t="s">
        <v>1037</v>
      </c>
    </row>
    <row r="2" spans="1:19" s="58" customFormat="1">
      <c r="A2" s="1180" t="s">
        <v>657</v>
      </c>
      <c r="B2" s="1180" t="s">
        <v>583</v>
      </c>
      <c r="C2" s="1180" t="s">
        <v>1065</v>
      </c>
      <c r="D2" s="1180"/>
      <c r="E2" s="1180"/>
      <c r="F2" s="1180"/>
      <c r="G2" s="1180"/>
      <c r="H2" s="1180"/>
      <c r="I2" s="1180"/>
      <c r="J2" s="1180"/>
      <c r="K2" s="1180"/>
      <c r="L2" s="1180"/>
      <c r="M2" s="1180" t="s">
        <v>1066</v>
      </c>
      <c r="N2" s="1180"/>
      <c r="O2" s="1180"/>
      <c r="P2" s="1180"/>
      <c r="Q2" s="1180"/>
      <c r="R2" s="1180"/>
    </row>
    <row r="3" spans="1:19" s="58" customFormat="1">
      <c r="A3" s="1180"/>
      <c r="B3" s="1171"/>
      <c r="C3" s="1180"/>
      <c r="D3" s="1180"/>
      <c r="E3" s="1180"/>
      <c r="F3" s="1180"/>
      <c r="G3" s="1180"/>
      <c r="H3" s="1180"/>
      <c r="I3" s="1180"/>
      <c r="J3" s="1180"/>
      <c r="K3" s="1180"/>
      <c r="L3" s="1180"/>
      <c r="M3" s="1180"/>
      <c r="N3" s="1180"/>
      <c r="O3" s="1180"/>
      <c r="P3" s="1180"/>
      <c r="Q3" s="1180"/>
      <c r="R3" s="1180"/>
    </row>
    <row r="4" spans="1:19" s="58" customFormat="1" ht="41.25" customHeight="1">
      <c r="A4" s="1180"/>
      <c r="B4" s="1171"/>
      <c r="C4" s="743" t="s">
        <v>470</v>
      </c>
      <c r="D4" s="743" t="s">
        <v>75</v>
      </c>
      <c r="E4" s="743" t="s">
        <v>74</v>
      </c>
      <c r="F4" s="743" t="s">
        <v>73</v>
      </c>
      <c r="G4" s="743" t="s">
        <v>72</v>
      </c>
      <c r="H4" s="743" t="s">
        <v>71</v>
      </c>
      <c r="I4" s="743" t="s">
        <v>656</v>
      </c>
      <c r="J4" s="743" t="s">
        <v>69</v>
      </c>
      <c r="K4" s="743" t="s">
        <v>618</v>
      </c>
      <c r="L4" s="743" t="s">
        <v>67</v>
      </c>
      <c r="M4" s="743" t="s">
        <v>621</v>
      </c>
      <c r="N4" s="743" t="s">
        <v>66</v>
      </c>
      <c r="O4" s="743" t="s">
        <v>65</v>
      </c>
      <c r="P4" s="743" t="s">
        <v>64</v>
      </c>
      <c r="Q4" s="743" t="s">
        <v>63</v>
      </c>
      <c r="R4" s="743" t="s">
        <v>342</v>
      </c>
    </row>
    <row r="5" spans="1:19" ht="17.25" customHeight="1">
      <c r="A5" s="50" t="s">
        <v>11</v>
      </c>
      <c r="B5" s="46">
        <v>13402496</v>
      </c>
      <c r="C5" s="46">
        <v>2356257</v>
      </c>
      <c r="D5" s="46">
        <v>1054240</v>
      </c>
      <c r="E5" s="46">
        <v>396768</v>
      </c>
      <c r="F5" s="46">
        <v>209215</v>
      </c>
      <c r="G5" s="46">
        <v>64133</v>
      </c>
      <c r="H5" s="46">
        <v>12163</v>
      </c>
      <c r="I5" s="46">
        <v>571182</v>
      </c>
      <c r="J5" s="46">
        <v>46483</v>
      </c>
      <c r="K5" s="46">
        <v>2073</v>
      </c>
      <c r="L5" s="46">
        <v>0</v>
      </c>
      <c r="M5" s="46">
        <v>11046239</v>
      </c>
      <c r="N5" s="46">
        <v>2819848</v>
      </c>
      <c r="O5" s="46">
        <v>6533132</v>
      </c>
      <c r="P5" s="46">
        <v>330365</v>
      </c>
      <c r="Q5" s="46">
        <v>635016</v>
      </c>
      <c r="R5" s="46">
        <v>727878</v>
      </c>
    </row>
    <row r="6" spans="1:19" ht="15" customHeight="1">
      <c r="A6" s="774" t="s">
        <v>352</v>
      </c>
      <c r="B6" s="731">
        <v>5308114</v>
      </c>
      <c r="C6" s="731">
        <v>916749</v>
      </c>
      <c r="D6" s="731">
        <v>355769</v>
      </c>
      <c r="E6" s="731">
        <v>185376</v>
      </c>
      <c r="F6" s="731">
        <v>46138</v>
      </c>
      <c r="G6" s="731">
        <v>33720</v>
      </c>
      <c r="H6" s="731">
        <v>12163</v>
      </c>
      <c r="I6" s="731">
        <v>251903</v>
      </c>
      <c r="J6" s="731">
        <v>31680</v>
      </c>
      <c r="K6" s="731">
        <v>0</v>
      </c>
      <c r="L6" s="731">
        <v>0</v>
      </c>
      <c r="M6" s="731">
        <v>4391365</v>
      </c>
      <c r="N6" s="731">
        <v>1174966</v>
      </c>
      <c r="O6" s="731">
        <v>2518004</v>
      </c>
      <c r="P6" s="731">
        <v>192641</v>
      </c>
      <c r="Q6" s="731">
        <v>314927</v>
      </c>
      <c r="R6" s="731">
        <v>190827</v>
      </c>
    </row>
    <row r="7" spans="1:19" ht="15.75" customHeight="1">
      <c r="A7" s="876" t="s">
        <v>13</v>
      </c>
      <c r="B7" s="117">
        <v>703570</v>
      </c>
      <c r="C7" s="117">
        <v>126237</v>
      </c>
      <c r="D7" s="117">
        <v>69301</v>
      </c>
      <c r="E7" s="117">
        <v>16803</v>
      </c>
      <c r="F7" s="117">
        <v>0</v>
      </c>
      <c r="G7" s="117">
        <v>16668</v>
      </c>
      <c r="H7" s="117">
        <v>0</v>
      </c>
      <c r="I7" s="117">
        <v>23465</v>
      </c>
      <c r="J7" s="117">
        <v>0</v>
      </c>
      <c r="K7" s="117">
        <v>0</v>
      </c>
      <c r="L7" s="117">
        <v>0</v>
      </c>
      <c r="M7" s="117">
        <v>577333</v>
      </c>
      <c r="N7" s="117">
        <v>187668</v>
      </c>
      <c r="O7" s="117">
        <v>291208</v>
      </c>
      <c r="P7" s="117">
        <v>6009</v>
      </c>
      <c r="Q7" s="117">
        <v>16744</v>
      </c>
      <c r="R7" s="117">
        <v>75704</v>
      </c>
    </row>
    <row r="8" spans="1:19" ht="16.5" customHeight="1">
      <c r="A8" s="732" t="s">
        <v>14</v>
      </c>
      <c r="B8" s="733">
        <v>198904</v>
      </c>
      <c r="C8" s="733">
        <v>22100</v>
      </c>
      <c r="D8" s="733">
        <v>19366</v>
      </c>
      <c r="E8" s="733">
        <v>1712</v>
      </c>
      <c r="F8" s="733">
        <v>0</v>
      </c>
      <c r="G8" s="733">
        <v>0</v>
      </c>
      <c r="H8" s="733">
        <v>0</v>
      </c>
      <c r="I8" s="733">
        <v>1022</v>
      </c>
      <c r="J8" s="733">
        <v>0</v>
      </c>
      <c r="K8" s="733">
        <v>0</v>
      </c>
      <c r="L8" s="733">
        <v>0</v>
      </c>
      <c r="M8" s="733">
        <v>176804</v>
      </c>
      <c r="N8" s="733">
        <v>49950</v>
      </c>
      <c r="O8" s="733">
        <v>110268</v>
      </c>
      <c r="P8" s="733">
        <v>7227</v>
      </c>
      <c r="Q8" s="733">
        <v>9086</v>
      </c>
      <c r="R8" s="733">
        <v>273</v>
      </c>
    </row>
    <row r="9" spans="1:19" ht="17.25" customHeight="1">
      <c r="A9" s="876" t="s">
        <v>15</v>
      </c>
      <c r="B9" s="117">
        <v>236779</v>
      </c>
      <c r="C9" s="117">
        <v>4351</v>
      </c>
      <c r="D9" s="117">
        <v>2135</v>
      </c>
      <c r="E9" s="117">
        <v>1625</v>
      </c>
      <c r="F9" s="117">
        <v>0</v>
      </c>
      <c r="G9" s="117">
        <v>0</v>
      </c>
      <c r="H9" s="117">
        <v>0</v>
      </c>
      <c r="I9" s="117">
        <v>591</v>
      </c>
      <c r="J9" s="117">
        <v>0</v>
      </c>
      <c r="K9" s="117">
        <v>0</v>
      </c>
      <c r="L9" s="117">
        <v>0</v>
      </c>
      <c r="M9" s="117">
        <v>232428</v>
      </c>
      <c r="N9" s="117">
        <v>102272</v>
      </c>
      <c r="O9" s="117">
        <v>98292</v>
      </c>
      <c r="P9" s="117">
        <v>26971</v>
      </c>
      <c r="Q9" s="117">
        <v>2623</v>
      </c>
      <c r="R9" s="117">
        <v>2270</v>
      </c>
    </row>
    <row r="10" spans="1:19" ht="16.5" customHeight="1">
      <c r="A10" s="732" t="s">
        <v>16</v>
      </c>
      <c r="B10" s="733">
        <v>173990</v>
      </c>
      <c r="C10" s="733">
        <v>40783</v>
      </c>
      <c r="D10" s="733">
        <v>12253</v>
      </c>
      <c r="E10" s="733">
        <v>585</v>
      </c>
      <c r="F10" s="733">
        <v>0</v>
      </c>
      <c r="G10" s="733">
        <v>0</v>
      </c>
      <c r="H10" s="733">
        <v>0</v>
      </c>
      <c r="I10" s="733">
        <v>26505</v>
      </c>
      <c r="J10" s="733">
        <v>1440</v>
      </c>
      <c r="K10" s="733">
        <v>0</v>
      </c>
      <c r="L10" s="733">
        <v>0</v>
      </c>
      <c r="M10" s="733">
        <v>133207</v>
      </c>
      <c r="N10" s="733">
        <v>21614</v>
      </c>
      <c r="O10" s="733">
        <v>91264</v>
      </c>
      <c r="P10" s="733">
        <v>7673</v>
      </c>
      <c r="Q10" s="733">
        <v>11403</v>
      </c>
      <c r="R10" s="733">
        <v>1253</v>
      </c>
    </row>
    <row r="11" spans="1:19" ht="16.5" customHeight="1">
      <c r="A11" s="876" t="s">
        <v>17</v>
      </c>
      <c r="B11" s="117">
        <v>301728</v>
      </c>
      <c r="C11" s="117">
        <v>79483</v>
      </c>
      <c r="D11" s="117">
        <v>46929</v>
      </c>
      <c r="E11" s="117">
        <v>2616</v>
      </c>
      <c r="F11" s="117">
        <v>0</v>
      </c>
      <c r="G11" s="117">
        <v>0</v>
      </c>
      <c r="H11" s="117">
        <v>0</v>
      </c>
      <c r="I11" s="117">
        <v>26168</v>
      </c>
      <c r="J11" s="117">
        <v>3770</v>
      </c>
      <c r="K11" s="117">
        <v>0</v>
      </c>
      <c r="L11" s="117">
        <v>0</v>
      </c>
      <c r="M11" s="117">
        <v>222245</v>
      </c>
      <c r="N11" s="117">
        <v>44671</v>
      </c>
      <c r="O11" s="117">
        <v>141891</v>
      </c>
      <c r="P11" s="117">
        <v>16316</v>
      </c>
      <c r="Q11" s="117">
        <v>12147</v>
      </c>
      <c r="R11" s="117">
        <v>7220</v>
      </c>
    </row>
    <row r="12" spans="1:19" ht="16.5" customHeight="1">
      <c r="A12" s="732" t="s">
        <v>18</v>
      </c>
      <c r="B12" s="733">
        <v>341472</v>
      </c>
      <c r="C12" s="733">
        <v>40249</v>
      </c>
      <c r="D12" s="733">
        <v>27832</v>
      </c>
      <c r="E12" s="733">
        <v>12120</v>
      </c>
      <c r="F12" s="733">
        <v>75</v>
      </c>
      <c r="G12" s="733">
        <v>0</v>
      </c>
      <c r="H12" s="733">
        <v>0</v>
      </c>
      <c r="I12" s="733">
        <v>222</v>
      </c>
      <c r="J12" s="733">
        <v>0</v>
      </c>
      <c r="K12" s="733">
        <v>0</v>
      </c>
      <c r="L12" s="733">
        <v>0</v>
      </c>
      <c r="M12" s="733">
        <v>301223</v>
      </c>
      <c r="N12" s="733">
        <v>52399</v>
      </c>
      <c r="O12" s="733">
        <v>183255</v>
      </c>
      <c r="P12" s="733">
        <v>47933</v>
      </c>
      <c r="Q12" s="733">
        <v>12999</v>
      </c>
      <c r="R12" s="733">
        <v>4637</v>
      </c>
    </row>
    <row r="13" spans="1:19" ht="16.5" customHeight="1">
      <c r="A13" s="876" t="s">
        <v>19</v>
      </c>
      <c r="B13" s="117">
        <v>279617</v>
      </c>
      <c r="C13" s="117">
        <v>47432</v>
      </c>
      <c r="D13" s="117">
        <v>35941</v>
      </c>
      <c r="E13" s="117">
        <v>11361</v>
      </c>
      <c r="F13" s="117">
        <v>0</v>
      </c>
      <c r="G13" s="117">
        <v>0</v>
      </c>
      <c r="H13" s="117">
        <v>0</v>
      </c>
      <c r="I13" s="117">
        <v>130</v>
      </c>
      <c r="J13" s="117">
        <v>0</v>
      </c>
      <c r="K13" s="117">
        <v>0</v>
      </c>
      <c r="L13" s="117">
        <v>0</v>
      </c>
      <c r="M13" s="117">
        <v>232185</v>
      </c>
      <c r="N13" s="117">
        <v>22755</v>
      </c>
      <c r="O13" s="117">
        <v>190109</v>
      </c>
      <c r="P13" s="117">
        <v>10675</v>
      </c>
      <c r="Q13" s="117">
        <v>5864</v>
      </c>
      <c r="R13" s="117">
        <v>2782</v>
      </c>
    </row>
    <row r="14" spans="1:19" ht="16.5" customHeight="1">
      <c r="A14" s="732" t="s">
        <v>20</v>
      </c>
      <c r="B14" s="733">
        <v>438141</v>
      </c>
      <c r="C14" s="733">
        <v>105276</v>
      </c>
      <c r="D14" s="733">
        <v>77005</v>
      </c>
      <c r="E14" s="733">
        <v>10057</v>
      </c>
      <c r="F14" s="733">
        <v>0</v>
      </c>
      <c r="G14" s="733">
        <v>17052</v>
      </c>
      <c r="H14" s="733">
        <v>0</v>
      </c>
      <c r="I14" s="733">
        <v>1162</v>
      </c>
      <c r="J14" s="733">
        <v>0</v>
      </c>
      <c r="K14" s="733">
        <v>0</v>
      </c>
      <c r="L14" s="733">
        <v>0</v>
      </c>
      <c r="M14" s="733">
        <v>332865</v>
      </c>
      <c r="N14" s="733">
        <v>69286</v>
      </c>
      <c r="O14" s="733">
        <v>173513</v>
      </c>
      <c r="P14" s="733">
        <v>33833</v>
      </c>
      <c r="Q14" s="733">
        <v>33948</v>
      </c>
      <c r="R14" s="733">
        <v>22285</v>
      </c>
    </row>
    <row r="15" spans="1:19" ht="16.5" customHeight="1">
      <c r="A15" s="876" t="s">
        <v>21</v>
      </c>
      <c r="B15" s="117">
        <v>1934355</v>
      </c>
      <c r="C15" s="117">
        <v>298186</v>
      </c>
      <c r="D15" s="117">
        <v>23388</v>
      </c>
      <c r="E15" s="117">
        <v>98277</v>
      </c>
      <c r="F15" s="117">
        <v>46063</v>
      </c>
      <c r="G15" s="117">
        <v>0</v>
      </c>
      <c r="H15" s="117">
        <v>12163</v>
      </c>
      <c r="I15" s="117">
        <v>105595</v>
      </c>
      <c r="J15" s="117">
        <v>12700</v>
      </c>
      <c r="K15" s="117">
        <v>0</v>
      </c>
      <c r="L15" s="117">
        <v>0</v>
      </c>
      <c r="M15" s="117">
        <v>1636169</v>
      </c>
      <c r="N15" s="117">
        <v>456700</v>
      </c>
      <c r="O15" s="117">
        <v>938271</v>
      </c>
      <c r="P15" s="117">
        <v>900</v>
      </c>
      <c r="Q15" s="117">
        <v>195970</v>
      </c>
      <c r="R15" s="117">
        <v>44328</v>
      </c>
    </row>
    <row r="16" spans="1:19" ht="17.25" customHeight="1">
      <c r="A16" s="732" t="s">
        <v>22</v>
      </c>
      <c r="B16" s="733">
        <v>433837</v>
      </c>
      <c r="C16" s="733">
        <v>99418</v>
      </c>
      <c r="D16" s="733">
        <v>40943</v>
      </c>
      <c r="E16" s="733">
        <v>24778</v>
      </c>
      <c r="F16" s="733">
        <v>0</v>
      </c>
      <c r="G16" s="733">
        <v>0</v>
      </c>
      <c r="H16" s="733">
        <v>0</v>
      </c>
      <c r="I16" s="733">
        <v>31789</v>
      </c>
      <c r="J16" s="733">
        <v>1908</v>
      </c>
      <c r="K16" s="733">
        <v>0</v>
      </c>
      <c r="L16" s="733">
        <v>0</v>
      </c>
      <c r="M16" s="733">
        <v>334419</v>
      </c>
      <c r="N16" s="733">
        <v>89504</v>
      </c>
      <c r="O16" s="733">
        <v>172485</v>
      </c>
      <c r="P16" s="733">
        <v>35104</v>
      </c>
      <c r="Q16" s="733">
        <v>14143</v>
      </c>
      <c r="R16" s="733">
        <v>23183</v>
      </c>
    </row>
    <row r="17" spans="1:19" ht="15" customHeight="1">
      <c r="A17" s="876" t="s">
        <v>23</v>
      </c>
      <c r="B17" s="117">
        <v>265721</v>
      </c>
      <c r="C17" s="117">
        <v>53234</v>
      </c>
      <c r="D17" s="117">
        <v>676</v>
      </c>
      <c r="E17" s="117">
        <v>5442</v>
      </c>
      <c r="F17" s="117">
        <v>0</v>
      </c>
      <c r="G17" s="117">
        <v>0</v>
      </c>
      <c r="H17" s="117">
        <v>0</v>
      </c>
      <c r="I17" s="117">
        <v>35254</v>
      </c>
      <c r="J17" s="117">
        <v>11862</v>
      </c>
      <c r="K17" s="117">
        <v>0</v>
      </c>
      <c r="L17" s="117">
        <v>0</v>
      </c>
      <c r="M17" s="117">
        <v>212487</v>
      </c>
      <c r="N17" s="117">
        <v>78147</v>
      </c>
      <c r="O17" s="117">
        <v>127448</v>
      </c>
      <c r="P17" s="117">
        <v>0</v>
      </c>
      <c r="Q17" s="117">
        <v>0</v>
      </c>
      <c r="R17" s="117">
        <v>6892</v>
      </c>
    </row>
    <row r="18" spans="1:19" ht="16.5" customHeight="1">
      <c r="A18" s="774" t="s">
        <v>351</v>
      </c>
      <c r="B18" s="731">
        <v>7231571</v>
      </c>
      <c r="C18" s="731">
        <v>1263747</v>
      </c>
      <c r="D18" s="731">
        <v>579545</v>
      </c>
      <c r="E18" s="731">
        <v>159312</v>
      </c>
      <c r="F18" s="731">
        <v>163077</v>
      </c>
      <c r="G18" s="731">
        <v>30413</v>
      </c>
      <c r="H18" s="731">
        <v>0</v>
      </c>
      <c r="I18" s="731">
        <v>316590</v>
      </c>
      <c r="J18" s="731">
        <v>12737</v>
      </c>
      <c r="K18" s="731">
        <v>2073</v>
      </c>
      <c r="L18" s="731">
        <v>0</v>
      </c>
      <c r="M18" s="731">
        <v>5967824</v>
      </c>
      <c r="N18" s="731">
        <v>1510871</v>
      </c>
      <c r="O18" s="731">
        <v>3587709</v>
      </c>
      <c r="P18" s="731">
        <v>63285</v>
      </c>
      <c r="Q18" s="731">
        <v>286958</v>
      </c>
      <c r="R18" s="731">
        <v>519001</v>
      </c>
      <c r="S18" s="65"/>
    </row>
    <row r="19" spans="1:19" ht="16.5" customHeight="1">
      <c r="A19" s="876" t="s">
        <v>25</v>
      </c>
      <c r="B19" s="117">
        <v>561385</v>
      </c>
      <c r="C19" s="117">
        <v>117498</v>
      </c>
      <c r="D19" s="117">
        <v>42200</v>
      </c>
      <c r="E19" s="117">
        <v>42469</v>
      </c>
      <c r="F19" s="117">
        <v>10410</v>
      </c>
      <c r="G19" s="117">
        <v>0</v>
      </c>
      <c r="H19" s="117">
        <v>0</v>
      </c>
      <c r="I19" s="117">
        <v>22275</v>
      </c>
      <c r="J19" s="117">
        <v>144</v>
      </c>
      <c r="K19" s="117">
        <v>0</v>
      </c>
      <c r="L19" s="117">
        <v>0</v>
      </c>
      <c r="M19" s="117">
        <v>443887</v>
      </c>
      <c r="N19" s="117">
        <v>52594</v>
      </c>
      <c r="O19" s="117">
        <v>340742</v>
      </c>
      <c r="P19" s="117">
        <v>10678</v>
      </c>
      <c r="Q19" s="117">
        <v>8048</v>
      </c>
      <c r="R19" s="117">
        <v>31825</v>
      </c>
    </row>
    <row r="20" spans="1:19" ht="15.75" customHeight="1">
      <c r="A20" s="732" t="s">
        <v>26</v>
      </c>
      <c r="B20" s="733">
        <v>686103</v>
      </c>
      <c r="C20" s="733">
        <v>132114</v>
      </c>
      <c r="D20" s="733">
        <v>77290</v>
      </c>
      <c r="E20" s="733">
        <v>34950</v>
      </c>
      <c r="F20" s="733">
        <v>12457</v>
      </c>
      <c r="G20" s="733">
        <v>0</v>
      </c>
      <c r="H20" s="733">
        <v>0</v>
      </c>
      <c r="I20" s="733">
        <v>5146</v>
      </c>
      <c r="J20" s="733">
        <v>198</v>
      </c>
      <c r="K20" s="733">
        <v>2073</v>
      </c>
      <c r="L20" s="733">
        <v>0</v>
      </c>
      <c r="M20" s="733">
        <v>553989</v>
      </c>
      <c r="N20" s="733">
        <v>88467</v>
      </c>
      <c r="O20" s="733">
        <v>347757</v>
      </c>
      <c r="P20" s="733">
        <v>34112</v>
      </c>
      <c r="Q20" s="733">
        <v>80809</v>
      </c>
      <c r="R20" s="733">
        <v>2844</v>
      </c>
    </row>
    <row r="21" spans="1:19" ht="16.5" customHeight="1">
      <c r="A21" s="876" t="s">
        <v>27</v>
      </c>
      <c r="B21" s="117">
        <v>3250284</v>
      </c>
      <c r="C21" s="117">
        <v>601358</v>
      </c>
      <c r="D21" s="117">
        <v>275682</v>
      </c>
      <c r="E21" s="117">
        <v>57616</v>
      </c>
      <c r="F21" s="117">
        <v>122739</v>
      </c>
      <c r="G21" s="117">
        <v>26208</v>
      </c>
      <c r="H21" s="117">
        <v>0</v>
      </c>
      <c r="I21" s="117">
        <v>119113</v>
      </c>
      <c r="J21" s="117">
        <v>0</v>
      </c>
      <c r="K21" s="117">
        <v>0</v>
      </c>
      <c r="L21" s="117">
        <v>0</v>
      </c>
      <c r="M21" s="117">
        <v>2648926</v>
      </c>
      <c r="N21" s="117">
        <v>893128</v>
      </c>
      <c r="O21" s="117">
        <v>1201098</v>
      </c>
      <c r="P21" s="117">
        <v>4010</v>
      </c>
      <c r="Q21" s="117">
        <v>148012</v>
      </c>
      <c r="R21" s="117">
        <v>402678</v>
      </c>
    </row>
    <row r="22" spans="1:19" ht="16.5" customHeight="1">
      <c r="A22" s="732" t="s">
        <v>28</v>
      </c>
      <c r="B22" s="733">
        <v>897096</v>
      </c>
      <c r="C22" s="733">
        <v>147940</v>
      </c>
      <c r="D22" s="733">
        <v>37947</v>
      </c>
      <c r="E22" s="733">
        <v>3733</v>
      </c>
      <c r="F22" s="733">
        <v>17471</v>
      </c>
      <c r="G22" s="733">
        <v>0</v>
      </c>
      <c r="H22" s="733">
        <v>0</v>
      </c>
      <c r="I22" s="733">
        <v>78528</v>
      </c>
      <c r="J22" s="733">
        <v>10261</v>
      </c>
      <c r="K22" s="733">
        <v>0</v>
      </c>
      <c r="L22" s="733">
        <v>0</v>
      </c>
      <c r="M22" s="733">
        <v>749156</v>
      </c>
      <c r="N22" s="733">
        <v>68431</v>
      </c>
      <c r="O22" s="733">
        <v>602022</v>
      </c>
      <c r="P22" s="733">
        <v>8576</v>
      </c>
      <c r="Q22" s="733">
        <v>35881</v>
      </c>
      <c r="R22" s="733">
        <v>34246</v>
      </c>
    </row>
    <row r="23" spans="1:19" ht="16.5" customHeight="1">
      <c r="A23" s="876" t="s">
        <v>29</v>
      </c>
      <c r="B23" s="117">
        <v>1370509</v>
      </c>
      <c r="C23" s="117">
        <v>160360</v>
      </c>
      <c r="D23" s="117">
        <v>87966</v>
      </c>
      <c r="E23" s="117">
        <v>16848</v>
      </c>
      <c r="F23" s="117">
        <v>0</v>
      </c>
      <c r="G23" s="117">
        <v>4205</v>
      </c>
      <c r="H23" s="117">
        <v>0</v>
      </c>
      <c r="I23" s="117">
        <v>49207</v>
      </c>
      <c r="J23" s="117">
        <v>2134</v>
      </c>
      <c r="K23" s="117">
        <v>0</v>
      </c>
      <c r="L23" s="117">
        <v>0</v>
      </c>
      <c r="M23" s="117">
        <v>1210149</v>
      </c>
      <c r="N23" s="117">
        <v>367697</v>
      </c>
      <c r="O23" s="117">
        <v>790383</v>
      </c>
      <c r="P23" s="117">
        <v>5909</v>
      </c>
      <c r="Q23" s="117">
        <v>10834</v>
      </c>
      <c r="R23" s="117">
        <v>35326</v>
      </c>
    </row>
    <row r="24" spans="1:19" ht="15.75" customHeight="1">
      <c r="A24" s="732" t="s">
        <v>30</v>
      </c>
      <c r="B24" s="733">
        <v>466194</v>
      </c>
      <c r="C24" s="733">
        <v>104477</v>
      </c>
      <c r="D24" s="733">
        <v>58460</v>
      </c>
      <c r="E24" s="733">
        <v>3696</v>
      </c>
      <c r="F24" s="733">
        <v>0</v>
      </c>
      <c r="G24" s="733">
        <v>0</v>
      </c>
      <c r="H24" s="733">
        <v>0</v>
      </c>
      <c r="I24" s="733">
        <v>42321</v>
      </c>
      <c r="J24" s="733">
        <v>0</v>
      </c>
      <c r="K24" s="733">
        <v>0</v>
      </c>
      <c r="L24" s="733">
        <v>0</v>
      </c>
      <c r="M24" s="733">
        <v>361717</v>
      </c>
      <c r="N24" s="733">
        <v>40554</v>
      </c>
      <c r="O24" s="733">
        <v>305707</v>
      </c>
      <c r="P24" s="733">
        <v>0</v>
      </c>
      <c r="Q24" s="733">
        <v>3374</v>
      </c>
      <c r="R24" s="733">
        <v>12082</v>
      </c>
    </row>
    <row r="25" spans="1:19" ht="17.25" customHeight="1">
      <c r="A25" s="50" t="s">
        <v>350</v>
      </c>
      <c r="B25" s="46">
        <v>837339</v>
      </c>
      <c r="C25" s="46">
        <v>158505</v>
      </c>
      <c r="D25" s="46">
        <v>101670</v>
      </c>
      <c r="E25" s="46">
        <v>52080</v>
      </c>
      <c r="F25" s="46">
        <v>0</v>
      </c>
      <c r="G25" s="46">
        <v>0</v>
      </c>
      <c r="H25" s="46">
        <v>0</v>
      </c>
      <c r="I25" s="46">
        <v>2689</v>
      </c>
      <c r="J25" s="46">
        <v>2066</v>
      </c>
      <c r="K25" s="46">
        <v>0</v>
      </c>
      <c r="L25" s="46">
        <v>0</v>
      </c>
      <c r="M25" s="46">
        <v>678834</v>
      </c>
      <c r="N25" s="46">
        <v>134011</v>
      </c>
      <c r="O25" s="46">
        <v>420016</v>
      </c>
      <c r="P25" s="46">
        <v>73626</v>
      </c>
      <c r="Q25" s="46">
        <v>33131</v>
      </c>
      <c r="R25" s="46">
        <v>18050</v>
      </c>
    </row>
    <row r="26" spans="1:19" ht="17.25" customHeight="1">
      <c r="A26" s="732" t="s">
        <v>93</v>
      </c>
      <c r="B26" s="733">
        <v>197929</v>
      </c>
      <c r="C26" s="733">
        <v>55630</v>
      </c>
      <c r="D26" s="733">
        <v>53379</v>
      </c>
      <c r="E26" s="733">
        <v>1927</v>
      </c>
      <c r="F26" s="733">
        <v>0</v>
      </c>
      <c r="G26" s="733">
        <v>0</v>
      </c>
      <c r="H26" s="733">
        <v>0</v>
      </c>
      <c r="I26" s="733">
        <v>324</v>
      </c>
      <c r="J26" s="733">
        <v>0</v>
      </c>
      <c r="K26" s="733">
        <v>0</v>
      </c>
      <c r="L26" s="733">
        <v>0</v>
      </c>
      <c r="M26" s="733">
        <v>142299</v>
      </c>
      <c r="N26" s="733">
        <v>33081</v>
      </c>
      <c r="O26" s="733">
        <v>83900</v>
      </c>
      <c r="P26" s="733">
        <v>22524</v>
      </c>
      <c r="Q26" s="733">
        <v>580</v>
      </c>
      <c r="R26" s="733">
        <v>2214</v>
      </c>
    </row>
    <row r="27" spans="1:19" ht="17.25" customHeight="1">
      <c r="A27" s="876" t="s">
        <v>101</v>
      </c>
      <c r="B27" s="117">
        <v>143058</v>
      </c>
      <c r="C27" s="117">
        <v>7667</v>
      </c>
      <c r="D27" s="117">
        <v>3867</v>
      </c>
      <c r="E27" s="117">
        <v>3753</v>
      </c>
      <c r="F27" s="117">
        <v>0</v>
      </c>
      <c r="G27" s="117">
        <v>0</v>
      </c>
      <c r="H27" s="117">
        <v>0</v>
      </c>
      <c r="I27" s="117">
        <v>47</v>
      </c>
      <c r="J27" s="117">
        <v>0</v>
      </c>
      <c r="K27" s="117">
        <v>0</v>
      </c>
      <c r="L27" s="117">
        <v>0</v>
      </c>
      <c r="M27" s="117">
        <v>135391</v>
      </c>
      <c r="N27" s="117">
        <v>45305</v>
      </c>
      <c r="O27" s="117">
        <v>86381</v>
      </c>
      <c r="P27" s="117">
        <v>1350</v>
      </c>
      <c r="Q27" s="117">
        <v>0</v>
      </c>
      <c r="R27" s="117">
        <v>2355</v>
      </c>
    </row>
    <row r="28" spans="1:19" ht="17.25" customHeight="1">
      <c r="A28" s="732" t="s">
        <v>92</v>
      </c>
      <c r="B28" s="733">
        <v>105935</v>
      </c>
      <c r="C28" s="733">
        <v>9822</v>
      </c>
      <c r="D28" s="733">
        <v>1544</v>
      </c>
      <c r="E28" s="733">
        <v>8278</v>
      </c>
      <c r="F28" s="733">
        <v>0</v>
      </c>
      <c r="G28" s="733">
        <v>0</v>
      </c>
      <c r="H28" s="733">
        <v>0</v>
      </c>
      <c r="I28" s="733">
        <v>0</v>
      </c>
      <c r="J28" s="733">
        <v>0</v>
      </c>
      <c r="K28" s="733">
        <v>0</v>
      </c>
      <c r="L28" s="733">
        <v>0</v>
      </c>
      <c r="M28" s="733">
        <v>96113</v>
      </c>
      <c r="N28" s="733">
        <v>10820</v>
      </c>
      <c r="O28" s="733">
        <v>68705</v>
      </c>
      <c r="P28" s="733">
        <v>2854</v>
      </c>
      <c r="Q28" s="733">
        <v>13734</v>
      </c>
      <c r="R28" s="733">
        <v>0</v>
      </c>
    </row>
    <row r="29" spans="1:19" ht="17.25" customHeight="1">
      <c r="A29" s="876" t="s">
        <v>100</v>
      </c>
      <c r="B29" s="117">
        <v>116669</v>
      </c>
      <c r="C29" s="117">
        <v>36322</v>
      </c>
      <c r="D29" s="117">
        <v>19169</v>
      </c>
      <c r="E29" s="117">
        <v>17153</v>
      </c>
      <c r="F29" s="117">
        <v>0</v>
      </c>
      <c r="G29" s="117">
        <v>0</v>
      </c>
      <c r="H29" s="117">
        <v>0</v>
      </c>
      <c r="I29" s="117">
        <v>0</v>
      </c>
      <c r="J29" s="117">
        <v>0</v>
      </c>
      <c r="K29" s="117">
        <v>0</v>
      </c>
      <c r="L29" s="117">
        <v>0</v>
      </c>
      <c r="M29" s="117">
        <v>80347</v>
      </c>
      <c r="N29" s="117">
        <v>0</v>
      </c>
      <c r="O29" s="117">
        <v>49550</v>
      </c>
      <c r="P29" s="117">
        <v>26668</v>
      </c>
      <c r="Q29" s="117">
        <v>1089</v>
      </c>
      <c r="R29" s="117">
        <v>3040</v>
      </c>
    </row>
    <row r="30" spans="1:19" ht="17.25" customHeight="1">
      <c r="A30" s="732" t="s">
        <v>91</v>
      </c>
      <c r="B30" s="733">
        <v>126848</v>
      </c>
      <c r="C30" s="733">
        <v>25553</v>
      </c>
      <c r="D30" s="733">
        <v>20944</v>
      </c>
      <c r="E30" s="733">
        <v>1845</v>
      </c>
      <c r="F30" s="733">
        <v>0</v>
      </c>
      <c r="G30" s="733">
        <v>0</v>
      </c>
      <c r="H30" s="733">
        <v>0</v>
      </c>
      <c r="I30" s="733">
        <v>698</v>
      </c>
      <c r="J30" s="733">
        <v>2066</v>
      </c>
      <c r="K30" s="733">
        <v>0</v>
      </c>
      <c r="L30" s="733">
        <v>0</v>
      </c>
      <c r="M30" s="733">
        <v>101295</v>
      </c>
      <c r="N30" s="733">
        <v>8571</v>
      </c>
      <c r="O30" s="733">
        <v>66761</v>
      </c>
      <c r="P30" s="733">
        <v>7753</v>
      </c>
      <c r="Q30" s="733">
        <v>16217</v>
      </c>
      <c r="R30" s="733">
        <v>1993</v>
      </c>
    </row>
    <row r="31" spans="1:19" ht="16.5" customHeight="1">
      <c r="A31" s="876" t="s">
        <v>90</v>
      </c>
      <c r="B31" s="117">
        <v>146900</v>
      </c>
      <c r="C31" s="117">
        <v>23511</v>
      </c>
      <c r="D31" s="117">
        <v>2767</v>
      </c>
      <c r="E31" s="117">
        <v>19124</v>
      </c>
      <c r="F31" s="117">
        <v>0</v>
      </c>
      <c r="G31" s="117">
        <v>0</v>
      </c>
      <c r="H31" s="117">
        <v>0</v>
      </c>
      <c r="I31" s="117">
        <v>1620</v>
      </c>
      <c r="J31" s="117">
        <v>0</v>
      </c>
      <c r="K31" s="117">
        <v>0</v>
      </c>
      <c r="L31" s="117">
        <v>0</v>
      </c>
      <c r="M31" s="117">
        <v>123389</v>
      </c>
      <c r="N31" s="117">
        <v>36234</v>
      </c>
      <c r="O31" s="117">
        <v>64719</v>
      </c>
      <c r="P31" s="117">
        <v>12477</v>
      </c>
      <c r="Q31" s="117">
        <v>1511</v>
      </c>
      <c r="R31" s="117">
        <v>8448</v>
      </c>
    </row>
    <row r="32" spans="1:19" ht="18" customHeight="1">
      <c r="A32" s="774" t="s">
        <v>349</v>
      </c>
      <c r="B32" s="731">
        <v>21879</v>
      </c>
      <c r="C32" s="731">
        <v>17256</v>
      </c>
      <c r="D32" s="731">
        <v>17256</v>
      </c>
      <c r="E32" s="731">
        <v>0</v>
      </c>
      <c r="F32" s="731">
        <v>0</v>
      </c>
      <c r="G32" s="731">
        <v>0</v>
      </c>
      <c r="H32" s="731">
        <v>0</v>
      </c>
      <c r="I32" s="731">
        <v>0</v>
      </c>
      <c r="J32" s="731">
        <v>0</v>
      </c>
      <c r="K32" s="731">
        <v>0</v>
      </c>
      <c r="L32" s="731">
        <v>0</v>
      </c>
      <c r="M32" s="731">
        <v>4623</v>
      </c>
      <c r="N32" s="731">
        <v>0</v>
      </c>
      <c r="O32" s="731">
        <v>3810</v>
      </c>
      <c r="P32" s="731">
        <v>813</v>
      </c>
      <c r="Q32" s="731">
        <v>0</v>
      </c>
      <c r="R32" s="731">
        <v>0</v>
      </c>
    </row>
    <row r="33" spans="1:18" ht="16.5" customHeight="1">
      <c r="A33" s="876" t="s">
        <v>99</v>
      </c>
      <c r="B33" s="117">
        <v>21879</v>
      </c>
      <c r="C33" s="117">
        <v>17256</v>
      </c>
      <c r="D33" s="117">
        <v>17256</v>
      </c>
      <c r="E33" s="117">
        <v>0</v>
      </c>
      <c r="F33" s="117">
        <v>0</v>
      </c>
      <c r="G33" s="117">
        <v>0</v>
      </c>
      <c r="H33" s="117">
        <v>0</v>
      </c>
      <c r="I33" s="117">
        <v>0</v>
      </c>
      <c r="J33" s="117">
        <v>0</v>
      </c>
      <c r="K33" s="117">
        <v>0</v>
      </c>
      <c r="L33" s="117">
        <v>0</v>
      </c>
      <c r="M33" s="117">
        <v>4623</v>
      </c>
      <c r="N33" s="117">
        <v>0</v>
      </c>
      <c r="O33" s="117">
        <v>3810</v>
      </c>
      <c r="P33" s="117">
        <v>813</v>
      </c>
      <c r="Q33" s="117">
        <v>0</v>
      </c>
      <c r="R33" s="117">
        <v>0</v>
      </c>
    </row>
    <row r="34" spans="1:18" ht="16.5" customHeight="1">
      <c r="A34" s="774" t="s">
        <v>41</v>
      </c>
      <c r="B34" s="731">
        <v>3593</v>
      </c>
      <c r="C34" s="731" t="s">
        <v>552</v>
      </c>
      <c r="D34" s="731" t="s">
        <v>552</v>
      </c>
      <c r="E34" s="731" t="s">
        <v>552</v>
      </c>
      <c r="F34" s="731" t="s">
        <v>552</v>
      </c>
      <c r="G34" s="731" t="s">
        <v>552</v>
      </c>
      <c r="H34" s="731" t="s">
        <v>552</v>
      </c>
      <c r="I34" s="731" t="s">
        <v>552</v>
      </c>
      <c r="J34" s="731" t="s">
        <v>552</v>
      </c>
      <c r="K34" s="731" t="s">
        <v>552</v>
      </c>
      <c r="L34" s="731" t="s">
        <v>552</v>
      </c>
      <c r="M34" s="731">
        <v>3593</v>
      </c>
      <c r="N34" s="731">
        <v>0</v>
      </c>
      <c r="O34" s="731">
        <v>3593</v>
      </c>
      <c r="P34" s="731">
        <v>0</v>
      </c>
      <c r="Q34" s="731">
        <v>0</v>
      </c>
      <c r="R34" s="731">
        <v>0</v>
      </c>
    </row>
    <row r="35" spans="1:18" ht="17.25" customHeight="1">
      <c r="A35" s="876" t="s">
        <v>116</v>
      </c>
      <c r="B35" s="117">
        <v>3593</v>
      </c>
      <c r="C35" s="117" t="s">
        <v>552</v>
      </c>
      <c r="D35" s="117" t="s">
        <v>552</v>
      </c>
      <c r="E35" s="117" t="s">
        <v>552</v>
      </c>
      <c r="F35" s="117" t="s">
        <v>552</v>
      </c>
      <c r="G35" s="117" t="s">
        <v>552</v>
      </c>
      <c r="H35" s="117" t="s">
        <v>552</v>
      </c>
      <c r="I35" s="117" t="s">
        <v>552</v>
      </c>
      <c r="J35" s="117" t="s">
        <v>552</v>
      </c>
      <c r="K35" s="117" t="s">
        <v>552</v>
      </c>
      <c r="L35" s="117" t="s">
        <v>552</v>
      </c>
      <c r="M35" s="117">
        <v>3593</v>
      </c>
      <c r="N35" s="117">
        <v>0</v>
      </c>
      <c r="O35" s="117">
        <v>3593</v>
      </c>
      <c r="P35" s="117">
        <v>0</v>
      </c>
      <c r="Q35" s="117">
        <v>0</v>
      </c>
      <c r="R35" s="117">
        <v>0</v>
      </c>
    </row>
    <row r="36" spans="1:18" ht="5.25" customHeight="1">
      <c r="A36" s="150"/>
      <c r="B36" s="754"/>
      <c r="C36" s="754"/>
      <c r="D36" s="754"/>
      <c r="E36" s="754"/>
      <c r="F36" s="754"/>
      <c r="G36" s="754"/>
      <c r="H36" s="754"/>
      <c r="I36" s="754"/>
      <c r="J36" s="754"/>
      <c r="K36" s="754"/>
      <c r="L36" s="754"/>
      <c r="M36" s="754"/>
      <c r="N36" s="754"/>
      <c r="O36" s="754"/>
      <c r="P36" s="754"/>
      <c r="Q36" s="754"/>
      <c r="R36" s="754"/>
    </row>
    <row r="37" spans="1:18" ht="27" customHeight="1">
      <c r="A37" s="1169" t="s">
        <v>655</v>
      </c>
      <c r="B37" s="1169"/>
      <c r="C37" s="1169"/>
      <c r="D37" s="1169"/>
      <c r="E37" s="1169"/>
      <c r="F37" s="1169"/>
      <c r="G37" s="1169"/>
      <c r="H37" s="1169"/>
      <c r="I37" s="1169"/>
      <c r="J37" s="1169"/>
      <c r="K37" s="1169"/>
      <c r="L37" s="1169"/>
      <c r="M37" s="1169"/>
      <c r="N37" s="1169"/>
      <c r="O37" s="1169"/>
      <c r="P37" s="1169"/>
      <c r="Q37" s="1169"/>
      <c r="R37" s="1169"/>
    </row>
  </sheetData>
  <mergeCells count="6">
    <mergeCell ref="A1:R1"/>
    <mergeCell ref="A37:R37"/>
    <mergeCell ref="C2:L3"/>
    <mergeCell ref="M2:R3"/>
    <mergeCell ref="A2:A4"/>
    <mergeCell ref="B2:B4"/>
  </mergeCells>
  <hyperlinks>
    <hyperlink ref="S1" location="INDICE!A1" display="INDICE"/>
  </hyperlinks>
  <printOptions horizontalCentered="1"/>
  <pageMargins left="0.74803149606299213" right="0.62992125984251968" top="1.1417322834645669" bottom="0.9055118110236221" header="0" footer="0.51181102362204722"/>
  <pageSetup paperSize="9" scale="67" firstPageNumber="90" orientation="landscape" useFirstPageNumber="1" r:id="rId1"/>
  <headerFooter scaleWithDoc="0" alignWithMargins="0">
    <oddHeader>&amp;C&amp;G</oddHeader>
    <oddFooter>&amp;C&amp;12 94</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zoomScale="90" zoomScaleNormal="90" workbookViewId="0">
      <selection activeCell="H6" sqref="H6"/>
    </sheetView>
  </sheetViews>
  <sheetFormatPr baseColWidth="10" defaultColWidth="9.140625" defaultRowHeight="12.75"/>
  <cols>
    <col min="1" max="1" width="27.5703125" style="65" customWidth="1"/>
    <col min="2" max="2" width="10.5703125" style="65" customWidth="1"/>
    <col min="3" max="3" width="11" style="65" customWidth="1"/>
    <col min="4" max="5" width="11.42578125" style="65" bestFit="1" customWidth="1"/>
    <col min="6" max="6" width="10.42578125" style="65" customWidth="1"/>
    <col min="7" max="8" width="12.28515625" style="65" bestFit="1" customWidth="1"/>
    <col min="9" max="9" width="11.85546875" style="65" bestFit="1" customWidth="1"/>
    <col min="10" max="10" width="11.42578125" style="65" customWidth="1"/>
    <col min="11" max="11" width="11.28515625" style="65" customWidth="1"/>
    <col min="12" max="12" width="10.85546875" style="65" customWidth="1"/>
    <col min="13" max="16384" width="9.140625" style="57"/>
  </cols>
  <sheetData>
    <row r="1" spans="1:13" ht="45" customHeight="1">
      <c r="A1" s="1167" t="s">
        <v>1436</v>
      </c>
      <c r="B1" s="1168"/>
      <c r="C1" s="1168"/>
      <c r="D1" s="1168"/>
      <c r="E1" s="1168"/>
      <c r="F1" s="1168"/>
      <c r="G1" s="1168"/>
      <c r="H1" s="1168"/>
      <c r="I1" s="1168"/>
      <c r="J1" s="1168"/>
      <c r="K1" s="1168"/>
      <c r="L1" s="1168"/>
      <c r="M1" s="468" t="s">
        <v>1037</v>
      </c>
    </row>
    <row r="2" spans="1:13" s="65" customFormat="1" ht="3.75" customHeight="1">
      <c r="A2" s="52"/>
      <c r="B2" s="52"/>
      <c r="C2" s="52"/>
      <c r="D2" s="52"/>
      <c r="E2" s="52"/>
      <c r="F2" s="52"/>
      <c r="G2" s="52"/>
      <c r="H2" s="52"/>
      <c r="I2" s="52"/>
      <c r="J2" s="52"/>
      <c r="K2" s="92"/>
      <c r="L2" s="92"/>
    </row>
    <row r="3" spans="1:13" s="58" customFormat="1" ht="15">
      <c r="A3" s="1184" t="s">
        <v>669</v>
      </c>
      <c r="B3" s="1172" t="s">
        <v>668</v>
      </c>
      <c r="C3" s="1188"/>
      <c r="D3" s="1188"/>
      <c r="E3" s="1188"/>
      <c r="F3" s="1188"/>
      <c r="G3" s="1188"/>
      <c r="H3" s="1188"/>
      <c r="I3" s="1188"/>
      <c r="J3" s="1188"/>
      <c r="K3" s="1188"/>
      <c r="L3" s="1197"/>
    </row>
    <row r="4" spans="1:13" s="58" customFormat="1" ht="30" customHeight="1">
      <c r="A4" s="1184"/>
      <c r="B4" s="735" t="s">
        <v>661</v>
      </c>
      <c r="C4" s="735" t="s">
        <v>667</v>
      </c>
      <c r="D4" s="735" t="s">
        <v>666</v>
      </c>
      <c r="E4" s="735" t="s">
        <v>665</v>
      </c>
      <c r="F4" s="735" t="s">
        <v>661</v>
      </c>
      <c r="G4" s="735" t="s">
        <v>664</v>
      </c>
      <c r="H4" s="735" t="s">
        <v>663</v>
      </c>
      <c r="I4" s="735" t="s">
        <v>662</v>
      </c>
      <c r="J4" s="735" t="s">
        <v>661</v>
      </c>
      <c r="K4" s="735" t="s">
        <v>660</v>
      </c>
      <c r="L4" s="735" t="s">
        <v>659</v>
      </c>
    </row>
    <row r="5" spans="1:13" ht="12.75" customHeight="1">
      <c r="A5" s="121" t="s">
        <v>11</v>
      </c>
      <c r="B5" s="83">
        <v>2494058</v>
      </c>
      <c r="C5" s="83">
        <v>563144</v>
      </c>
      <c r="D5" s="83">
        <v>681140</v>
      </c>
      <c r="E5" s="83">
        <v>1249774</v>
      </c>
      <c r="F5" s="83">
        <v>1452642</v>
      </c>
      <c r="G5" s="83">
        <v>988181</v>
      </c>
      <c r="H5" s="83">
        <v>464461</v>
      </c>
      <c r="I5" s="83">
        <v>1638162</v>
      </c>
      <c r="J5" s="83">
        <v>676400</v>
      </c>
      <c r="K5" s="83">
        <v>494961</v>
      </c>
      <c r="L5" s="83">
        <v>181439</v>
      </c>
    </row>
    <row r="6" spans="1:13">
      <c r="A6" s="771" t="s">
        <v>352</v>
      </c>
      <c r="B6" s="744">
        <v>898393</v>
      </c>
      <c r="C6" s="744">
        <v>202261</v>
      </c>
      <c r="D6" s="744">
        <v>243493</v>
      </c>
      <c r="E6" s="744">
        <v>452639</v>
      </c>
      <c r="F6" s="744">
        <v>545223</v>
      </c>
      <c r="G6" s="744">
        <v>366405</v>
      </c>
      <c r="H6" s="744">
        <v>178818</v>
      </c>
      <c r="I6" s="744">
        <v>640310</v>
      </c>
      <c r="J6" s="744">
        <v>260538</v>
      </c>
      <c r="K6" s="744">
        <v>185988</v>
      </c>
      <c r="L6" s="744">
        <v>74550</v>
      </c>
    </row>
    <row r="7" spans="1:13">
      <c r="A7" s="497" t="s">
        <v>13</v>
      </c>
      <c r="B7" s="101">
        <v>137074</v>
      </c>
      <c r="C7" s="101">
        <v>23432</v>
      </c>
      <c r="D7" s="101">
        <v>29995</v>
      </c>
      <c r="E7" s="101">
        <v>83647</v>
      </c>
      <c r="F7" s="101">
        <v>83135</v>
      </c>
      <c r="G7" s="101">
        <v>57309</v>
      </c>
      <c r="H7" s="101">
        <v>25826</v>
      </c>
      <c r="I7" s="101">
        <v>84410</v>
      </c>
      <c r="J7" s="101">
        <v>29249</v>
      </c>
      <c r="K7" s="101">
        <v>20894</v>
      </c>
      <c r="L7" s="101">
        <v>8355</v>
      </c>
    </row>
    <row r="8" spans="1:13">
      <c r="A8" s="759" t="s">
        <v>14</v>
      </c>
      <c r="B8" s="745">
        <v>30034</v>
      </c>
      <c r="C8" s="745">
        <v>5413</v>
      </c>
      <c r="D8" s="745">
        <v>8694</v>
      </c>
      <c r="E8" s="745">
        <v>15927</v>
      </c>
      <c r="F8" s="745">
        <v>18093</v>
      </c>
      <c r="G8" s="745">
        <v>12070</v>
      </c>
      <c r="H8" s="745">
        <v>6023</v>
      </c>
      <c r="I8" s="745">
        <v>22639</v>
      </c>
      <c r="J8" s="745">
        <v>7924</v>
      </c>
      <c r="K8" s="745">
        <v>5208</v>
      </c>
      <c r="L8" s="745">
        <v>2716</v>
      </c>
    </row>
    <row r="9" spans="1:13">
      <c r="A9" s="497" t="s">
        <v>15</v>
      </c>
      <c r="B9" s="101">
        <v>51622</v>
      </c>
      <c r="C9" s="101">
        <v>7631</v>
      </c>
      <c r="D9" s="101">
        <v>13619</v>
      </c>
      <c r="E9" s="101">
        <v>30372</v>
      </c>
      <c r="F9" s="101">
        <v>32680</v>
      </c>
      <c r="G9" s="101">
        <v>23953</v>
      </c>
      <c r="H9" s="101">
        <v>8727</v>
      </c>
      <c r="I9" s="101">
        <v>27278</v>
      </c>
      <c r="J9" s="101">
        <v>9488</v>
      </c>
      <c r="K9" s="101">
        <v>6782</v>
      </c>
      <c r="L9" s="101">
        <v>2706</v>
      </c>
    </row>
    <row r="10" spans="1:13">
      <c r="A10" s="759" t="s">
        <v>16</v>
      </c>
      <c r="B10" s="745">
        <v>37629</v>
      </c>
      <c r="C10" s="745">
        <v>12294</v>
      </c>
      <c r="D10" s="745">
        <v>13700</v>
      </c>
      <c r="E10" s="745">
        <v>11635</v>
      </c>
      <c r="F10" s="745">
        <v>17846</v>
      </c>
      <c r="G10" s="745">
        <v>12523</v>
      </c>
      <c r="H10" s="745">
        <v>5323</v>
      </c>
      <c r="I10" s="745">
        <v>19967</v>
      </c>
      <c r="J10" s="745">
        <v>6985</v>
      </c>
      <c r="K10" s="745">
        <v>5017</v>
      </c>
      <c r="L10" s="745">
        <v>1968</v>
      </c>
    </row>
    <row r="11" spans="1:13">
      <c r="A11" s="497" t="s">
        <v>17</v>
      </c>
      <c r="B11" s="101">
        <v>41564</v>
      </c>
      <c r="C11" s="101">
        <v>12379</v>
      </c>
      <c r="D11" s="101">
        <v>12119</v>
      </c>
      <c r="E11" s="101">
        <v>17066</v>
      </c>
      <c r="F11" s="101">
        <v>26409</v>
      </c>
      <c r="G11" s="101">
        <v>17106</v>
      </c>
      <c r="H11" s="101">
        <v>9303</v>
      </c>
      <c r="I11" s="101">
        <v>25009</v>
      </c>
      <c r="J11" s="101">
        <v>17602</v>
      </c>
      <c r="K11" s="101">
        <v>13379</v>
      </c>
      <c r="L11" s="101">
        <v>4223</v>
      </c>
    </row>
    <row r="12" spans="1:13">
      <c r="A12" s="759" t="s">
        <v>18</v>
      </c>
      <c r="B12" s="745">
        <v>64893</v>
      </c>
      <c r="C12" s="745">
        <v>11735</v>
      </c>
      <c r="D12" s="745">
        <v>17492</v>
      </c>
      <c r="E12" s="745">
        <v>35666</v>
      </c>
      <c r="F12" s="745">
        <v>39316</v>
      </c>
      <c r="G12" s="745">
        <v>25260</v>
      </c>
      <c r="H12" s="745">
        <v>14056</v>
      </c>
      <c r="I12" s="745">
        <v>47024</v>
      </c>
      <c r="J12" s="745">
        <v>16278</v>
      </c>
      <c r="K12" s="745">
        <v>11378</v>
      </c>
      <c r="L12" s="745">
        <v>4900</v>
      </c>
    </row>
    <row r="13" spans="1:13">
      <c r="A13" s="497" t="s">
        <v>19</v>
      </c>
      <c r="B13" s="101">
        <v>41217</v>
      </c>
      <c r="C13" s="101">
        <v>9636</v>
      </c>
      <c r="D13" s="101">
        <v>11685</v>
      </c>
      <c r="E13" s="101">
        <v>19896</v>
      </c>
      <c r="F13" s="101">
        <v>22495</v>
      </c>
      <c r="G13" s="101">
        <v>15789</v>
      </c>
      <c r="H13" s="101">
        <v>6706</v>
      </c>
      <c r="I13" s="101">
        <v>22350</v>
      </c>
      <c r="J13" s="101">
        <v>15948</v>
      </c>
      <c r="K13" s="101">
        <v>12275</v>
      </c>
      <c r="L13" s="101">
        <v>3673</v>
      </c>
    </row>
    <row r="14" spans="1:13">
      <c r="A14" s="759" t="s">
        <v>20</v>
      </c>
      <c r="B14" s="745">
        <v>76641</v>
      </c>
      <c r="C14" s="745">
        <v>16951</v>
      </c>
      <c r="D14" s="745">
        <v>16506</v>
      </c>
      <c r="E14" s="745">
        <v>43184</v>
      </c>
      <c r="F14" s="745">
        <v>51693</v>
      </c>
      <c r="G14" s="745">
        <v>33993</v>
      </c>
      <c r="H14" s="745">
        <v>17700</v>
      </c>
      <c r="I14" s="745">
        <v>59110</v>
      </c>
      <c r="J14" s="745">
        <v>18770</v>
      </c>
      <c r="K14" s="745">
        <v>13720</v>
      </c>
      <c r="L14" s="745">
        <v>5050</v>
      </c>
    </row>
    <row r="15" spans="1:13">
      <c r="A15" s="497" t="s">
        <v>21</v>
      </c>
      <c r="B15" s="101">
        <v>299966</v>
      </c>
      <c r="C15" s="101">
        <v>77590</v>
      </c>
      <c r="D15" s="101">
        <v>90376</v>
      </c>
      <c r="E15" s="101">
        <v>132000</v>
      </c>
      <c r="F15" s="101">
        <v>189642</v>
      </c>
      <c r="G15" s="101">
        <v>128754</v>
      </c>
      <c r="H15" s="101">
        <v>60888</v>
      </c>
      <c r="I15" s="101">
        <v>259732</v>
      </c>
      <c r="J15" s="101">
        <v>104348</v>
      </c>
      <c r="K15" s="101">
        <v>72044</v>
      </c>
      <c r="L15" s="101">
        <v>32304</v>
      </c>
    </row>
    <row r="16" spans="1:13">
      <c r="A16" s="759" t="s">
        <v>22</v>
      </c>
      <c r="B16" s="745">
        <v>66151</v>
      </c>
      <c r="C16" s="745">
        <v>15769</v>
      </c>
      <c r="D16" s="745">
        <v>17093</v>
      </c>
      <c r="E16" s="745">
        <v>33289</v>
      </c>
      <c r="F16" s="745">
        <v>26838</v>
      </c>
      <c r="G16" s="745">
        <v>14828</v>
      </c>
      <c r="H16" s="745">
        <v>12010</v>
      </c>
      <c r="I16" s="745">
        <v>42869</v>
      </c>
      <c r="J16" s="745">
        <v>19405</v>
      </c>
      <c r="K16" s="745">
        <v>14198</v>
      </c>
      <c r="L16" s="745">
        <v>5207</v>
      </c>
    </row>
    <row r="17" spans="1:12">
      <c r="A17" s="497" t="s">
        <v>23</v>
      </c>
      <c r="B17" s="101">
        <v>51602</v>
      </c>
      <c r="C17" s="101">
        <v>9431</v>
      </c>
      <c r="D17" s="101">
        <v>12214</v>
      </c>
      <c r="E17" s="101">
        <v>29957</v>
      </c>
      <c r="F17" s="101">
        <v>37076</v>
      </c>
      <c r="G17" s="101">
        <v>24820</v>
      </c>
      <c r="H17" s="101">
        <v>12256</v>
      </c>
      <c r="I17" s="101">
        <v>29922</v>
      </c>
      <c r="J17" s="101">
        <v>14541</v>
      </c>
      <c r="K17" s="101">
        <v>11093</v>
      </c>
      <c r="L17" s="101">
        <v>3448</v>
      </c>
    </row>
    <row r="18" spans="1:12">
      <c r="A18" s="771" t="s">
        <v>351</v>
      </c>
      <c r="B18" s="744">
        <v>1429823</v>
      </c>
      <c r="C18" s="744">
        <v>329961</v>
      </c>
      <c r="D18" s="744">
        <v>394415</v>
      </c>
      <c r="E18" s="744">
        <v>705447</v>
      </c>
      <c r="F18" s="744">
        <v>793972</v>
      </c>
      <c r="G18" s="744">
        <v>547719</v>
      </c>
      <c r="H18" s="744">
        <v>246253</v>
      </c>
      <c r="I18" s="744">
        <v>873653</v>
      </c>
      <c r="J18" s="744">
        <v>370417</v>
      </c>
      <c r="K18" s="744">
        <v>274263</v>
      </c>
      <c r="L18" s="744">
        <v>96154</v>
      </c>
    </row>
    <row r="19" spans="1:12">
      <c r="A19" s="497" t="s">
        <v>25</v>
      </c>
      <c r="B19" s="101">
        <v>101548</v>
      </c>
      <c r="C19" s="101">
        <v>21643</v>
      </c>
      <c r="D19" s="101">
        <v>28993</v>
      </c>
      <c r="E19" s="101">
        <v>50912</v>
      </c>
      <c r="F19" s="101">
        <v>64595</v>
      </c>
      <c r="G19" s="101">
        <v>43647</v>
      </c>
      <c r="H19" s="101">
        <v>20948</v>
      </c>
      <c r="I19" s="101">
        <v>59699</v>
      </c>
      <c r="J19" s="101">
        <v>37340</v>
      </c>
      <c r="K19" s="101">
        <v>30027</v>
      </c>
      <c r="L19" s="101">
        <v>7313</v>
      </c>
    </row>
    <row r="20" spans="1:12">
      <c r="A20" s="759" t="s">
        <v>26</v>
      </c>
      <c r="B20" s="745">
        <v>106500</v>
      </c>
      <c r="C20" s="745">
        <v>20822</v>
      </c>
      <c r="D20" s="745">
        <v>30754</v>
      </c>
      <c r="E20" s="745">
        <v>54924</v>
      </c>
      <c r="F20" s="745">
        <v>61290</v>
      </c>
      <c r="G20" s="745">
        <v>39848</v>
      </c>
      <c r="H20" s="745">
        <v>21442</v>
      </c>
      <c r="I20" s="745">
        <v>103125</v>
      </c>
      <c r="J20" s="745">
        <v>33188</v>
      </c>
      <c r="K20" s="745">
        <v>23705</v>
      </c>
      <c r="L20" s="745">
        <v>9483</v>
      </c>
    </row>
    <row r="21" spans="1:12">
      <c r="A21" s="497" t="s">
        <v>27</v>
      </c>
      <c r="B21" s="101">
        <v>625254</v>
      </c>
      <c r="C21" s="101">
        <v>140206</v>
      </c>
      <c r="D21" s="101">
        <v>169972</v>
      </c>
      <c r="E21" s="101">
        <v>315076</v>
      </c>
      <c r="F21" s="101">
        <v>352929</v>
      </c>
      <c r="G21" s="101">
        <v>244875</v>
      </c>
      <c r="H21" s="101">
        <v>108054</v>
      </c>
      <c r="I21" s="101">
        <v>421041</v>
      </c>
      <c r="J21" s="101">
        <v>150077</v>
      </c>
      <c r="K21" s="101">
        <v>111999</v>
      </c>
      <c r="L21" s="101">
        <v>38078</v>
      </c>
    </row>
    <row r="22" spans="1:12">
      <c r="A22" s="759" t="s">
        <v>28</v>
      </c>
      <c r="B22" s="745">
        <v>190375</v>
      </c>
      <c r="C22" s="745">
        <v>45332</v>
      </c>
      <c r="D22" s="745">
        <v>64039</v>
      </c>
      <c r="E22" s="745">
        <v>81004</v>
      </c>
      <c r="F22" s="745">
        <v>94497</v>
      </c>
      <c r="G22" s="745">
        <v>62631</v>
      </c>
      <c r="H22" s="745">
        <v>31866</v>
      </c>
      <c r="I22" s="745">
        <v>100731</v>
      </c>
      <c r="J22" s="745">
        <v>56319</v>
      </c>
      <c r="K22" s="745">
        <v>42025</v>
      </c>
      <c r="L22" s="745">
        <v>14294</v>
      </c>
    </row>
    <row r="23" spans="1:12">
      <c r="A23" s="497" t="s">
        <v>29</v>
      </c>
      <c r="B23" s="101">
        <v>303980</v>
      </c>
      <c r="C23" s="101">
        <v>89234</v>
      </c>
      <c r="D23" s="101">
        <v>74823</v>
      </c>
      <c r="E23" s="101">
        <v>139923</v>
      </c>
      <c r="F23" s="101">
        <v>175349</v>
      </c>
      <c r="G23" s="101">
        <v>120819</v>
      </c>
      <c r="H23" s="101">
        <v>54530</v>
      </c>
      <c r="I23" s="101">
        <v>140945</v>
      </c>
      <c r="J23" s="101">
        <v>69379</v>
      </c>
      <c r="K23" s="101">
        <v>49163</v>
      </c>
      <c r="L23" s="101">
        <v>20216</v>
      </c>
    </row>
    <row r="24" spans="1:12">
      <c r="A24" s="759" t="s">
        <v>30</v>
      </c>
      <c r="B24" s="745">
        <v>102166</v>
      </c>
      <c r="C24" s="745">
        <v>12724</v>
      </c>
      <c r="D24" s="745">
        <v>25834</v>
      </c>
      <c r="E24" s="745">
        <v>63608</v>
      </c>
      <c r="F24" s="745">
        <v>45312</v>
      </c>
      <c r="G24" s="745">
        <v>35899</v>
      </c>
      <c r="H24" s="745">
        <v>9413</v>
      </c>
      <c r="I24" s="745">
        <v>48112</v>
      </c>
      <c r="J24" s="745">
        <v>24114</v>
      </c>
      <c r="K24" s="745">
        <v>17344</v>
      </c>
      <c r="L24" s="745">
        <v>6770</v>
      </c>
    </row>
    <row r="25" spans="1:12">
      <c r="A25" s="121" t="s">
        <v>350</v>
      </c>
      <c r="B25" s="83">
        <v>161980</v>
      </c>
      <c r="C25" s="83">
        <v>30113</v>
      </c>
      <c r="D25" s="83">
        <v>42198</v>
      </c>
      <c r="E25" s="83">
        <v>89669</v>
      </c>
      <c r="F25" s="83">
        <v>108630</v>
      </c>
      <c r="G25" s="83">
        <v>70795</v>
      </c>
      <c r="H25" s="83">
        <v>37835</v>
      </c>
      <c r="I25" s="83">
        <v>121043</v>
      </c>
      <c r="J25" s="83">
        <v>44301</v>
      </c>
      <c r="K25" s="83">
        <v>34003</v>
      </c>
      <c r="L25" s="83">
        <v>10298</v>
      </c>
    </row>
    <row r="26" spans="1:12">
      <c r="A26" s="759" t="s">
        <v>93</v>
      </c>
      <c r="B26" s="745">
        <v>40245</v>
      </c>
      <c r="C26" s="745">
        <v>6781</v>
      </c>
      <c r="D26" s="745">
        <v>11096</v>
      </c>
      <c r="E26" s="745">
        <v>22368</v>
      </c>
      <c r="F26" s="745">
        <v>25933</v>
      </c>
      <c r="G26" s="745">
        <v>16781</v>
      </c>
      <c r="H26" s="745">
        <v>9152</v>
      </c>
      <c r="I26" s="745">
        <v>32871</v>
      </c>
      <c r="J26" s="745">
        <v>8653</v>
      </c>
      <c r="K26" s="745">
        <v>6298</v>
      </c>
      <c r="L26" s="745">
        <v>2355</v>
      </c>
    </row>
    <row r="27" spans="1:12">
      <c r="A27" s="497" t="s">
        <v>101</v>
      </c>
      <c r="B27" s="101">
        <v>29993</v>
      </c>
      <c r="C27" s="101">
        <v>6022</v>
      </c>
      <c r="D27" s="101">
        <v>8839</v>
      </c>
      <c r="E27" s="101">
        <v>15132</v>
      </c>
      <c r="F27" s="101">
        <v>20021</v>
      </c>
      <c r="G27" s="101">
        <v>12690</v>
      </c>
      <c r="H27" s="101">
        <v>7331</v>
      </c>
      <c r="I27" s="101">
        <v>23880</v>
      </c>
      <c r="J27" s="101">
        <v>7951</v>
      </c>
      <c r="K27" s="101">
        <v>6119</v>
      </c>
      <c r="L27" s="101">
        <v>1832</v>
      </c>
    </row>
    <row r="28" spans="1:12">
      <c r="A28" s="759" t="s">
        <v>92</v>
      </c>
      <c r="B28" s="745">
        <v>17811</v>
      </c>
      <c r="C28" s="745">
        <v>3350</v>
      </c>
      <c r="D28" s="745">
        <v>5534</v>
      </c>
      <c r="E28" s="745">
        <v>8927</v>
      </c>
      <c r="F28" s="745">
        <v>8308</v>
      </c>
      <c r="G28" s="745">
        <v>5676</v>
      </c>
      <c r="H28" s="745">
        <v>2632</v>
      </c>
      <c r="I28" s="745">
        <v>9190</v>
      </c>
      <c r="J28" s="745">
        <v>5777</v>
      </c>
      <c r="K28" s="745">
        <v>4294</v>
      </c>
      <c r="L28" s="745">
        <v>1483</v>
      </c>
    </row>
    <row r="29" spans="1:12">
      <c r="A29" s="497" t="s">
        <v>100</v>
      </c>
      <c r="B29" s="101">
        <v>22376</v>
      </c>
      <c r="C29" s="101">
        <v>3416</v>
      </c>
      <c r="D29" s="101">
        <v>4933</v>
      </c>
      <c r="E29" s="101">
        <v>14027</v>
      </c>
      <c r="F29" s="101">
        <v>16919</v>
      </c>
      <c r="G29" s="101">
        <v>11384</v>
      </c>
      <c r="H29" s="101">
        <v>5535</v>
      </c>
      <c r="I29" s="101">
        <v>14673</v>
      </c>
      <c r="J29" s="101">
        <v>4690</v>
      </c>
      <c r="K29" s="101">
        <v>3415</v>
      </c>
      <c r="L29" s="101">
        <v>1275</v>
      </c>
    </row>
    <row r="30" spans="1:12">
      <c r="A30" s="759" t="s">
        <v>91</v>
      </c>
      <c r="B30" s="745">
        <v>19970</v>
      </c>
      <c r="C30" s="745">
        <v>3680</v>
      </c>
      <c r="D30" s="745">
        <v>4512</v>
      </c>
      <c r="E30" s="745">
        <v>11778</v>
      </c>
      <c r="F30" s="745">
        <v>18920</v>
      </c>
      <c r="G30" s="745">
        <v>11362</v>
      </c>
      <c r="H30" s="745">
        <v>7558</v>
      </c>
      <c r="I30" s="745">
        <v>23430</v>
      </c>
      <c r="J30" s="745">
        <v>6245</v>
      </c>
      <c r="K30" s="745">
        <v>5094</v>
      </c>
      <c r="L30" s="745">
        <v>1151</v>
      </c>
    </row>
    <row r="31" spans="1:12">
      <c r="A31" s="497" t="s">
        <v>90</v>
      </c>
      <c r="B31" s="101">
        <v>31585</v>
      </c>
      <c r="C31" s="101">
        <v>6864</v>
      </c>
      <c r="D31" s="101">
        <v>7284</v>
      </c>
      <c r="E31" s="101">
        <v>17437</v>
      </c>
      <c r="F31" s="101">
        <v>18529</v>
      </c>
      <c r="G31" s="101">
        <v>12902</v>
      </c>
      <c r="H31" s="101">
        <v>5627</v>
      </c>
      <c r="I31" s="101">
        <v>16999</v>
      </c>
      <c r="J31" s="101">
        <v>10985</v>
      </c>
      <c r="K31" s="101">
        <v>8783</v>
      </c>
      <c r="L31" s="101">
        <v>2202</v>
      </c>
    </row>
    <row r="32" spans="1:12">
      <c r="A32" s="771" t="s">
        <v>349</v>
      </c>
      <c r="B32" s="744">
        <v>2682</v>
      </c>
      <c r="C32" s="744">
        <v>690</v>
      </c>
      <c r="D32" s="744">
        <v>748</v>
      </c>
      <c r="E32" s="744">
        <v>1244</v>
      </c>
      <c r="F32" s="744">
        <v>4090</v>
      </c>
      <c r="G32" s="744">
        <v>2681</v>
      </c>
      <c r="H32" s="744">
        <v>1409</v>
      </c>
      <c r="I32" s="744">
        <v>2654</v>
      </c>
      <c r="J32" s="744">
        <v>1068</v>
      </c>
      <c r="K32" s="744">
        <v>650</v>
      </c>
      <c r="L32" s="744">
        <v>418</v>
      </c>
    </row>
    <row r="33" spans="1:12">
      <c r="A33" s="497" t="s">
        <v>99</v>
      </c>
      <c r="B33" s="101">
        <v>2682</v>
      </c>
      <c r="C33" s="101">
        <v>690</v>
      </c>
      <c r="D33" s="101">
        <v>748</v>
      </c>
      <c r="E33" s="101">
        <v>1244</v>
      </c>
      <c r="F33" s="101">
        <v>4090</v>
      </c>
      <c r="G33" s="101">
        <v>2681</v>
      </c>
      <c r="H33" s="101">
        <v>1409</v>
      </c>
      <c r="I33" s="101">
        <v>2654</v>
      </c>
      <c r="J33" s="101">
        <v>1068</v>
      </c>
      <c r="K33" s="101">
        <v>650</v>
      </c>
      <c r="L33" s="101">
        <v>418</v>
      </c>
    </row>
    <row r="34" spans="1:12">
      <c r="A34" s="771" t="s">
        <v>41</v>
      </c>
      <c r="B34" s="744">
        <v>1180</v>
      </c>
      <c r="C34" s="744">
        <v>119</v>
      </c>
      <c r="D34" s="744">
        <v>286</v>
      </c>
      <c r="E34" s="744">
        <v>775</v>
      </c>
      <c r="F34" s="744">
        <v>727</v>
      </c>
      <c r="G34" s="744">
        <v>581</v>
      </c>
      <c r="H34" s="744">
        <v>146</v>
      </c>
      <c r="I34" s="744">
        <v>502</v>
      </c>
      <c r="J34" s="744">
        <v>76</v>
      </c>
      <c r="K34" s="744">
        <v>57</v>
      </c>
      <c r="L34" s="744">
        <v>19</v>
      </c>
    </row>
    <row r="35" spans="1:12">
      <c r="A35" s="497" t="s">
        <v>116</v>
      </c>
      <c r="B35" s="101">
        <v>1180</v>
      </c>
      <c r="C35" s="101">
        <v>119</v>
      </c>
      <c r="D35" s="101">
        <v>286</v>
      </c>
      <c r="E35" s="101">
        <v>775</v>
      </c>
      <c r="F35" s="101">
        <v>727</v>
      </c>
      <c r="G35" s="101">
        <v>581</v>
      </c>
      <c r="H35" s="101">
        <v>146</v>
      </c>
      <c r="I35" s="101">
        <v>502</v>
      </c>
      <c r="J35" s="101">
        <v>76</v>
      </c>
      <c r="K35" s="101">
        <v>57</v>
      </c>
      <c r="L35" s="101">
        <v>19</v>
      </c>
    </row>
    <row r="36" spans="1:12" ht="5.25" customHeight="1">
      <c r="A36" s="497"/>
      <c r="B36" s="101"/>
      <c r="C36" s="101"/>
      <c r="D36" s="101"/>
      <c r="E36" s="101"/>
      <c r="F36" s="101"/>
      <c r="G36" s="101"/>
      <c r="H36" s="101"/>
      <c r="I36" s="101"/>
      <c r="J36" s="101"/>
      <c r="K36" s="101"/>
      <c r="L36" s="101"/>
    </row>
    <row r="37" spans="1:12" ht="14.25" customHeight="1">
      <c r="A37" s="1169" t="s">
        <v>658</v>
      </c>
      <c r="B37" s="1169"/>
      <c r="C37" s="1169"/>
      <c r="D37" s="1169"/>
      <c r="E37" s="1169"/>
      <c r="F37" s="1169"/>
      <c r="G37" s="1169"/>
      <c r="H37" s="1169"/>
      <c r="I37" s="1169"/>
      <c r="J37" s="1169"/>
      <c r="K37" s="1169"/>
      <c r="L37" s="1169"/>
    </row>
    <row r="38" spans="1:12">
      <c r="A38" s="208"/>
      <c r="B38" s="208"/>
      <c r="C38" s="208"/>
      <c r="D38" s="208"/>
      <c r="E38" s="208"/>
      <c r="F38" s="208"/>
      <c r="G38" s="208"/>
      <c r="H38" s="208"/>
      <c r="I38" s="208"/>
      <c r="J38" s="208"/>
      <c r="K38" s="208"/>
      <c r="L38" s="208"/>
    </row>
  </sheetData>
  <mergeCells count="4">
    <mergeCell ref="A3:A4"/>
    <mergeCell ref="A37:L37"/>
    <mergeCell ref="B3:L3"/>
    <mergeCell ref="A1:L1"/>
  </mergeCells>
  <hyperlinks>
    <hyperlink ref="M1" location="INDICE!A1" display="INDICE"/>
  </hyperlinks>
  <printOptions horizontalCentered="1"/>
  <pageMargins left="0.74803149606299213" right="0.74803149606299213" top="1.1417322834645669" bottom="0.9055118110236221" header="0" footer="0.51181102362204722"/>
  <pageSetup paperSize="9" scale="84" firstPageNumber="91" orientation="landscape" useFirstPageNumber="1" r:id="rId1"/>
  <headerFooter scaleWithDoc="0" alignWithMargins="0">
    <oddHeader>&amp;C&amp;G</oddHeader>
    <oddFooter>&amp;C&amp;12 95</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90" zoomScaleNormal="90" zoomScalePageLayoutView="90" workbookViewId="0">
      <selection activeCell="A2" sqref="A2"/>
    </sheetView>
  </sheetViews>
  <sheetFormatPr baseColWidth="10" defaultColWidth="9.140625" defaultRowHeight="12.75"/>
  <cols>
    <col min="1" max="1" width="26.42578125" style="65" customWidth="1"/>
    <col min="2" max="2" width="10.7109375" style="65" customWidth="1"/>
    <col min="3" max="3" width="8.7109375" style="65" bestFit="1" customWidth="1"/>
    <col min="4" max="4" width="11.140625" style="65" customWidth="1"/>
    <col min="5" max="5" width="10.140625" style="65" bestFit="1" customWidth="1"/>
    <col min="6" max="6" width="9.140625" style="65" bestFit="1" customWidth="1"/>
    <col min="7" max="7" width="11.28515625" style="65" customWidth="1"/>
    <col min="8" max="8" width="9.28515625" style="65" bestFit="1" customWidth="1"/>
    <col min="9" max="9" width="10.140625" style="65" bestFit="1" customWidth="1"/>
    <col min="10" max="10" width="8.7109375" style="65" bestFit="1" customWidth="1"/>
    <col min="11" max="11" width="12.42578125" style="65" bestFit="1" customWidth="1"/>
    <col min="12" max="12" width="10" style="65" bestFit="1" customWidth="1"/>
    <col min="13" max="13" width="8.42578125" style="65" customWidth="1"/>
    <col min="14" max="14" width="8.7109375" style="65" bestFit="1" customWidth="1"/>
    <col min="15" max="15" width="7.5703125" style="65" bestFit="1" customWidth="1"/>
    <col min="16" max="16" width="10" style="65" customWidth="1"/>
    <col min="17" max="16384" width="9.140625" style="57"/>
  </cols>
  <sheetData>
    <row r="1" spans="1:17" ht="48.75" customHeight="1">
      <c r="A1" s="1167" t="s">
        <v>1436</v>
      </c>
      <c r="B1" s="1168"/>
      <c r="C1" s="1168"/>
      <c r="D1" s="1168"/>
      <c r="E1" s="1168"/>
      <c r="F1" s="1168"/>
      <c r="G1" s="1168"/>
      <c r="H1" s="1168"/>
      <c r="I1" s="1168"/>
      <c r="J1" s="1168"/>
      <c r="K1" s="1168"/>
      <c r="L1" s="1168"/>
      <c r="M1" s="1168"/>
      <c r="N1" s="1168"/>
      <c r="O1" s="1168"/>
      <c r="P1" s="1168"/>
      <c r="Q1" s="468" t="s">
        <v>1037</v>
      </c>
    </row>
    <row r="2" spans="1:17" s="65" customFormat="1" ht="5.25" customHeight="1">
      <c r="A2" s="78"/>
      <c r="B2" s="87"/>
      <c r="C2" s="87"/>
      <c r="D2" s="87"/>
      <c r="E2" s="87"/>
      <c r="F2" s="87"/>
      <c r="G2" s="87"/>
      <c r="H2" s="87"/>
      <c r="I2" s="87"/>
      <c r="J2" s="87"/>
      <c r="K2" s="87"/>
      <c r="L2" s="87"/>
      <c r="M2" s="87"/>
      <c r="N2" s="87"/>
      <c r="O2" s="92"/>
      <c r="P2" s="92"/>
    </row>
    <row r="3" spans="1:17" s="58" customFormat="1" ht="19.5" customHeight="1">
      <c r="A3" s="1180" t="s">
        <v>685</v>
      </c>
      <c r="B3" s="1180" t="s">
        <v>684</v>
      </c>
      <c r="C3" s="1215" t="s">
        <v>683</v>
      </c>
      <c r="D3" s="1216"/>
      <c r="E3" s="1216"/>
      <c r="F3" s="1216"/>
      <c r="G3" s="1216"/>
      <c r="H3" s="1216"/>
      <c r="I3" s="1216"/>
      <c r="J3" s="1216"/>
      <c r="K3" s="1217"/>
      <c r="L3" s="1215" t="s">
        <v>682</v>
      </c>
      <c r="M3" s="1216"/>
      <c r="N3" s="1217"/>
      <c r="O3" s="1180" t="s">
        <v>681</v>
      </c>
      <c r="P3" s="1180" t="s">
        <v>680</v>
      </c>
    </row>
    <row r="4" spans="1:17" s="58" customFormat="1" ht="42.75" customHeight="1">
      <c r="A4" s="1180"/>
      <c r="B4" s="1171"/>
      <c r="C4" s="743" t="s">
        <v>661</v>
      </c>
      <c r="D4" s="743" t="s">
        <v>679</v>
      </c>
      <c r="E4" s="743" t="s">
        <v>678</v>
      </c>
      <c r="F4" s="743" t="s">
        <v>677</v>
      </c>
      <c r="G4" s="743" t="s">
        <v>676</v>
      </c>
      <c r="H4" s="743" t="s">
        <v>675</v>
      </c>
      <c r="I4" s="743" t="s">
        <v>674</v>
      </c>
      <c r="J4" s="743" t="s">
        <v>454</v>
      </c>
      <c r="K4" s="743" t="s">
        <v>673</v>
      </c>
      <c r="L4" s="743" t="s">
        <v>661</v>
      </c>
      <c r="M4" s="743" t="s">
        <v>672</v>
      </c>
      <c r="N4" s="743" t="s">
        <v>671</v>
      </c>
      <c r="O4" s="1171"/>
      <c r="P4" s="1171"/>
    </row>
    <row r="5" spans="1:17" ht="15.75" customHeight="1">
      <c r="A5" s="121" t="s">
        <v>11</v>
      </c>
      <c r="B5" s="83">
        <v>2145897</v>
      </c>
      <c r="C5" s="83">
        <v>915055</v>
      </c>
      <c r="D5" s="83">
        <v>39586</v>
      </c>
      <c r="E5" s="83">
        <v>207839</v>
      </c>
      <c r="F5" s="83">
        <v>86422</v>
      </c>
      <c r="G5" s="83">
        <v>294790</v>
      </c>
      <c r="H5" s="83">
        <v>24227</v>
      </c>
      <c r="I5" s="83">
        <v>1415</v>
      </c>
      <c r="J5" s="83">
        <v>247153</v>
      </c>
      <c r="K5" s="83">
        <v>13623</v>
      </c>
      <c r="L5" s="83">
        <v>1163318</v>
      </c>
      <c r="M5" s="83">
        <v>578137</v>
      </c>
      <c r="N5" s="83">
        <v>585181</v>
      </c>
      <c r="O5" s="83">
        <v>67524</v>
      </c>
      <c r="P5" s="83">
        <v>5576250</v>
      </c>
    </row>
    <row r="6" spans="1:17" ht="14.25" customHeight="1">
      <c r="A6" s="771" t="s">
        <v>352</v>
      </c>
      <c r="B6" s="744">
        <v>857152</v>
      </c>
      <c r="C6" s="744">
        <v>330925</v>
      </c>
      <c r="D6" s="744">
        <v>17600</v>
      </c>
      <c r="E6" s="744">
        <v>65428</v>
      </c>
      <c r="F6" s="744">
        <v>25326</v>
      </c>
      <c r="G6" s="744">
        <v>90466</v>
      </c>
      <c r="H6" s="744">
        <v>9486</v>
      </c>
      <c r="I6" s="744">
        <v>1299</v>
      </c>
      <c r="J6" s="744">
        <v>112536</v>
      </c>
      <c r="K6" s="744">
        <v>8784</v>
      </c>
      <c r="L6" s="744">
        <v>504539</v>
      </c>
      <c r="M6" s="744">
        <v>236593</v>
      </c>
      <c r="N6" s="744">
        <v>267946</v>
      </c>
      <c r="O6" s="744">
        <v>21688</v>
      </c>
      <c r="P6" s="744">
        <v>740588</v>
      </c>
    </row>
    <row r="7" spans="1:17">
      <c r="A7" s="497" t="s">
        <v>13</v>
      </c>
      <c r="B7" s="101">
        <v>111554</v>
      </c>
      <c r="C7" s="101">
        <v>26791</v>
      </c>
      <c r="D7" s="101">
        <v>1521</v>
      </c>
      <c r="E7" s="101">
        <v>5915</v>
      </c>
      <c r="F7" s="101">
        <v>1496</v>
      </c>
      <c r="G7" s="101">
        <v>827</v>
      </c>
      <c r="H7" s="101">
        <v>1034</v>
      </c>
      <c r="I7" s="101">
        <v>1179</v>
      </c>
      <c r="J7" s="101">
        <v>11944</v>
      </c>
      <c r="K7" s="101">
        <v>2875</v>
      </c>
      <c r="L7" s="101">
        <v>81403</v>
      </c>
      <c r="M7" s="101">
        <v>39728</v>
      </c>
      <c r="N7" s="101">
        <v>41675</v>
      </c>
      <c r="O7" s="101">
        <v>3360</v>
      </c>
      <c r="P7" s="101">
        <v>67428</v>
      </c>
    </row>
    <row r="8" spans="1:17">
      <c r="A8" s="759" t="s">
        <v>14</v>
      </c>
      <c r="B8" s="745">
        <v>17292</v>
      </c>
      <c r="C8" s="745">
        <v>8209</v>
      </c>
      <c r="D8" s="745">
        <v>307</v>
      </c>
      <c r="E8" s="745">
        <v>2026</v>
      </c>
      <c r="F8" s="745">
        <v>388</v>
      </c>
      <c r="G8" s="745">
        <v>1321</v>
      </c>
      <c r="H8" s="745">
        <v>121</v>
      </c>
      <c r="I8" s="745">
        <v>1</v>
      </c>
      <c r="J8" s="745">
        <v>4045</v>
      </c>
      <c r="K8" s="745">
        <v>0</v>
      </c>
      <c r="L8" s="745">
        <v>8563</v>
      </c>
      <c r="M8" s="745">
        <v>3483</v>
      </c>
      <c r="N8" s="745">
        <v>5080</v>
      </c>
      <c r="O8" s="745">
        <v>520</v>
      </c>
      <c r="P8" s="745">
        <v>16699</v>
      </c>
    </row>
    <row r="9" spans="1:17">
      <c r="A9" s="497" t="s">
        <v>15</v>
      </c>
      <c r="B9" s="101">
        <v>18877</v>
      </c>
      <c r="C9" s="101">
        <v>7727</v>
      </c>
      <c r="D9" s="101">
        <v>150</v>
      </c>
      <c r="E9" s="101">
        <v>2669</v>
      </c>
      <c r="F9" s="101">
        <v>18</v>
      </c>
      <c r="G9" s="101">
        <v>11</v>
      </c>
      <c r="H9" s="101">
        <v>6</v>
      </c>
      <c r="I9" s="101">
        <v>0</v>
      </c>
      <c r="J9" s="101">
        <v>4810</v>
      </c>
      <c r="K9" s="101">
        <v>63</v>
      </c>
      <c r="L9" s="101">
        <v>10949</v>
      </c>
      <c r="M9" s="101">
        <v>5873</v>
      </c>
      <c r="N9" s="101">
        <v>5076</v>
      </c>
      <c r="O9" s="101">
        <v>201</v>
      </c>
      <c r="P9" s="101">
        <v>44954</v>
      </c>
    </row>
    <row r="10" spans="1:17">
      <c r="A10" s="759" t="s">
        <v>16</v>
      </c>
      <c r="B10" s="745">
        <v>29474</v>
      </c>
      <c r="C10" s="745">
        <v>15057</v>
      </c>
      <c r="D10" s="745">
        <v>567</v>
      </c>
      <c r="E10" s="745">
        <v>1634</v>
      </c>
      <c r="F10" s="745">
        <v>1252</v>
      </c>
      <c r="G10" s="745">
        <v>8165</v>
      </c>
      <c r="H10" s="745">
        <v>671</v>
      </c>
      <c r="I10" s="745">
        <v>0</v>
      </c>
      <c r="J10" s="745">
        <v>2768</v>
      </c>
      <c r="K10" s="745">
        <v>0</v>
      </c>
      <c r="L10" s="745">
        <v>13501</v>
      </c>
      <c r="M10" s="745">
        <v>4735</v>
      </c>
      <c r="N10" s="745">
        <v>8766</v>
      </c>
      <c r="O10" s="745">
        <v>916</v>
      </c>
      <c r="P10" s="745">
        <v>10706</v>
      </c>
    </row>
    <row r="11" spans="1:17">
      <c r="A11" s="497" t="s">
        <v>17</v>
      </c>
      <c r="B11" s="101">
        <v>56436</v>
      </c>
      <c r="C11" s="101">
        <v>24364</v>
      </c>
      <c r="D11" s="101">
        <v>975</v>
      </c>
      <c r="E11" s="101">
        <v>5693</v>
      </c>
      <c r="F11" s="101">
        <v>2932</v>
      </c>
      <c r="G11" s="101">
        <v>7303</v>
      </c>
      <c r="H11" s="101">
        <v>630</v>
      </c>
      <c r="I11" s="101">
        <v>3</v>
      </c>
      <c r="J11" s="101">
        <v>6828</v>
      </c>
      <c r="K11" s="101">
        <v>0</v>
      </c>
      <c r="L11" s="101">
        <v>30494</v>
      </c>
      <c r="M11" s="101">
        <v>15875</v>
      </c>
      <c r="N11" s="101">
        <v>14619</v>
      </c>
      <c r="O11" s="101">
        <v>1578</v>
      </c>
      <c r="P11" s="101">
        <v>28529</v>
      </c>
    </row>
    <row r="12" spans="1:17">
      <c r="A12" s="759" t="s">
        <v>18</v>
      </c>
      <c r="B12" s="745">
        <v>57829</v>
      </c>
      <c r="C12" s="745">
        <v>15556</v>
      </c>
      <c r="D12" s="745">
        <v>680</v>
      </c>
      <c r="E12" s="745">
        <v>3435</v>
      </c>
      <c r="F12" s="745">
        <v>1369</v>
      </c>
      <c r="G12" s="745">
        <v>1079</v>
      </c>
      <c r="H12" s="745">
        <v>434</v>
      </c>
      <c r="I12" s="745">
        <v>0</v>
      </c>
      <c r="J12" s="745">
        <v>5862</v>
      </c>
      <c r="K12" s="745">
        <v>2697</v>
      </c>
      <c r="L12" s="745">
        <v>41319</v>
      </c>
      <c r="M12" s="745">
        <v>15131</v>
      </c>
      <c r="N12" s="745">
        <v>26188</v>
      </c>
      <c r="O12" s="745">
        <v>954</v>
      </c>
      <c r="P12" s="745">
        <v>41624</v>
      </c>
    </row>
    <row r="13" spans="1:17">
      <c r="A13" s="497" t="s">
        <v>19</v>
      </c>
      <c r="B13" s="101">
        <v>43912</v>
      </c>
      <c r="C13" s="101">
        <v>13083</v>
      </c>
      <c r="D13" s="101">
        <v>576</v>
      </c>
      <c r="E13" s="101">
        <v>3171</v>
      </c>
      <c r="F13" s="101">
        <v>190</v>
      </c>
      <c r="G13" s="101">
        <v>502</v>
      </c>
      <c r="H13" s="101">
        <v>673</v>
      </c>
      <c r="I13" s="101">
        <v>0</v>
      </c>
      <c r="J13" s="101">
        <v>7971</v>
      </c>
      <c r="K13" s="101">
        <v>0</v>
      </c>
      <c r="L13" s="101">
        <v>30656</v>
      </c>
      <c r="M13" s="101">
        <v>9287</v>
      </c>
      <c r="N13" s="101">
        <v>21369</v>
      </c>
      <c r="O13" s="101">
        <v>173</v>
      </c>
      <c r="P13" s="101">
        <v>20015</v>
      </c>
    </row>
    <row r="14" spans="1:17">
      <c r="A14" s="759" t="s">
        <v>20</v>
      </c>
      <c r="B14" s="745">
        <v>72452</v>
      </c>
      <c r="C14" s="745">
        <v>25041</v>
      </c>
      <c r="D14" s="745">
        <v>888</v>
      </c>
      <c r="E14" s="745">
        <v>3892</v>
      </c>
      <c r="F14" s="745">
        <v>1771</v>
      </c>
      <c r="G14" s="745">
        <v>8876</v>
      </c>
      <c r="H14" s="745">
        <v>887</v>
      </c>
      <c r="I14" s="745">
        <v>0</v>
      </c>
      <c r="J14" s="745">
        <v>8366</v>
      </c>
      <c r="K14" s="745">
        <v>361</v>
      </c>
      <c r="L14" s="745">
        <v>46454</v>
      </c>
      <c r="M14" s="745">
        <v>29156</v>
      </c>
      <c r="N14" s="745">
        <v>17298</v>
      </c>
      <c r="O14" s="745">
        <v>957</v>
      </c>
      <c r="P14" s="745">
        <v>44697</v>
      </c>
    </row>
    <row r="15" spans="1:17">
      <c r="A15" s="497" t="s">
        <v>21</v>
      </c>
      <c r="B15" s="101">
        <v>337355</v>
      </c>
      <c r="C15" s="101">
        <v>156345</v>
      </c>
      <c r="D15" s="101">
        <v>9444</v>
      </c>
      <c r="E15" s="101">
        <v>24950</v>
      </c>
      <c r="F15" s="101">
        <v>10088</v>
      </c>
      <c r="G15" s="101">
        <v>58602</v>
      </c>
      <c r="H15" s="101">
        <v>3189</v>
      </c>
      <c r="I15" s="101">
        <v>91</v>
      </c>
      <c r="J15" s="101">
        <v>47503</v>
      </c>
      <c r="K15" s="101">
        <v>2478</v>
      </c>
      <c r="L15" s="101">
        <v>171211</v>
      </c>
      <c r="M15" s="101">
        <v>81208</v>
      </c>
      <c r="N15" s="101">
        <v>90003</v>
      </c>
      <c r="O15" s="101">
        <v>9799</v>
      </c>
      <c r="P15" s="101">
        <v>359178</v>
      </c>
    </row>
    <row r="16" spans="1:17">
      <c r="A16" s="759" t="s">
        <v>22</v>
      </c>
      <c r="B16" s="745">
        <v>75582</v>
      </c>
      <c r="C16" s="745">
        <v>17630</v>
      </c>
      <c r="D16" s="745">
        <v>1056</v>
      </c>
      <c r="E16" s="745">
        <v>4884</v>
      </c>
      <c r="F16" s="745">
        <v>3156</v>
      </c>
      <c r="G16" s="745">
        <v>757</v>
      </c>
      <c r="H16" s="745">
        <v>1543</v>
      </c>
      <c r="I16" s="745">
        <v>5</v>
      </c>
      <c r="J16" s="745">
        <v>6229</v>
      </c>
      <c r="K16" s="745">
        <v>0</v>
      </c>
      <c r="L16" s="745">
        <v>56181</v>
      </c>
      <c r="M16" s="745">
        <v>22008</v>
      </c>
      <c r="N16" s="745">
        <v>34173</v>
      </c>
      <c r="O16" s="745">
        <v>1771</v>
      </c>
      <c r="P16" s="745">
        <v>45217</v>
      </c>
    </row>
    <row r="17" spans="1:16">
      <c r="A17" s="497" t="s">
        <v>23</v>
      </c>
      <c r="B17" s="101">
        <v>36389</v>
      </c>
      <c r="C17" s="101">
        <v>21122</v>
      </c>
      <c r="D17" s="101">
        <v>1436</v>
      </c>
      <c r="E17" s="101">
        <v>7159</v>
      </c>
      <c r="F17" s="101">
        <v>2666</v>
      </c>
      <c r="G17" s="101">
        <v>3023</v>
      </c>
      <c r="H17" s="101">
        <v>298</v>
      </c>
      <c r="I17" s="101">
        <v>20</v>
      </c>
      <c r="J17" s="101">
        <v>6210</v>
      </c>
      <c r="K17" s="101">
        <v>310</v>
      </c>
      <c r="L17" s="101">
        <v>13808</v>
      </c>
      <c r="M17" s="101">
        <v>10109</v>
      </c>
      <c r="N17" s="101">
        <v>3699</v>
      </c>
      <c r="O17" s="101">
        <v>1459</v>
      </c>
      <c r="P17" s="101">
        <v>61541</v>
      </c>
    </row>
    <row r="18" spans="1:16" ht="16.5" customHeight="1">
      <c r="A18" s="771" t="s">
        <v>351</v>
      </c>
      <c r="B18" s="744">
        <v>1191556</v>
      </c>
      <c r="C18" s="744">
        <v>537264</v>
      </c>
      <c r="D18" s="744">
        <v>20757</v>
      </c>
      <c r="E18" s="744">
        <v>132834</v>
      </c>
      <c r="F18" s="744">
        <v>58714</v>
      </c>
      <c r="G18" s="744">
        <v>196662</v>
      </c>
      <c r="H18" s="744">
        <v>14115</v>
      </c>
      <c r="I18" s="744">
        <v>113</v>
      </c>
      <c r="J18" s="744">
        <v>109230</v>
      </c>
      <c r="K18" s="744">
        <v>4839</v>
      </c>
      <c r="L18" s="744">
        <v>612328</v>
      </c>
      <c r="M18" s="744">
        <v>318704</v>
      </c>
      <c r="N18" s="744">
        <v>293624</v>
      </c>
      <c r="O18" s="744">
        <v>41964</v>
      </c>
      <c r="P18" s="744">
        <v>4710419</v>
      </c>
    </row>
    <row r="19" spans="1:16">
      <c r="A19" s="497" t="s">
        <v>25</v>
      </c>
      <c r="B19" s="101">
        <v>77206</v>
      </c>
      <c r="C19" s="101">
        <v>30309</v>
      </c>
      <c r="D19" s="101">
        <v>2270</v>
      </c>
      <c r="E19" s="101">
        <v>10161</v>
      </c>
      <c r="F19" s="101">
        <v>3653</v>
      </c>
      <c r="G19" s="101">
        <v>5460</v>
      </c>
      <c r="H19" s="101">
        <v>1155</v>
      </c>
      <c r="I19" s="101">
        <v>5</v>
      </c>
      <c r="J19" s="101">
        <v>7497</v>
      </c>
      <c r="K19" s="101">
        <v>108</v>
      </c>
      <c r="L19" s="101">
        <v>44617</v>
      </c>
      <c r="M19" s="101">
        <v>23013</v>
      </c>
      <c r="N19" s="101">
        <v>21604</v>
      </c>
      <c r="O19" s="101">
        <v>2280</v>
      </c>
      <c r="P19" s="101">
        <v>32243</v>
      </c>
    </row>
    <row r="20" spans="1:16">
      <c r="A20" s="759" t="s">
        <v>26</v>
      </c>
      <c r="B20" s="745">
        <v>158999</v>
      </c>
      <c r="C20" s="745">
        <v>95731</v>
      </c>
      <c r="D20" s="745">
        <v>2633</v>
      </c>
      <c r="E20" s="745">
        <v>13246</v>
      </c>
      <c r="F20" s="745">
        <v>4186</v>
      </c>
      <c r="G20" s="745">
        <v>60662</v>
      </c>
      <c r="H20" s="745">
        <v>802</v>
      </c>
      <c r="I20" s="745">
        <v>6</v>
      </c>
      <c r="J20" s="745">
        <v>14148</v>
      </c>
      <c r="K20" s="745">
        <v>48</v>
      </c>
      <c r="L20" s="745">
        <v>56779</v>
      </c>
      <c r="M20" s="745">
        <v>18924</v>
      </c>
      <c r="N20" s="745">
        <v>37855</v>
      </c>
      <c r="O20" s="745">
        <v>6489</v>
      </c>
      <c r="P20" s="745">
        <v>4375643</v>
      </c>
    </row>
    <row r="21" spans="1:16">
      <c r="A21" s="497" t="s">
        <v>27</v>
      </c>
      <c r="B21" s="101">
        <v>547990</v>
      </c>
      <c r="C21" s="101">
        <v>219264</v>
      </c>
      <c r="D21" s="101">
        <v>10813</v>
      </c>
      <c r="E21" s="101">
        <v>54916</v>
      </c>
      <c r="F21" s="101">
        <v>27429</v>
      </c>
      <c r="G21" s="101">
        <v>63658</v>
      </c>
      <c r="H21" s="101">
        <v>6373</v>
      </c>
      <c r="I21" s="101">
        <v>61</v>
      </c>
      <c r="J21" s="101">
        <v>52985</v>
      </c>
      <c r="K21" s="101">
        <v>3029</v>
      </c>
      <c r="L21" s="101">
        <v>314302</v>
      </c>
      <c r="M21" s="101">
        <v>180316</v>
      </c>
      <c r="N21" s="101">
        <v>133986</v>
      </c>
      <c r="O21" s="101">
        <v>14424</v>
      </c>
      <c r="P21" s="101">
        <v>101395</v>
      </c>
    </row>
    <row r="22" spans="1:16">
      <c r="A22" s="759" t="s">
        <v>28</v>
      </c>
      <c r="B22" s="745">
        <v>133795</v>
      </c>
      <c r="C22" s="745">
        <v>53428</v>
      </c>
      <c r="D22" s="745">
        <v>2548</v>
      </c>
      <c r="E22" s="745">
        <v>21984</v>
      </c>
      <c r="F22" s="745">
        <v>8527</v>
      </c>
      <c r="G22" s="745">
        <v>5855</v>
      </c>
      <c r="H22" s="745">
        <v>2182</v>
      </c>
      <c r="I22" s="745">
        <v>36</v>
      </c>
      <c r="J22" s="745">
        <v>12296</v>
      </c>
      <c r="K22" s="745">
        <v>0</v>
      </c>
      <c r="L22" s="745">
        <v>71804</v>
      </c>
      <c r="M22" s="745">
        <v>32064</v>
      </c>
      <c r="N22" s="745">
        <v>39740</v>
      </c>
      <c r="O22" s="745">
        <v>8563</v>
      </c>
      <c r="P22" s="745">
        <v>25665</v>
      </c>
    </row>
    <row r="23" spans="1:16">
      <c r="A23" s="497" t="s">
        <v>29</v>
      </c>
      <c r="B23" s="101">
        <v>193916</v>
      </c>
      <c r="C23" s="101">
        <v>113233</v>
      </c>
      <c r="D23" s="101">
        <v>1373</v>
      </c>
      <c r="E23" s="101">
        <v>21888</v>
      </c>
      <c r="F23" s="101">
        <v>12460</v>
      </c>
      <c r="G23" s="101">
        <v>60577</v>
      </c>
      <c r="H23" s="101">
        <v>1812</v>
      </c>
      <c r="I23" s="101">
        <v>5</v>
      </c>
      <c r="J23" s="101">
        <v>13464</v>
      </c>
      <c r="K23" s="101">
        <v>1654</v>
      </c>
      <c r="L23" s="101">
        <v>74038</v>
      </c>
      <c r="M23" s="101">
        <v>40236</v>
      </c>
      <c r="N23" s="101">
        <v>33802</v>
      </c>
      <c r="O23" s="101">
        <v>6645</v>
      </c>
      <c r="P23" s="101">
        <v>136165</v>
      </c>
    </row>
    <row r="24" spans="1:16">
      <c r="A24" s="759" t="s">
        <v>30</v>
      </c>
      <c r="B24" s="745">
        <v>79650</v>
      </c>
      <c r="C24" s="745">
        <v>25299</v>
      </c>
      <c r="D24" s="745">
        <v>1120</v>
      </c>
      <c r="E24" s="745">
        <v>10639</v>
      </c>
      <c r="F24" s="745">
        <v>2459</v>
      </c>
      <c r="G24" s="745">
        <v>450</v>
      </c>
      <c r="H24" s="745">
        <v>1791</v>
      </c>
      <c r="I24" s="745">
        <v>0</v>
      </c>
      <c r="J24" s="745">
        <v>8840</v>
      </c>
      <c r="K24" s="745">
        <v>0</v>
      </c>
      <c r="L24" s="745">
        <v>50788</v>
      </c>
      <c r="M24" s="745">
        <v>24151</v>
      </c>
      <c r="N24" s="745">
        <v>26637</v>
      </c>
      <c r="O24" s="745">
        <v>3563</v>
      </c>
      <c r="P24" s="745">
        <v>39308</v>
      </c>
    </row>
    <row r="25" spans="1:16" ht="15.75" customHeight="1">
      <c r="A25" s="121" t="s">
        <v>350</v>
      </c>
      <c r="B25" s="83">
        <v>95161</v>
      </c>
      <c r="C25" s="83">
        <v>45708</v>
      </c>
      <c r="D25" s="83">
        <v>1197</v>
      </c>
      <c r="E25" s="83">
        <v>9345</v>
      </c>
      <c r="F25" s="83">
        <v>2356</v>
      </c>
      <c r="G25" s="83">
        <v>7662</v>
      </c>
      <c r="H25" s="83">
        <v>626</v>
      </c>
      <c r="I25" s="83">
        <v>3</v>
      </c>
      <c r="J25" s="83">
        <v>24519</v>
      </c>
      <c r="K25" s="83">
        <v>0</v>
      </c>
      <c r="L25" s="83">
        <v>45596</v>
      </c>
      <c r="M25" s="83">
        <v>22400</v>
      </c>
      <c r="N25" s="83">
        <v>23196</v>
      </c>
      <c r="O25" s="83">
        <v>3857</v>
      </c>
      <c r="P25" s="83">
        <v>121142</v>
      </c>
    </row>
    <row r="26" spans="1:16">
      <c r="A26" s="759" t="s">
        <v>93</v>
      </c>
      <c r="B26" s="745">
        <v>14955</v>
      </c>
      <c r="C26" s="745">
        <v>8011</v>
      </c>
      <c r="D26" s="745">
        <v>100</v>
      </c>
      <c r="E26" s="745">
        <v>1252</v>
      </c>
      <c r="F26" s="745">
        <v>570</v>
      </c>
      <c r="G26" s="745">
        <v>1096</v>
      </c>
      <c r="H26" s="745">
        <v>599</v>
      </c>
      <c r="I26" s="745">
        <v>0</v>
      </c>
      <c r="J26" s="745">
        <v>4394</v>
      </c>
      <c r="K26" s="745">
        <v>0</v>
      </c>
      <c r="L26" s="745">
        <v>6579</v>
      </c>
      <c r="M26" s="745">
        <v>2887</v>
      </c>
      <c r="N26" s="745">
        <v>3692</v>
      </c>
      <c r="O26" s="745">
        <v>365</v>
      </c>
      <c r="P26" s="745">
        <v>19464</v>
      </c>
    </row>
    <row r="27" spans="1:16">
      <c r="A27" s="497" t="s">
        <v>101</v>
      </c>
      <c r="B27" s="101">
        <v>11165</v>
      </c>
      <c r="C27" s="101">
        <v>6110</v>
      </c>
      <c r="D27" s="101">
        <v>323</v>
      </c>
      <c r="E27" s="101">
        <v>1344</v>
      </c>
      <c r="F27" s="101">
        <v>212</v>
      </c>
      <c r="G27" s="101">
        <v>0</v>
      </c>
      <c r="H27" s="101">
        <v>0</v>
      </c>
      <c r="I27" s="101">
        <v>0</v>
      </c>
      <c r="J27" s="101">
        <v>4231</v>
      </c>
      <c r="K27" s="101">
        <v>0</v>
      </c>
      <c r="L27" s="101">
        <v>4968</v>
      </c>
      <c r="M27" s="101">
        <v>2325</v>
      </c>
      <c r="N27" s="101">
        <v>2643</v>
      </c>
      <c r="O27" s="101">
        <v>87</v>
      </c>
      <c r="P27" s="101">
        <v>23073</v>
      </c>
    </row>
    <row r="28" spans="1:16">
      <c r="A28" s="759" t="s">
        <v>92</v>
      </c>
      <c r="B28" s="745">
        <v>24658</v>
      </c>
      <c r="C28" s="745">
        <v>11421</v>
      </c>
      <c r="D28" s="745">
        <v>216</v>
      </c>
      <c r="E28" s="745">
        <v>907</v>
      </c>
      <c r="F28" s="745">
        <v>179</v>
      </c>
      <c r="G28" s="745">
        <v>6494</v>
      </c>
      <c r="H28" s="745">
        <v>0</v>
      </c>
      <c r="I28" s="745">
        <v>2</v>
      </c>
      <c r="J28" s="745">
        <v>3623</v>
      </c>
      <c r="K28" s="745">
        <v>0</v>
      </c>
      <c r="L28" s="745">
        <v>12918</v>
      </c>
      <c r="M28" s="745">
        <v>6092</v>
      </c>
      <c r="N28" s="745">
        <v>6826</v>
      </c>
      <c r="O28" s="745">
        <v>319</v>
      </c>
      <c r="P28" s="745">
        <v>6312</v>
      </c>
    </row>
    <row r="29" spans="1:16">
      <c r="A29" s="497" t="s">
        <v>100</v>
      </c>
      <c r="B29" s="101">
        <v>11033</v>
      </c>
      <c r="C29" s="101">
        <v>4713</v>
      </c>
      <c r="D29" s="101">
        <v>133</v>
      </c>
      <c r="E29" s="101">
        <v>874</v>
      </c>
      <c r="F29" s="101">
        <v>0</v>
      </c>
      <c r="G29" s="101">
        <v>0</v>
      </c>
      <c r="H29" s="101">
        <v>0</v>
      </c>
      <c r="I29" s="101">
        <v>0</v>
      </c>
      <c r="J29" s="101">
        <v>3706</v>
      </c>
      <c r="K29" s="101">
        <v>0</v>
      </c>
      <c r="L29" s="101">
        <v>5895</v>
      </c>
      <c r="M29" s="101">
        <v>3665</v>
      </c>
      <c r="N29" s="101">
        <v>2230</v>
      </c>
      <c r="O29" s="101">
        <v>425</v>
      </c>
      <c r="P29" s="101">
        <v>9369</v>
      </c>
    </row>
    <row r="30" spans="1:16">
      <c r="A30" s="759" t="s">
        <v>91</v>
      </c>
      <c r="B30" s="745">
        <v>18732</v>
      </c>
      <c r="C30" s="745">
        <v>8310</v>
      </c>
      <c r="D30" s="745">
        <v>162</v>
      </c>
      <c r="E30" s="745">
        <v>2865</v>
      </c>
      <c r="F30" s="745">
        <v>1240</v>
      </c>
      <c r="G30" s="745">
        <v>39</v>
      </c>
      <c r="H30" s="745">
        <v>17</v>
      </c>
      <c r="I30" s="745">
        <v>1</v>
      </c>
      <c r="J30" s="745">
        <v>3986</v>
      </c>
      <c r="K30" s="745">
        <v>0</v>
      </c>
      <c r="L30" s="745">
        <v>10019</v>
      </c>
      <c r="M30" s="745">
        <v>4733</v>
      </c>
      <c r="N30" s="745">
        <v>5286</v>
      </c>
      <c r="O30" s="745">
        <v>403</v>
      </c>
      <c r="P30" s="745">
        <v>28027</v>
      </c>
    </row>
    <row r="31" spans="1:16">
      <c r="A31" s="497" t="s">
        <v>90</v>
      </c>
      <c r="B31" s="101">
        <v>14618</v>
      </c>
      <c r="C31" s="101">
        <v>7143</v>
      </c>
      <c r="D31" s="101">
        <v>263</v>
      </c>
      <c r="E31" s="101">
        <v>2103</v>
      </c>
      <c r="F31" s="101">
        <v>155</v>
      </c>
      <c r="G31" s="101">
        <v>33</v>
      </c>
      <c r="H31" s="101">
        <v>10</v>
      </c>
      <c r="I31" s="101">
        <v>0</v>
      </c>
      <c r="J31" s="101">
        <v>4579</v>
      </c>
      <c r="K31" s="101">
        <v>0</v>
      </c>
      <c r="L31" s="101">
        <v>5217</v>
      </c>
      <c r="M31" s="101">
        <v>2698</v>
      </c>
      <c r="N31" s="101">
        <v>2519</v>
      </c>
      <c r="O31" s="101">
        <v>2258</v>
      </c>
      <c r="P31" s="101">
        <v>34897</v>
      </c>
    </row>
    <row r="32" spans="1:16" ht="16.5" customHeight="1">
      <c r="A32" s="771" t="s">
        <v>349</v>
      </c>
      <c r="B32" s="744">
        <v>1756</v>
      </c>
      <c r="C32" s="744">
        <v>1079</v>
      </c>
      <c r="D32" s="744">
        <v>30</v>
      </c>
      <c r="E32" s="744">
        <v>202</v>
      </c>
      <c r="F32" s="744">
        <v>26</v>
      </c>
      <c r="G32" s="744">
        <v>0</v>
      </c>
      <c r="H32" s="744">
        <v>0</v>
      </c>
      <c r="I32" s="744">
        <v>0</v>
      </c>
      <c r="J32" s="744">
        <v>821</v>
      </c>
      <c r="K32" s="744">
        <v>0</v>
      </c>
      <c r="L32" s="744">
        <v>664</v>
      </c>
      <c r="M32" s="744">
        <v>373</v>
      </c>
      <c r="N32" s="744">
        <v>291</v>
      </c>
      <c r="O32" s="744">
        <v>13</v>
      </c>
      <c r="P32" s="744">
        <v>3817</v>
      </c>
    </row>
    <row r="33" spans="1:16">
      <c r="A33" s="497" t="s">
        <v>99</v>
      </c>
      <c r="B33" s="101">
        <v>1756</v>
      </c>
      <c r="C33" s="101">
        <v>1079</v>
      </c>
      <c r="D33" s="101">
        <v>30</v>
      </c>
      <c r="E33" s="101">
        <v>202</v>
      </c>
      <c r="F33" s="101">
        <v>26</v>
      </c>
      <c r="G33" s="101">
        <v>0</v>
      </c>
      <c r="H33" s="101">
        <v>0</v>
      </c>
      <c r="I33" s="101">
        <v>0</v>
      </c>
      <c r="J33" s="101">
        <v>821</v>
      </c>
      <c r="K33" s="101">
        <v>0</v>
      </c>
      <c r="L33" s="101">
        <v>664</v>
      </c>
      <c r="M33" s="101">
        <v>373</v>
      </c>
      <c r="N33" s="101">
        <v>291</v>
      </c>
      <c r="O33" s="101">
        <v>13</v>
      </c>
      <c r="P33" s="101">
        <v>3817</v>
      </c>
    </row>
    <row r="34" spans="1:16" ht="15.75" customHeight="1">
      <c r="A34" s="771" t="s">
        <v>41</v>
      </c>
      <c r="B34" s="744">
        <v>272</v>
      </c>
      <c r="C34" s="744">
        <v>79</v>
      </c>
      <c r="D34" s="744">
        <v>2</v>
      </c>
      <c r="E34" s="744">
        <v>30</v>
      </c>
      <c r="F34" s="744">
        <v>0</v>
      </c>
      <c r="G34" s="744">
        <v>0</v>
      </c>
      <c r="H34" s="744">
        <v>0</v>
      </c>
      <c r="I34" s="744">
        <v>0</v>
      </c>
      <c r="J34" s="744">
        <v>47</v>
      </c>
      <c r="K34" s="744">
        <v>0</v>
      </c>
      <c r="L34" s="744">
        <v>191</v>
      </c>
      <c r="M34" s="744">
        <v>67</v>
      </c>
      <c r="N34" s="744">
        <v>124</v>
      </c>
      <c r="O34" s="744">
        <v>2</v>
      </c>
      <c r="P34" s="744">
        <v>284</v>
      </c>
    </row>
    <row r="35" spans="1:16">
      <c r="A35" s="497" t="s">
        <v>116</v>
      </c>
      <c r="B35" s="101">
        <v>272</v>
      </c>
      <c r="C35" s="101">
        <v>79</v>
      </c>
      <c r="D35" s="101">
        <v>2</v>
      </c>
      <c r="E35" s="101">
        <v>30</v>
      </c>
      <c r="F35" s="101">
        <v>0</v>
      </c>
      <c r="G35" s="101">
        <v>0</v>
      </c>
      <c r="H35" s="101">
        <v>0</v>
      </c>
      <c r="I35" s="101">
        <v>0</v>
      </c>
      <c r="J35" s="101">
        <v>47</v>
      </c>
      <c r="K35" s="101">
        <v>0</v>
      </c>
      <c r="L35" s="101">
        <v>191</v>
      </c>
      <c r="M35" s="101">
        <v>67</v>
      </c>
      <c r="N35" s="101">
        <v>124</v>
      </c>
      <c r="O35" s="101">
        <v>2</v>
      </c>
      <c r="P35" s="101">
        <v>284</v>
      </c>
    </row>
    <row r="36" spans="1:16" ht="5.25" customHeight="1">
      <c r="A36" s="497"/>
      <c r="B36" s="79"/>
      <c r="C36" s="79"/>
      <c r="D36" s="79"/>
      <c r="E36" s="79"/>
      <c r="F36" s="79"/>
      <c r="G36" s="79"/>
      <c r="H36" s="79"/>
      <c r="I36" s="79"/>
      <c r="J36" s="79"/>
      <c r="K36" s="79"/>
      <c r="L36" s="79"/>
      <c r="M36" s="79"/>
      <c r="N36" s="79"/>
      <c r="O36" s="79"/>
      <c r="P36" s="79"/>
    </row>
    <row r="37" spans="1:16" ht="22.5" customHeight="1">
      <c r="A37" s="1169" t="s">
        <v>670</v>
      </c>
      <c r="B37" s="1169"/>
      <c r="C37" s="1169"/>
      <c r="D37" s="1169"/>
      <c r="E37" s="1169"/>
      <c r="F37" s="1169"/>
      <c r="G37" s="1169"/>
      <c r="H37" s="1169"/>
      <c r="I37" s="1169"/>
      <c r="J37" s="1169"/>
      <c r="K37" s="1169"/>
      <c r="L37" s="1169"/>
      <c r="M37" s="1169"/>
      <c r="N37" s="1169"/>
      <c r="O37" s="1169"/>
      <c r="P37" s="1169"/>
    </row>
  </sheetData>
  <mergeCells count="8">
    <mergeCell ref="A1:P1"/>
    <mergeCell ref="A37:P37"/>
    <mergeCell ref="A3:A4"/>
    <mergeCell ref="B3:B4"/>
    <mergeCell ref="C3:K3"/>
    <mergeCell ref="L3:N3"/>
    <mergeCell ref="O3:O4"/>
    <mergeCell ref="P3:P4"/>
  </mergeCells>
  <hyperlinks>
    <hyperlink ref="Q1" location="INDICE!A1" display="INDICE"/>
  </hyperlinks>
  <printOptions horizontalCentered="1"/>
  <pageMargins left="0.74803149606299213" right="0.74803149606299213" top="1.1417322834645669" bottom="0.98425196850393704" header="0" footer="0.51181102362204722"/>
  <pageSetup paperSize="9" scale="75" firstPageNumber="92" orientation="landscape" useFirstPageNumber="1" r:id="rId1"/>
  <headerFooter scaleWithDoc="0" alignWithMargins="0">
    <oddHeader>&amp;C&amp;G</oddHeader>
    <oddFooter>&amp;C&amp;12 96</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2"/>
  <sheetViews>
    <sheetView showGridLines="0" zoomScale="90" zoomScaleNormal="90" workbookViewId="0">
      <selection activeCell="O4" sqref="O4"/>
    </sheetView>
  </sheetViews>
  <sheetFormatPr baseColWidth="10" defaultRowHeight="12.75"/>
  <cols>
    <col min="1" max="25" width="11.42578125" style="238"/>
    <col min="26" max="27" width="5.85546875" style="238" customWidth="1"/>
    <col min="28" max="16384" width="11.42578125" style="238"/>
  </cols>
  <sheetData>
    <row r="1" spans="1:15" ht="10.5" customHeight="1"/>
    <row r="2" spans="1:15" ht="15">
      <c r="A2" s="1095" t="s">
        <v>936</v>
      </c>
      <c r="B2" s="1095"/>
      <c r="C2" s="1095"/>
      <c r="D2" s="1095"/>
      <c r="E2" s="1095"/>
      <c r="F2" s="1095"/>
      <c r="G2" s="1095"/>
      <c r="H2" s="1095"/>
      <c r="I2" s="1095"/>
      <c r="J2" s="1095"/>
      <c r="K2" s="1095"/>
      <c r="L2" s="1095"/>
      <c r="M2" s="1095"/>
      <c r="N2" s="1095"/>
      <c r="O2" s="239"/>
    </row>
    <row r="3" spans="1:15" ht="15">
      <c r="A3" s="1095" t="s">
        <v>1157</v>
      </c>
      <c r="B3" s="1095"/>
      <c r="C3" s="1095"/>
      <c r="D3" s="1095"/>
      <c r="E3" s="1095"/>
      <c r="F3" s="1095"/>
      <c r="G3" s="1095"/>
      <c r="H3" s="1095"/>
      <c r="I3" s="1095"/>
      <c r="J3" s="1095"/>
      <c r="K3" s="1095"/>
      <c r="L3" s="1095"/>
      <c r="M3" s="1095"/>
      <c r="N3" s="1095"/>
      <c r="O3" s="239"/>
    </row>
    <row r="4" spans="1:15" ht="15">
      <c r="A4" s="1095" t="s">
        <v>1112</v>
      </c>
      <c r="B4" s="1095"/>
      <c r="C4" s="1095"/>
      <c r="D4" s="1095"/>
      <c r="E4" s="1095"/>
      <c r="F4" s="1095"/>
      <c r="G4" s="1095"/>
      <c r="H4" s="1095"/>
      <c r="I4" s="1095"/>
      <c r="J4" s="1095"/>
      <c r="K4" s="1095"/>
      <c r="L4" s="1095"/>
      <c r="M4" s="1095"/>
      <c r="N4" s="1095"/>
      <c r="O4" s="466" t="s">
        <v>1037</v>
      </c>
    </row>
    <row r="36" spans="2:13" ht="46.5" customHeight="1">
      <c r="B36" s="1094" t="s">
        <v>1162</v>
      </c>
      <c r="C36" s="1094"/>
      <c r="D36" s="1094"/>
      <c r="E36" s="1094"/>
      <c r="F36" s="1094"/>
      <c r="G36" s="1094"/>
      <c r="H36" s="1094"/>
      <c r="I36" s="1094"/>
      <c r="J36" s="1094"/>
      <c r="K36" s="1094"/>
      <c r="L36" s="1094"/>
      <c r="M36" s="1094"/>
    </row>
    <row r="37" spans="2:13" ht="98.25" customHeight="1">
      <c r="B37" s="1096" t="s">
        <v>1380</v>
      </c>
      <c r="C37" s="1096"/>
      <c r="D37" s="1096"/>
      <c r="E37" s="1096"/>
      <c r="F37" s="1096"/>
      <c r="G37" s="1096"/>
      <c r="H37" s="1096"/>
      <c r="I37" s="1096"/>
      <c r="J37" s="1096"/>
      <c r="K37" s="1096"/>
      <c r="L37" s="1096"/>
      <c r="M37" s="1096"/>
    </row>
    <row r="190" spans="3:4">
      <c r="C190" s="843"/>
      <c r="D190" s="843"/>
    </row>
    <row r="193" spans="4:10">
      <c r="H193" s="231"/>
      <c r="I193" s="962"/>
      <c r="J193" s="962"/>
    </row>
    <row r="194" spans="4:10">
      <c r="D194" s="962"/>
      <c r="E194" s="962"/>
      <c r="F194" s="962"/>
      <c r="G194" s="960"/>
      <c r="H194" s="231" t="s">
        <v>60</v>
      </c>
      <c r="I194" s="843">
        <v>52.21023320570832</v>
      </c>
      <c r="J194" s="223">
        <v>56.707317073170728</v>
      </c>
    </row>
    <row r="195" spans="4:10">
      <c r="D195" s="962"/>
      <c r="E195" s="962"/>
      <c r="F195" s="962"/>
      <c r="G195" s="960"/>
      <c r="H195" s="231" t="s">
        <v>53</v>
      </c>
      <c r="I195" s="844">
        <v>20.013922728854855</v>
      </c>
      <c r="J195" s="535">
        <v>18.719512195121951</v>
      </c>
    </row>
    <row r="196" spans="4:10">
      <c r="D196" s="962"/>
      <c r="E196" s="962"/>
      <c r="F196" s="962"/>
      <c r="G196" s="960"/>
      <c r="H196" s="231" t="s">
        <v>928</v>
      </c>
      <c r="I196" s="843">
        <v>10.616080751827358</v>
      </c>
      <c r="J196" s="223">
        <v>7.7439024390243905</v>
      </c>
    </row>
    <row r="197" spans="4:10">
      <c r="D197" s="962"/>
      <c r="E197" s="962"/>
      <c r="F197" s="962"/>
      <c r="G197" s="960"/>
      <c r="H197" s="963" t="s">
        <v>1379</v>
      </c>
      <c r="I197" s="844">
        <v>5.0817960320222761</v>
      </c>
      <c r="J197" s="535">
        <v>3.9939024390243905</v>
      </c>
    </row>
    <row r="198" spans="4:10">
      <c r="D198" s="962"/>
      <c r="E198" s="962"/>
      <c r="F198" s="962"/>
      <c r="G198" s="960"/>
      <c r="H198" s="231" t="s">
        <v>929</v>
      </c>
      <c r="I198" s="844">
        <v>4.1768186564566658</v>
      </c>
      <c r="J198" s="535">
        <v>3.4451219512195124</v>
      </c>
    </row>
    <row r="199" spans="4:10">
      <c r="D199" s="962"/>
      <c r="E199" s="962"/>
      <c r="F199" s="962"/>
      <c r="G199" s="960"/>
      <c r="H199" s="231" t="s">
        <v>930</v>
      </c>
      <c r="I199" s="843">
        <v>1.8795683954054996</v>
      </c>
      <c r="J199" s="223">
        <v>1.9817073170731707</v>
      </c>
    </row>
    <row r="200" spans="4:10">
      <c r="D200" s="962"/>
      <c r="E200" s="962"/>
      <c r="F200" s="962"/>
      <c r="G200" s="960"/>
      <c r="H200" s="231" t="s">
        <v>58</v>
      </c>
      <c r="I200" s="844">
        <v>1.7403411068569439</v>
      </c>
      <c r="J200" s="535">
        <v>1.6463414634146343</v>
      </c>
    </row>
    <row r="201" spans="4:10">
      <c r="D201" s="962"/>
      <c r="E201" s="962"/>
      <c r="F201" s="962"/>
      <c r="G201" s="960"/>
      <c r="H201" s="231" t="s">
        <v>931</v>
      </c>
      <c r="I201" s="844">
        <v>2.0187956839540551</v>
      </c>
      <c r="J201" s="535">
        <v>1.5853658536585367</v>
      </c>
    </row>
    <row r="202" spans="4:10">
      <c r="D202" s="962"/>
      <c r="E202" s="962"/>
      <c r="F202" s="962"/>
      <c r="G202" s="960"/>
      <c r="H202" s="231" t="s">
        <v>1378</v>
      </c>
      <c r="I202" s="843">
        <v>0.10442046641141664</v>
      </c>
      <c r="J202" s="223">
        <v>1.5548780487804879</v>
      </c>
    </row>
    <row r="203" spans="4:10">
      <c r="D203" s="962"/>
      <c r="E203" s="962"/>
      <c r="F203" s="962"/>
      <c r="G203" s="960"/>
      <c r="H203" s="231" t="s">
        <v>927</v>
      </c>
      <c r="I203" s="843">
        <v>0.97459101983988861</v>
      </c>
      <c r="J203" s="223">
        <v>1.1585365853658536</v>
      </c>
    </row>
    <row r="204" spans="4:10">
      <c r="D204" s="962"/>
      <c r="E204" s="962"/>
      <c r="F204" s="962"/>
      <c r="G204" s="960"/>
      <c r="H204" s="238" t="s">
        <v>1205</v>
      </c>
      <c r="I204" s="843">
        <v>1.148625130525583</v>
      </c>
      <c r="J204" s="223">
        <v>1.0060975609756098</v>
      </c>
    </row>
    <row r="205" spans="4:10" ht="25.5">
      <c r="D205" s="962"/>
      <c r="E205" s="962"/>
      <c r="F205" s="962"/>
      <c r="G205" s="960"/>
      <c r="H205" s="958" t="s">
        <v>51</v>
      </c>
      <c r="I205" s="844">
        <v>0</v>
      </c>
      <c r="J205" s="535">
        <v>0.33536585365853661</v>
      </c>
    </row>
    <row r="206" spans="4:10">
      <c r="D206" s="962"/>
      <c r="E206" s="962"/>
      <c r="F206" s="962"/>
      <c r="G206" s="960"/>
      <c r="H206" s="231" t="s">
        <v>46</v>
      </c>
      <c r="I206" s="964">
        <v>3.4806822137138885E-2</v>
      </c>
      <c r="J206" s="965">
        <v>0.12195121951219512</v>
      </c>
    </row>
    <row r="210" spans="3:5">
      <c r="C210" s="238" t="s">
        <v>1378</v>
      </c>
      <c r="D210" s="490">
        <v>70.859872611464965</v>
      </c>
      <c r="E210" s="490">
        <v>69.931972789115648</v>
      </c>
    </row>
    <row r="211" spans="3:5">
      <c r="C211" s="238" t="s">
        <v>60</v>
      </c>
      <c r="D211" s="490">
        <v>18.152866242038215</v>
      </c>
      <c r="E211" s="490">
        <v>17.006802721088434</v>
      </c>
    </row>
    <row r="212" spans="3:5">
      <c r="C212" s="238" t="s">
        <v>1379</v>
      </c>
      <c r="D212" s="490">
        <v>2.8662420382165608</v>
      </c>
      <c r="E212" s="490">
        <v>4.353741496598639</v>
      </c>
    </row>
    <row r="213" spans="3:5">
      <c r="C213" s="238" t="s">
        <v>931</v>
      </c>
      <c r="D213" s="490">
        <v>2.7070063694267517</v>
      </c>
      <c r="E213" s="490">
        <v>3.1292517006802725</v>
      </c>
    </row>
    <row r="214" spans="3:5">
      <c r="C214" s="238" t="s">
        <v>58</v>
      </c>
      <c r="D214" s="490">
        <v>1.5923566878980893</v>
      </c>
      <c r="E214" s="490">
        <v>1.6326530612244898</v>
      </c>
    </row>
    <row r="215" spans="3:5">
      <c r="C215" s="238" t="s">
        <v>930</v>
      </c>
      <c r="D215" s="490">
        <v>0.95541401273885351</v>
      </c>
      <c r="E215" s="490">
        <v>1.2244897959183674</v>
      </c>
    </row>
    <row r="216" spans="3:5">
      <c r="C216" s="238" t="s">
        <v>46</v>
      </c>
      <c r="D216" s="490">
        <v>0.95541401273885351</v>
      </c>
      <c r="E216" s="490">
        <v>1.2244897959183674</v>
      </c>
    </row>
    <row r="217" spans="3:5">
      <c r="C217" s="238" t="s">
        <v>927</v>
      </c>
      <c r="D217" s="490">
        <v>1.5923566878980893</v>
      </c>
      <c r="E217" s="490">
        <v>1.2244897959183674</v>
      </c>
    </row>
    <row r="218" spans="3:5">
      <c r="C218" s="238" t="s">
        <v>1205</v>
      </c>
      <c r="D218" s="490">
        <v>0.31847133757961787</v>
      </c>
      <c r="E218" s="490">
        <v>0.27210884353741494</v>
      </c>
    </row>
    <row r="219" spans="3:5">
      <c r="C219" s="238" t="s">
        <v>929</v>
      </c>
      <c r="D219" s="490">
        <v>0</v>
      </c>
      <c r="E219" s="490">
        <v>0</v>
      </c>
    </row>
    <row r="220" spans="3:5">
      <c r="C220" s="238" t="s">
        <v>928</v>
      </c>
      <c r="D220" s="490">
        <v>0</v>
      </c>
      <c r="E220" s="490">
        <v>0</v>
      </c>
    </row>
    <row r="221" spans="3:5">
      <c r="C221" s="238" t="s">
        <v>53</v>
      </c>
      <c r="D221" s="490">
        <v>0</v>
      </c>
      <c r="E221" s="490">
        <v>0</v>
      </c>
    </row>
    <row r="222" spans="3:5">
      <c r="C222" s="238" t="s">
        <v>51</v>
      </c>
      <c r="D222" s="490">
        <v>0</v>
      </c>
      <c r="E222" s="490">
        <v>0</v>
      </c>
    </row>
  </sheetData>
  <sortState ref="C67:E79">
    <sortCondition descending="1" ref="E67"/>
  </sortState>
  <mergeCells count="5">
    <mergeCell ref="B36:M36"/>
    <mergeCell ref="A2:N2"/>
    <mergeCell ref="A3:N3"/>
    <mergeCell ref="A4:N4"/>
    <mergeCell ref="B37:M37"/>
  </mergeCells>
  <hyperlinks>
    <hyperlink ref="O4" location="INDICE!A1" display="INDICE"/>
  </hyperlinks>
  <printOptions horizontalCentered="1"/>
  <pageMargins left="0.70866141732283472" right="0.70866141732283472" top="1.1417322834645669" bottom="0.55118110236220474" header="0" footer="0.31496062992125984"/>
  <pageSetup paperSize="9" scale="80" firstPageNumber="16" orientation="landscape" useFirstPageNumber="1" r:id="rId1"/>
  <headerFooter scaleWithDoc="0" alignWithMargins="0">
    <oddHeader>&amp;C&amp;G</oddHeader>
    <oddFooter>&amp;C&amp;12 17</oddFoot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zoomScale="90" zoomScaleNormal="90" zoomScalePageLayoutView="90" workbookViewId="0">
      <selection activeCell="A2" sqref="A2:A4"/>
    </sheetView>
  </sheetViews>
  <sheetFormatPr baseColWidth="10" defaultColWidth="9.140625" defaultRowHeight="12.75"/>
  <cols>
    <col min="1" max="1" width="26.28515625" style="65" customWidth="1"/>
    <col min="2" max="2" width="12.5703125" style="65" customWidth="1"/>
    <col min="3" max="3" width="10" style="65" bestFit="1" customWidth="1"/>
    <col min="4" max="4" width="10.5703125" style="65" bestFit="1" customWidth="1"/>
    <col min="5" max="6" width="8.85546875" style="65" customWidth="1"/>
    <col min="7" max="7" width="10" style="65" customWidth="1"/>
    <col min="8" max="8" width="8.42578125" style="65" customWidth="1"/>
    <col min="9" max="9" width="10" style="65" bestFit="1" customWidth="1"/>
    <col min="10" max="10" width="13.85546875" style="65" bestFit="1" customWidth="1"/>
    <col min="11" max="11" width="11" style="65" customWidth="1"/>
    <col min="12" max="12" width="10.28515625" style="65" bestFit="1" customWidth="1"/>
    <col min="13" max="13" width="12.140625" style="65" customWidth="1"/>
    <col min="14" max="14" width="9.28515625" style="65" customWidth="1"/>
    <col min="15" max="15" width="8.5703125" style="65" bestFit="1" customWidth="1"/>
    <col min="16" max="16" width="12.5703125" style="65" bestFit="1" customWidth="1"/>
    <col min="17" max="16384" width="9.140625" style="57"/>
  </cols>
  <sheetData>
    <row r="1" spans="1:17" ht="51.75" customHeight="1">
      <c r="A1" s="1167" t="s">
        <v>1437</v>
      </c>
      <c r="B1" s="1168"/>
      <c r="C1" s="1168"/>
      <c r="D1" s="1168"/>
      <c r="E1" s="1168"/>
      <c r="F1" s="1168"/>
      <c r="G1" s="1168"/>
      <c r="H1" s="1168"/>
      <c r="I1" s="1168"/>
      <c r="J1" s="1168"/>
      <c r="K1" s="1168"/>
      <c r="L1" s="1168"/>
      <c r="M1" s="1168"/>
      <c r="N1" s="1168"/>
      <c r="O1" s="1168"/>
      <c r="P1" s="1168"/>
      <c r="Q1" s="468" t="s">
        <v>1037</v>
      </c>
    </row>
    <row r="2" spans="1:17" s="58" customFormat="1">
      <c r="A2" s="1180" t="s">
        <v>685</v>
      </c>
      <c r="B2" s="1180" t="s">
        <v>693</v>
      </c>
      <c r="C2" s="1191" t="s">
        <v>692</v>
      </c>
      <c r="D2" s="1192"/>
      <c r="E2" s="1192"/>
      <c r="F2" s="1193"/>
      <c r="G2" s="1180" t="s">
        <v>691</v>
      </c>
      <c r="H2" s="1180" t="s">
        <v>690</v>
      </c>
      <c r="I2" s="1191" t="s">
        <v>683</v>
      </c>
      <c r="J2" s="1192"/>
      <c r="K2" s="1192"/>
      <c r="L2" s="1192"/>
      <c r="M2" s="1192"/>
      <c r="N2" s="1192"/>
      <c r="O2" s="1192"/>
      <c r="P2" s="1193"/>
    </row>
    <row r="3" spans="1:17" s="58" customFormat="1">
      <c r="A3" s="1180"/>
      <c r="B3" s="1171"/>
      <c r="C3" s="1194"/>
      <c r="D3" s="1195"/>
      <c r="E3" s="1195"/>
      <c r="F3" s="1196"/>
      <c r="G3" s="1171"/>
      <c r="H3" s="1171"/>
      <c r="I3" s="1194"/>
      <c r="J3" s="1195"/>
      <c r="K3" s="1195"/>
      <c r="L3" s="1195"/>
      <c r="M3" s="1195"/>
      <c r="N3" s="1195"/>
      <c r="O3" s="1195"/>
      <c r="P3" s="1196"/>
    </row>
    <row r="4" spans="1:17" s="58" customFormat="1" ht="52.5" customHeight="1">
      <c r="A4" s="1180"/>
      <c r="B4" s="1171"/>
      <c r="C4" s="743" t="s">
        <v>661</v>
      </c>
      <c r="D4" s="743" t="s">
        <v>667</v>
      </c>
      <c r="E4" s="743" t="s">
        <v>689</v>
      </c>
      <c r="F4" s="743" t="s">
        <v>688</v>
      </c>
      <c r="G4" s="1171"/>
      <c r="H4" s="1171"/>
      <c r="I4" s="743" t="s">
        <v>661</v>
      </c>
      <c r="J4" s="743" t="s">
        <v>679</v>
      </c>
      <c r="K4" s="743" t="s">
        <v>678</v>
      </c>
      <c r="L4" s="743" t="s">
        <v>677</v>
      </c>
      <c r="M4" s="743" t="s">
        <v>676</v>
      </c>
      <c r="N4" s="743" t="s">
        <v>675</v>
      </c>
      <c r="O4" s="743" t="s">
        <v>454</v>
      </c>
      <c r="P4" s="743" t="s">
        <v>687</v>
      </c>
    </row>
    <row r="5" spans="1:17" s="58" customFormat="1" ht="14.25" customHeight="1">
      <c r="A5" s="121" t="s">
        <v>11</v>
      </c>
      <c r="B5" s="83">
        <v>4995337</v>
      </c>
      <c r="C5" s="83">
        <v>1867885</v>
      </c>
      <c r="D5" s="83">
        <v>703733</v>
      </c>
      <c r="E5" s="83">
        <v>934356</v>
      </c>
      <c r="F5" s="83">
        <v>229796</v>
      </c>
      <c r="G5" s="83">
        <v>460502</v>
      </c>
      <c r="H5" s="83">
        <v>961954</v>
      </c>
      <c r="I5" s="83">
        <v>1704996</v>
      </c>
      <c r="J5" s="83">
        <v>77386</v>
      </c>
      <c r="K5" s="83">
        <v>529488</v>
      </c>
      <c r="L5" s="83">
        <v>168784</v>
      </c>
      <c r="M5" s="83">
        <v>185211</v>
      </c>
      <c r="N5" s="83">
        <v>23333</v>
      </c>
      <c r="O5" s="83">
        <v>686480</v>
      </c>
      <c r="P5" s="83">
        <v>34314</v>
      </c>
    </row>
    <row r="6" spans="1:17" ht="14.25" customHeight="1">
      <c r="A6" s="771" t="s">
        <v>352</v>
      </c>
      <c r="B6" s="744">
        <v>2106498</v>
      </c>
      <c r="C6" s="744">
        <v>843569</v>
      </c>
      <c r="D6" s="744">
        <v>372375</v>
      </c>
      <c r="E6" s="744">
        <v>427153</v>
      </c>
      <c r="F6" s="744">
        <v>44041</v>
      </c>
      <c r="G6" s="744">
        <v>147148</v>
      </c>
      <c r="H6" s="744">
        <v>423488</v>
      </c>
      <c r="I6" s="744">
        <v>692293</v>
      </c>
      <c r="J6" s="744">
        <v>40125</v>
      </c>
      <c r="K6" s="744">
        <v>167590</v>
      </c>
      <c r="L6" s="744">
        <v>62890</v>
      </c>
      <c r="M6" s="744">
        <v>47943</v>
      </c>
      <c r="N6" s="744">
        <v>12257</v>
      </c>
      <c r="O6" s="744">
        <v>339960</v>
      </c>
      <c r="P6" s="744">
        <v>21528</v>
      </c>
    </row>
    <row r="7" spans="1:17" ht="15.75" customHeight="1">
      <c r="A7" s="497" t="s">
        <v>13</v>
      </c>
      <c r="B7" s="101">
        <v>258148</v>
      </c>
      <c r="C7" s="101">
        <v>110379</v>
      </c>
      <c r="D7" s="101">
        <v>49047</v>
      </c>
      <c r="E7" s="101">
        <v>58037</v>
      </c>
      <c r="F7" s="101">
        <v>3295</v>
      </c>
      <c r="G7" s="101">
        <v>14568</v>
      </c>
      <c r="H7" s="101">
        <v>62984</v>
      </c>
      <c r="I7" s="101">
        <v>70217</v>
      </c>
      <c r="J7" s="101">
        <v>4173</v>
      </c>
      <c r="K7" s="101">
        <v>15944</v>
      </c>
      <c r="L7" s="101">
        <v>1916</v>
      </c>
      <c r="M7" s="101">
        <v>900</v>
      </c>
      <c r="N7" s="101">
        <v>194</v>
      </c>
      <c r="O7" s="101">
        <v>40618</v>
      </c>
      <c r="P7" s="101">
        <v>6472</v>
      </c>
    </row>
    <row r="8" spans="1:17" ht="15.75" customHeight="1">
      <c r="A8" s="759" t="s">
        <v>14</v>
      </c>
      <c r="B8" s="745">
        <v>102922</v>
      </c>
      <c r="C8" s="745">
        <v>51144</v>
      </c>
      <c r="D8" s="745">
        <v>20955</v>
      </c>
      <c r="E8" s="745">
        <v>27542</v>
      </c>
      <c r="F8" s="745">
        <v>2647</v>
      </c>
      <c r="G8" s="745">
        <v>3877</v>
      </c>
      <c r="H8" s="745">
        <v>13757</v>
      </c>
      <c r="I8" s="745">
        <v>34144</v>
      </c>
      <c r="J8" s="745">
        <v>871</v>
      </c>
      <c r="K8" s="745">
        <v>8522</v>
      </c>
      <c r="L8" s="745">
        <v>888</v>
      </c>
      <c r="M8" s="745">
        <v>415</v>
      </c>
      <c r="N8" s="745">
        <v>126</v>
      </c>
      <c r="O8" s="745">
        <v>23322</v>
      </c>
      <c r="P8" s="745">
        <v>0</v>
      </c>
    </row>
    <row r="9" spans="1:17" ht="15.75" customHeight="1">
      <c r="A9" s="497" t="s">
        <v>15</v>
      </c>
      <c r="B9" s="101">
        <v>96834</v>
      </c>
      <c r="C9" s="101">
        <v>47533</v>
      </c>
      <c r="D9" s="101">
        <v>16904</v>
      </c>
      <c r="E9" s="101">
        <v>28693</v>
      </c>
      <c r="F9" s="101">
        <v>1936</v>
      </c>
      <c r="G9" s="101">
        <v>47</v>
      </c>
      <c r="H9" s="101">
        <v>19186</v>
      </c>
      <c r="I9" s="101">
        <v>30068</v>
      </c>
      <c r="J9" s="101">
        <v>203</v>
      </c>
      <c r="K9" s="101">
        <v>8970</v>
      </c>
      <c r="L9" s="101">
        <v>14</v>
      </c>
      <c r="M9" s="101">
        <v>6</v>
      </c>
      <c r="N9" s="101">
        <v>4</v>
      </c>
      <c r="O9" s="101">
        <v>20590</v>
      </c>
      <c r="P9" s="101">
        <v>281</v>
      </c>
    </row>
    <row r="10" spans="1:17" ht="15" customHeight="1">
      <c r="A10" s="759" t="s">
        <v>16</v>
      </c>
      <c r="B10" s="745">
        <v>62089</v>
      </c>
      <c r="C10" s="745">
        <v>27555</v>
      </c>
      <c r="D10" s="745">
        <v>10895</v>
      </c>
      <c r="E10" s="745">
        <v>15395</v>
      </c>
      <c r="F10" s="745">
        <v>1265</v>
      </c>
      <c r="G10" s="745">
        <v>2286</v>
      </c>
      <c r="H10" s="745">
        <v>9798</v>
      </c>
      <c r="I10" s="745">
        <v>22450</v>
      </c>
      <c r="J10" s="745">
        <v>838</v>
      </c>
      <c r="K10" s="745">
        <v>6475</v>
      </c>
      <c r="L10" s="745">
        <v>2904</v>
      </c>
      <c r="M10" s="745">
        <v>3547</v>
      </c>
      <c r="N10" s="745">
        <v>509</v>
      </c>
      <c r="O10" s="745">
        <v>8177</v>
      </c>
      <c r="P10" s="745">
        <v>0</v>
      </c>
    </row>
    <row r="11" spans="1:17" ht="15.75" customHeight="1">
      <c r="A11" s="497" t="s">
        <v>17</v>
      </c>
      <c r="B11" s="101">
        <v>134708</v>
      </c>
      <c r="C11" s="101">
        <v>51097</v>
      </c>
      <c r="D11" s="101">
        <v>23779</v>
      </c>
      <c r="E11" s="101">
        <v>21331</v>
      </c>
      <c r="F11" s="101">
        <v>5987</v>
      </c>
      <c r="G11" s="101">
        <v>5021</v>
      </c>
      <c r="H11" s="101">
        <v>28236</v>
      </c>
      <c r="I11" s="101">
        <v>50354</v>
      </c>
      <c r="J11" s="101">
        <v>1772</v>
      </c>
      <c r="K11" s="101">
        <v>13195</v>
      </c>
      <c r="L11" s="101">
        <v>7918</v>
      </c>
      <c r="M11" s="101">
        <v>4938</v>
      </c>
      <c r="N11" s="101">
        <v>892</v>
      </c>
      <c r="O11" s="101">
        <v>21639</v>
      </c>
      <c r="P11" s="101">
        <v>0</v>
      </c>
    </row>
    <row r="12" spans="1:17" ht="15.75" customHeight="1">
      <c r="A12" s="759" t="s">
        <v>18</v>
      </c>
      <c r="B12" s="745">
        <v>116132</v>
      </c>
      <c r="C12" s="745">
        <v>51313</v>
      </c>
      <c r="D12" s="745">
        <v>22274</v>
      </c>
      <c r="E12" s="745">
        <v>26438</v>
      </c>
      <c r="F12" s="745">
        <v>2601</v>
      </c>
      <c r="G12" s="745">
        <v>5666</v>
      </c>
      <c r="H12" s="745">
        <v>23303</v>
      </c>
      <c r="I12" s="745">
        <v>35850</v>
      </c>
      <c r="J12" s="745">
        <v>1176</v>
      </c>
      <c r="K12" s="745">
        <v>6544</v>
      </c>
      <c r="L12" s="745">
        <v>4013</v>
      </c>
      <c r="M12" s="745">
        <v>2231</v>
      </c>
      <c r="N12" s="745">
        <v>622</v>
      </c>
      <c r="O12" s="745">
        <v>14157</v>
      </c>
      <c r="P12" s="745">
        <v>7107</v>
      </c>
    </row>
    <row r="13" spans="1:17" ht="15" customHeight="1">
      <c r="A13" s="497" t="s">
        <v>19</v>
      </c>
      <c r="B13" s="101">
        <v>133695</v>
      </c>
      <c r="C13" s="101">
        <v>47637</v>
      </c>
      <c r="D13" s="101">
        <v>24720</v>
      </c>
      <c r="E13" s="101">
        <v>22412</v>
      </c>
      <c r="F13" s="101">
        <v>505</v>
      </c>
      <c r="G13" s="101">
        <v>183</v>
      </c>
      <c r="H13" s="101">
        <v>27184</v>
      </c>
      <c r="I13" s="101">
        <v>58691</v>
      </c>
      <c r="J13" s="101">
        <v>1145</v>
      </c>
      <c r="K13" s="101">
        <v>17980</v>
      </c>
      <c r="L13" s="101">
        <v>321</v>
      </c>
      <c r="M13" s="101">
        <v>555</v>
      </c>
      <c r="N13" s="101">
        <v>204</v>
      </c>
      <c r="O13" s="101">
        <v>38486</v>
      </c>
      <c r="P13" s="101">
        <v>0</v>
      </c>
    </row>
    <row r="14" spans="1:17" ht="15" customHeight="1">
      <c r="A14" s="759" t="s">
        <v>20</v>
      </c>
      <c r="B14" s="745">
        <v>159475</v>
      </c>
      <c r="C14" s="745">
        <v>67086</v>
      </c>
      <c r="D14" s="745">
        <v>25077</v>
      </c>
      <c r="E14" s="745">
        <v>37230</v>
      </c>
      <c r="F14" s="745">
        <v>4779</v>
      </c>
      <c r="G14" s="745">
        <v>15073</v>
      </c>
      <c r="H14" s="745">
        <v>34575</v>
      </c>
      <c r="I14" s="745">
        <v>42741</v>
      </c>
      <c r="J14" s="745">
        <v>2368</v>
      </c>
      <c r="K14" s="745">
        <v>7006</v>
      </c>
      <c r="L14" s="745">
        <v>2162</v>
      </c>
      <c r="M14" s="745">
        <v>1598</v>
      </c>
      <c r="N14" s="745">
        <v>1080</v>
      </c>
      <c r="O14" s="745">
        <v>27895</v>
      </c>
      <c r="P14" s="745">
        <v>632</v>
      </c>
    </row>
    <row r="15" spans="1:17" ht="15.75" customHeight="1">
      <c r="A15" s="497" t="s">
        <v>21</v>
      </c>
      <c r="B15" s="101">
        <v>743312</v>
      </c>
      <c r="C15" s="101">
        <v>285866</v>
      </c>
      <c r="D15" s="101">
        <v>133157</v>
      </c>
      <c r="E15" s="101">
        <v>139940</v>
      </c>
      <c r="F15" s="101">
        <v>12769</v>
      </c>
      <c r="G15" s="101">
        <v>71662</v>
      </c>
      <c r="H15" s="101">
        <v>154562</v>
      </c>
      <c r="I15" s="101">
        <v>231222</v>
      </c>
      <c r="J15" s="101">
        <v>21551</v>
      </c>
      <c r="K15" s="101">
        <v>48559</v>
      </c>
      <c r="L15" s="101">
        <v>17644</v>
      </c>
      <c r="M15" s="101">
        <v>29345</v>
      </c>
      <c r="N15" s="101">
        <v>4705</v>
      </c>
      <c r="O15" s="101">
        <v>102582</v>
      </c>
      <c r="P15" s="101">
        <v>6836</v>
      </c>
    </row>
    <row r="16" spans="1:17" ht="15.75" customHeight="1">
      <c r="A16" s="759" t="s">
        <v>22</v>
      </c>
      <c r="B16" s="745">
        <v>202992</v>
      </c>
      <c r="C16" s="745">
        <v>73378</v>
      </c>
      <c r="D16" s="745">
        <v>36108</v>
      </c>
      <c r="E16" s="745">
        <v>34892</v>
      </c>
      <c r="F16" s="745">
        <v>2378</v>
      </c>
      <c r="G16" s="745">
        <v>21109</v>
      </c>
      <c r="H16" s="745">
        <v>34323</v>
      </c>
      <c r="I16" s="745">
        <v>74182</v>
      </c>
      <c r="J16" s="745">
        <v>3636</v>
      </c>
      <c r="K16" s="745">
        <v>18728</v>
      </c>
      <c r="L16" s="745">
        <v>22184</v>
      </c>
      <c r="M16" s="745">
        <v>1443</v>
      </c>
      <c r="N16" s="745">
        <v>3370</v>
      </c>
      <c r="O16" s="745">
        <v>24821</v>
      </c>
      <c r="P16" s="745">
        <v>0</v>
      </c>
    </row>
    <row r="17" spans="1:16" ht="14.25" customHeight="1">
      <c r="A17" s="497" t="s">
        <v>23</v>
      </c>
      <c r="B17" s="101">
        <v>96191</v>
      </c>
      <c r="C17" s="101">
        <v>30581</v>
      </c>
      <c r="D17" s="101">
        <v>9459</v>
      </c>
      <c r="E17" s="101">
        <v>15243</v>
      </c>
      <c r="F17" s="101">
        <v>5879</v>
      </c>
      <c r="G17" s="101">
        <v>7656</v>
      </c>
      <c r="H17" s="101">
        <v>15580</v>
      </c>
      <c r="I17" s="101">
        <v>42374</v>
      </c>
      <c r="J17" s="101">
        <v>2392</v>
      </c>
      <c r="K17" s="101">
        <v>15667</v>
      </c>
      <c r="L17" s="101">
        <v>2926</v>
      </c>
      <c r="M17" s="101">
        <v>2965</v>
      </c>
      <c r="N17" s="101">
        <v>551</v>
      </c>
      <c r="O17" s="101">
        <v>17673</v>
      </c>
      <c r="P17" s="101">
        <v>200</v>
      </c>
    </row>
    <row r="18" spans="1:16" ht="15" customHeight="1">
      <c r="A18" s="771" t="s">
        <v>351</v>
      </c>
      <c r="B18" s="744">
        <v>2572150</v>
      </c>
      <c r="C18" s="744">
        <v>912116</v>
      </c>
      <c r="D18" s="744">
        <v>289151</v>
      </c>
      <c r="E18" s="744">
        <v>440468</v>
      </c>
      <c r="F18" s="744">
        <v>182497</v>
      </c>
      <c r="G18" s="744">
        <v>306394</v>
      </c>
      <c r="H18" s="744">
        <v>465117</v>
      </c>
      <c r="I18" s="744">
        <v>888523</v>
      </c>
      <c r="J18" s="744">
        <v>35567</v>
      </c>
      <c r="K18" s="744">
        <v>335446</v>
      </c>
      <c r="L18" s="744">
        <v>101172</v>
      </c>
      <c r="M18" s="744">
        <v>126808</v>
      </c>
      <c r="N18" s="744">
        <v>10635</v>
      </c>
      <c r="O18" s="744">
        <v>266109</v>
      </c>
      <c r="P18" s="744">
        <v>12786</v>
      </c>
    </row>
    <row r="19" spans="1:16" ht="15" customHeight="1">
      <c r="A19" s="497" t="s">
        <v>25</v>
      </c>
      <c r="B19" s="101">
        <v>220997</v>
      </c>
      <c r="C19" s="101">
        <v>87077</v>
      </c>
      <c r="D19" s="101">
        <v>28536</v>
      </c>
      <c r="E19" s="101">
        <v>42905</v>
      </c>
      <c r="F19" s="101">
        <v>15636</v>
      </c>
      <c r="G19" s="101">
        <v>19328</v>
      </c>
      <c r="H19" s="101">
        <v>48671</v>
      </c>
      <c r="I19" s="101">
        <v>65921</v>
      </c>
      <c r="J19" s="101">
        <v>3566</v>
      </c>
      <c r="K19" s="101">
        <v>24156</v>
      </c>
      <c r="L19" s="101">
        <v>9527</v>
      </c>
      <c r="M19" s="101">
        <v>5641</v>
      </c>
      <c r="N19" s="101">
        <v>1658</v>
      </c>
      <c r="O19" s="101">
        <v>21323</v>
      </c>
      <c r="P19" s="101">
        <v>50</v>
      </c>
    </row>
    <row r="20" spans="1:16" ht="14.25" customHeight="1">
      <c r="A20" s="759" t="s">
        <v>26</v>
      </c>
      <c r="B20" s="745">
        <v>223001</v>
      </c>
      <c r="C20" s="745">
        <v>60324</v>
      </c>
      <c r="D20" s="745">
        <v>19924</v>
      </c>
      <c r="E20" s="745">
        <v>32373</v>
      </c>
      <c r="F20" s="745">
        <v>8027</v>
      </c>
      <c r="G20" s="745">
        <v>11154</v>
      </c>
      <c r="H20" s="745">
        <v>47413</v>
      </c>
      <c r="I20" s="745">
        <v>104110</v>
      </c>
      <c r="J20" s="745">
        <v>3328</v>
      </c>
      <c r="K20" s="745">
        <v>28363</v>
      </c>
      <c r="L20" s="745">
        <v>1381</v>
      </c>
      <c r="M20" s="745">
        <v>34442</v>
      </c>
      <c r="N20" s="745">
        <v>223</v>
      </c>
      <c r="O20" s="745">
        <v>36202</v>
      </c>
      <c r="P20" s="745">
        <v>171</v>
      </c>
    </row>
    <row r="21" spans="1:16" ht="14.25" customHeight="1">
      <c r="A21" s="497" t="s">
        <v>27</v>
      </c>
      <c r="B21" s="101">
        <v>1152993</v>
      </c>
      <c r="C21" s="101">
        <v>382032</v>
      </c>
      <c r="D21" s="101">
        <v>129641</v>
      </c>
      <c r="E21" s="101">
        <v>168686</v>
      </c>
      <c r="F21" s="101">
        <v>83705</v>
      </c>
      <c r="G21" s="101">
        <v>166857</v>
      </c>
      <c r="H21" s="101">
        <v>206274</v>
      </c>
      <c r="I21" s="101">
        <v>397830</v>
      </c>
      <c r="J21" s="101">
        <v>21751</v>
      </c>
      <c r="K21" s="101">
        <v>136467</v>
      </c>
      <c r="L21" s="101">
        <v>47500</v>
      </c>
      <c r="M21" s="101">
        <v>56585</v>
      </c>
      <c r="N21" s="101">
        <v>3143</v>
      </c>
      <c r="O21" s="101">
        <v>121059</v>
      </c>
      <c r="P21" s="101">
        <v>11325</v>
      </c>
    </row>
    <row r="22" spans="1:16" ht="14.25" customHeight="1">
      <c r="A22" s="759" t="s">
        <v>28</v>
      </c>
      <c r="B22" s="745">
        <v>321379</v>
      </c>
      <c r="C22" s="745">
        <v>132122</v>
      </c>
      <c r="D22" s="745">
        <v>41999</v>
      </c>
      <c r="E22" s="745">
        <v>70254</v>
      </c>
      <c r="F22" s="745">
        <v>19869</v>
      </c>
      <c r="G22" s="745">
        <v>26012</v>
      </c>
      <c r="H22" s="745">
        <v>55710</v>
      </c>
      <c r="I22" s="745">
        <v>107535</v>
      </c>
      <c r="J22" s="745">
        <v>2840</v>
      </c>
      <c r="K22" s="745">
        <v>45931</v>
      </c>
      <c r="L22" s="745">
        <v>14150</v>
      </c>
      <c r="M22" s="745">
        <v>4674</v>
      </c>
      <c r="N22" s="745">
        <v>1704</v>
      </c>
      <c r="O22" s="745">
        <v>38236</v>
      </c>
      <c r="P22" s="745">
        <v>0</v>
      </c>
    </row>
    <row r="23" spans="1:16" ht="15.75" customHeight="1">
      <c r="A23" s="497" t="s">
        <v>29</v>
      </c>
      <c r="B23" s="101">
        <v>486940</v>
      </c>
      <c r="C23" s="101">
        <v>198928</v>
      </c>
      <c r="D23" s="101">
        <v>59560</v>
      </c>
      <c r="E23" s="101">
        <v>103243</v>
      </c>
      <c r="F23" s="101">
        <v>36125</v>
      </c>
      <c r="G23" s="101">
        <v>57439</v>
      </c>
      <c r="H23" s="101">
        <v>73664</v>
      </c>
      <c r="I23" s="101">
        <v>156909</v>
      </c>
      <c r="J23" s="101">
        <v>2206</v>
      </c>
      <c r="K23" s="101">
        <v>71020</v>
      </c>
      <c r="L23" s="101">
        <v>24134</v>
      </c>
      <c r="M23" s="101">
        <v>24385</v>
      </c>
      <c r="N23" s="101">
        <v>805</v>
      </c>
      <c r="O23" s="101">
        <v>33119</v>
      </c>
      <c r="P23" s="101">
        <v>1240</v>
      </c>
    </row>
    <row r="24" spans="1:16" ht="16.5" customHeight="1">
      <c r="A24" s="759" t="s">
        <v>30</v>
      </c>
      <c r="B24" s="745">
        <v>166840</v>
      </c>
      <c r="C24" s="745">
        <v>51633</v>
      </c>
      <c r="D24" s="745">
        <v>9491</v>
      </c>
      <c r="E24" s="745">
        <v>23007</v>
      </c>
      <c r="F24" s="745">
        <v>19135</v>
      </c>
      <c r="G24" s="745">
        <v>25604</v>
      </c>
      <c r="H24" s="745">
        <v>33385</v>
      </c>
      <c r="I24" s="745">
        <v>56218</v>
      </c>
      <c r="J24" s="745">
        <v>1876</v>
      </c>
      <c r="K24" s="745">
        <v>29509</v>
      </c>
      <c r="L24" s="745">
        <v>4480</v>
      </c>
      <c r="M24" s="745">
        <v>1081</v>
      </c>
      <c r="N24" s="745">
        <v>3102</v>
      </c>
      <c r="O24" s="745">
        <v>16170</v>
      </c>
      <c r="P24" s="745">
        <v>0</v>
      </c>
    </row>
    <row r="25" spans="1:16" ht="13.5" customHeight="1">
      <c r="A25" s="121" t="s">
        <v>350</v>
      </c>
      <c r="B25" s="83">
        <v>306224</v>
      </c>
      <c r="C25" s="83">
        <v>108717</v>
      </c>
      <c r="D25" s="83">
        <v>40667</v>
      </c>
      <c r="E25" s="83">
        <v>65465</v>
      </c>
      <c r="F25" s="83">
        <v>2585</v>
      </c>
      <c r="G25" s="83">
        <v>5710</v>
      </c>
      <c r="H25" s="83">
        <v>69949</v>
      </c>
      <c r="I25" s="83">
        <v>121848</v>
      </c>
      <c r="J25" s="83">
        <v>1628</v>
      </c>
      <c r="K25" s="83">
        <v>25913</v>
      </c>
      <c r="L25" s="83">
        <v>4697</v>
      </c>
      <c r="M25" s="83">
        <v>10460</v>
      </c>
      <c r="N25" s="83">
        <v>441</v>
      </c>
      <c r="O25" s="83">
        <v>78709</v>
      </c>
      <c r="P25" s="83">
        <v>0</v>
      </c>
    </row>
    <row r="26" spans="1:16" ht="15" customHeight="1">
      <c r="A26" s="759" t="s">
        <v>93</v>
      </c>
      <c r="B26" s="745">
        <v>75272</v>
      </c>
      <c r="C26" s="745">
        <v>31619</v>
      </c>
      <c r="D26" s="745">
        <v>11380</v>
      </c>
      <c r="E26" s="745">
        <v>19736</v>
      </c>
      <c r="F26" s="745">
        <v>503</v>
      </c>
      <c r="G26" s="745">
        <v>771</v>
      </c>
      <c r="H26" s="745">
        <v>12926</v>
      </c>
      <c r="I26" s="745">
        <v>29956</v>
      </c>
      <c r="J26" s="745">
        <v>196</v>
      </c>
      <c r="K26" s="745">
        <v>4079</v>
      </c>
      <c r="L26" s="745">
        <v>3985</v>
      </c>
      <c r="M26" s="745">
        <v>7797</v>
      </c>
      <c r="N26" s="745">
        <v>235</v>
      </c>
      <c r="O26" s="745">
        <v>13664</v>
      </c>
      <c r="P26" s="745">
        <v>0</v>
      </c>
    </row>
    <row r="27" spans="1:16" ht="15" customHeight="1">
      <c r="A27" s="497" t="s">
        <v>101</v>
      </c>
      <c r="B27" s="101">
        <v>50048</v>
      </c>
      <c r="C27" s="101">
        <v>18233</v>
      </c>
      <c r="D27" s="101">
        <v>7222</v>
      </c>
      <c r="E27" s="101">
        <v>10974</v>
      </c>
      <c r="F27" s="101">
        <v>37</v>
      </c>
      <c r="G27" s="101">
        <v>29</v>
      </c>
      <c r="H27" s="101">
        <v>13106</v>
      </c>
      <c r="I27" s="101">
        <v>18680</v>
      </c>
      <c r="J27" s="101">
        <v>381</v>
      </c>
      <c r="K27" s="101">
        <v>3437</v>
      </c>
      <c r="L27" s="101">
        <v>108</v>
      </c>
      <c r="M27" s="101">
        <v>0</v>
      </c>
      <c r="N27" s="101">
        <v>0</v>
      </c>
      <c r="O27" s="101">
        <v>14754</v>
      </c>
      <c r="P27" s="101">
        <v>0</v>
      </c>
    </row>
    <row r="28" spans="1:16" ht="15" customHeight="1">
      <c r="A28" s="759" t="s">
        <v>92</v>
      </c>
      <c r="B28" s="745">
        <v>40191</v>
      </c>
      <c r="C28" s="745">
        <v>11020</v>
      </c>
      <c r="D28" s="745">
        <v>3874</v>
      </c>
      <c r="E28" s="745">
        <v>7074</v>
      </c>
      <c r="F28" s="745">
        <v>72</v>
      </c>
      <c r="G28" s="745">
        <v>327</v>
      </c>
      <c r="H28" s="745">
        <v>8632</v>
      </c>
      <c r="I28" s="745">
        <v>20212</v>
      </c>
      <c r="J28" s="745">
        <v>229</v>
      </c>
      <c r="K28" s="745">
        <v>2570</v>
      </c>
      <c r="L28" s="745">
        <v>121</v>
      </c>
      <c r="M28" s="745">
        <v>2568</v>
      </c>
      <c r="N28" s="745">
        <v>0</v>
      </c>
      <c r="O28" s="745">
        <v>14724</v>
      </c>
      <c r="P28" s="745">
        <v>0</v>
      </c>
    </row>
    <row r="29" spans="1:16">
      <c r="A29" s="497" t="s">
        <v>100</v>
      </c>
      <c r="B29" s="101">
        <v>46978</v>
      </c>
      <c r="C29" s="101">
        <v>21703</v>
      </c>
      <c r="D29" s="101">
        <v>7639</v>
      </c>
      <c r="E29" s="101">
        <v>13102</v>
      </c>
      <c r="F29" s="101">
        <v>962</v>
      </c>
      <c r="G29" s="101">
        <v>54</v>
      </c>
      <c r="H29" s="101">
        <v>9379</v>
      </c>
      <c r="I29" s="101">
        <v>15842</v>
      </c>
      <c r="J29" s="101">
        <v>171</v>
      </c>
      <c r="K29" s="101">
        <v>2718</v>
      </c>
      <c r="L29" s="101">
        <v>0</v>
      </c>
      <c r="M29" s="101">
        <v>0</v>
      </c>
      <c r="N29" s="101">
        <v>0</v>
      </c>
      <c r="O29" s="101">
        <v>12953</v>
      </c>
      <c r="P29" s="101">
        <v>0</v>
      </c>
    </row>
    <row r="30" spans="1:16">
      <c r="A30" s="759" t="s">
        <v>91</v>
      </c>
      <c r="B30" s="745">
        <v>39551</v>
      </c>
      <c r="C30" s="745">
        <v>9185</v>
      </c>
      <c r="D30" s="745">
        <v>3004</v>
      </c>
      <c r="E30" s="745">
        <v>5823</v>
      </c>
      <c r="F30" s="745">
        <v>358</v>
      </c>
      <c r="G30" s="745">
        <v>4191</v>
      </c>
      <c r="H30" s="745">
        <v>9371</v>
      </c>
      <c r="I30" s="745">
        <v>16804</v>
      </c>
      <c r="J30" s="745">
        <v>391</v>
      </c>
      <c r="K30" s="745">
        <v>7109</v>
      </c>
      <c r="L30" s="745">
        <v>227</v>
      </c>
      <c r="M30" s="745">
        <v>78</v>
      </c>
      <c r="N30" s="745">
        <v>174</v>
      </c>
      <c r="O30" s="745">
        <v>8825</v>
      </c>
      <c r="P30" s="745">
        <v>0</v>
      </c>
    </row>
    <row r="31" spans="1:16">
      <c r="A31" s="497" t="s">
        <v>90</v>
      </c>
      <c r="B31" s="101">
        <v>54184</v>
      </c>
      <c r="C31" s="101">
        <v>16957</v>
      </c>
      <c r="D31" s="101">
        <v>7548</v>
      </c>
      <c r="E31" s="101">
        <v>8756</v>
      </c>
      <c r="F31" s="101">
        <v>653</v>
      </c>
      <c r="G31" s="101">
        <v>338</v>
      </c>
      <c r="H31" s="101">
        <v>16535</v>
      </c>
      <c r="I31" s="101">
        <v>20354</v>
      </c>
      <c r="J31" s="101">
        <v>260</v>
      </c>
      <c r="K31" s="101">
        <v>6000</v>
      </c>
      <c r="L31" s="101">
        <v>256</v>
      </c>
      <c r="M31" s="101">
        <v>17</v>
      </c>
      <c r="N31" s="101">
        <v>32</v>
      </c>
      <c r="O31" s="101">
        <v>13789</v>
      </c>
      <c r="P31" s="101">
        <v>0</v>
      </c>
    </row>
    <row r="32" spans="1:16" ht="14.25" customHeight="1">
      <c r="A32" s="771" t="s">
        <v>349</v>
      </c>
      <c r="B32" s="744">
        <v>9629</v>
      </c>
      <c r="C32" s="744">
        <v>3112</v>
      </c>
      <c r="D32" s="744">
        <v>1438</v>
      </c>
      <c r="E32" s="744">
        <v>1001</v>
      </c>
      <c r="F32" s="744">
        <v>673</v>
      </c>
      <c r="G32" s="744">
        <v>1250</v>
      </c>
      <c r="H32" s="744">
        <v>3162</v>
      </c>
      <c r="I32" s="744">
        <v>2105</v>
      </c>
      <c r="J32" s="744">
        <v>66</v>
      </c>
      <c r="K32" s="744">
        <v>459</v>
      </c>
      <c r="L32" s="744">
        <v>25</v>
      </c>
      <c r="M32" s="744">
        <v>0</v>
      </c>
      <c r="N32" s="744">
        <v>0</v>
      </c>
      <c r="O32" s="744">
        <v>1555</v>
      </c>
      <c r="P32" s="744">
        <v>0</v>
      </c>
    </row>
    <row r="33" spans="1:16">
      <c r="A33" s="497" t="s">
        <v>99</v>
      </c>
      <c r="B33" s="101">
        <v>9629</v>
      </c>
      <c r="C33" s="101">
        <v>3112</v>
      </c>
      <c r="D33" s="101">
        <v>1438</v>
      </c>
      <c r="E33" s="101">
        <v>1001</v>
      </c>
      <c r="F33" s="101">
        <v>673</v>
      </c>
      <c r="G33" s="101">
        <v>1250</v>
      </c>
      <c r="H33" s="101">
        <v>3162</v>
      </c>
      <c r="I33" s="101">
        <v>2105</v>
      </c>
      <c r="J33" s="101">
        <v>66</v>
      </c>
      <c r="K33" s="101">
        <v>459</v>
      </c>
      <c r="L33" s="101">
        <v>25</v>
      </c>
      <c r="M33" s="101">
        <v>0</v>
      </c>
      <c r="N33" s="101">
        <v>0</v>
      </c>
      <c r="O33" s="101">
        <v>1555</v>
      </c>
      <c r="P33" s="101">
        <v>0</v>
      </c>
    </row>
    <row r="34" spans="1:16" ht="15" customHeight="1">
      <c r="A34" s="771" t="s">
        <v>41</v>
      </c>
      <c r="B34" s="744">
        <v>836</v>
      </c>
      <c r="C34" s="744">
        <v>371</v>
      </c>
      <c r="D34" s="744">
        <v>102</v>
      </c>
      <c r="E34" s="744">
        <v>269</v>
      </c>
      <c r="F34" s="744">
        <v>0</v>
      </c>
      <c r="G34" s="744">
        <v>0</v>
      </c>
      <c r="H34" s="744">
        <v>238</v>
      </c>
      <c r="I34" s="744">
        <v>227</v>
      </c>
      <c r="J34" s="744">
        <v>0</v>
      </c>
      <c r="K34" s="744">
        <v>80</v>
      </c>
      <c r="L34" s="744">
        <v>0</v>
      </c>
      <c r="M34" s="744">
        <v>0</v>
      </c>
      <c r="N34" s="744">
        <v>0</v>
      </c>
      <c r="O34" s="744">
        <v>147</v>
      </c>
      <c r="P34" s="744">
        <v>0</v>
      </c>
    </row>
    <row r="35" spans="1:16">
      <c r="A35" s="497" t="s">
        <v>116</v>
      </c>
      <c r="B35" s="101">
        <v>836</v>
      </c>
      <c r="C35" s="101">
        <v>371</v>
      </c>
      <c r="D35" s="101">
        <v>102</v>
      </c>
      <c r="E35" s="101">
        <v>269</v>
      </c>
      <c r="F35" s="101">
        <v>0</v>
      </c>
      <c r="G35" s="101">
        <v>0</v>
      </c>
      <c r="H35" s="101">
        <v>238</v>
      </c>
      <c r="I35" s="101">
        <v>227</v>
      </c>
      <c r="J35" s="101">
        <v>0</v>
      </c>
      <c r="K35" s="101">
        <v>80</v>
      </c>
      <c r="L35" s="101">
        <v>0</v>
      </c>
      <c r="M35" s="101">
        <v>0</v>
      </c>
      <c r="N35" s="101">
        <v>0</v>
      </c>
      <c r="O35" s="101">
        <v>147</v>
      </c>
      <c r="P35" s="101">
        <v>0</v>
      </c>
    </row>
    <row r="36" spans="1:16">
      <c r="A36" s="497"/>
      <c r="B36" s="79"/>
      <c r="C36" s="79"/>
      <c r="D36" s="79"/>
      <c r="E36" s="79"/>
      <c r="F36" s="79"/>
      <c r="G36" s="79"/>
      <c r="H36" s="79"/>
      <c r="I36" s="79"/>
      <c r="J36" s="79"/>
      <c r="K36" s="79"/>
      <c r="L36" s="79"/>
      <c r="M36" s="79"/>
      <c r="N36" s="79"/>
      <c r="O36" s="79"/>
      <c r="P36" s="79"/>
    </row>
    <row r="37" spans="1:16" ht="27" customHeight="1">
      <c r="A37" s="1169" t="s">
        <v>686</v>
      </c>
      <c r="B37" s="1169"/>
      <c r="C37" s="1169"/>
      <c r="D37" s="1169"/>
      <c r="E37" s="1169"/>
      <c r="F37" s="1169"/>
      <c r="G37" s="1169"/>
      <c r="H37" s="1169"/>
      <c r="I37" s="1169"/>
      <c r="J37" s="1169"/>
      <c r="K37" s="1169"/>
      <c r="L37" s="1169"/>
      <c r="M37" s="1169"/>
      <c r="N37" s="1169"/>
      <c r="O37" s="1169"/>
      <c r="P37" s="1169"/>
    </row>
    <row r="38" spans="1:16">
      <c r="A38" s="208"/>
      <c r="B38" s="208"/>
      <c r="C38" s="208"/>
      <c r="D38" s="208"/>
      <c r="E38" s="208"/>
      <c r="F38" s="208"/>
      <c r="G38" s="208"/>
      <c r="H38" s="208"/>
      <c r="I38" s="208"/>
      <c r="J38" s="208"/>
      <c r="K38" s="208"/>
      <c r="L38" s="208"/>
      <c r="M38" s="208"/>
      <c r="N38" s="208"/>
      <c r="O38" s="208"/>
      <c r="P38" s="208"/>
    </row>
  </sheetData>
  <mergeCells count="8">
    <mergeCell ref="A1:P1"/>
    <mergeCell ref="A2:A4"/>
    <mergeCell ref="A37:P37"/>
    <mergeCell ref="C2:F3"/>
    <mergeCell ref="I2:P3"/>
    <mergeCell ref="B2:B4"/>
    <mergeCell ref="G2:G4"/>
    <mergeCell ref="H2:H4"/>
  </mergeCells>
  <hyperlinks>
    <hyperlink ref="Q1" location="INDICE!A1" display="INDICE"/>
  </hyperlinks>
  <printOptions horizontalCentered="1"/>
  <pageMargins left="0.74803149606299213" right="0.74803149606299213" top="1.1417322834645669" bottom="0.98425196850393704" header="0" footer="0.51181102362204722"/>
  <pageSetup paperSize="9" scale="70" firstPageNumber="93" orientation="landscape" useFirstPageNumber="1" r:id="rId1"/>
  <headerFooter scaleWithDoc="0" alignWithMargins="0">
    <oddHeader>&amp;C&amp;G</oddHeader>
    <oddFooter>&amp;C&amp;12 97</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showGridLines="0" zoomScale="90" zoomScaleNormal="90" zoomScalePageLayoutView="80" workbookViewId="0">
      <selection activeCell="A2" sqref="A2:A3"/>
    </sheetView>
  </sheetViews>
  <sheetFormatPr baseColWidth="10" defaultColWidth="9.140625" defaultRowHeight="12.75"/>
  <cols>
    <col min="1" max="1" width="23.140625" style="57" bestFit="1" customWidth="1"/>
    <col min="2" max="2" width="10.5703125" style="57" customWidth="1"/>
    <col min="3" max="3" width="9" style="57" bestFit="1" customWidth="1"/>
    <col min="4" max="5" width="7.7109375" style="57" bestFit="1" customWidth="1"/>
    <col min="6" max="7" width="10.140625" style="57" bestFit="1" customWidth="1"/>
    <col min="8" max="8" width="12" style="57" bestFit="1" customWidth="1"/>
    <col min="9" max="9" width="7.7109375" style="57" bestFit="1" customWidth="1"/>
    <col min="10" max="11" width="10.85546875" style="57" bestFit="1" customWidth="1"/>
    <col min="12" max="12" width="11.42578125" style="57" customWidth="1"/>
    <col min="13" max="15" width="9" style="57" bestFit="1" customWidth="1"/>
    <col min="16" max="16" width="7.7109375" style="57" customWidth="1"/>
    <col min="17" max="17" width="10" style="57" bestFit="1" customWidth="1"/>
    <col min="18" max="18" width="7.7109375" style="57" customWidth="1"/>
    <col min="19" max="19" width="9.140625" style="57" customWidth="1"/>
    <col min="20" max="16384" width="9.140625" style="57"/>
  </cols>
  <sheetData>
    <row r="1" spans="1:19" ht="50.25" customHeight="1">
      <c r="A1" s="1167" t="s">
        <v>1438</v>
      </c>
      <c r="B1" s="1168"/>
      <c r="C1" s="1168"/>
      <c r="D1" s="1168"/>
      <c r="E1" s="1168"/>
      <c r="F1" s="1168"/>
      <c r="G1" s="1168"/>
      <c r="H1" s="1168"/>
      <c r="I1" s="1168"/>
      <c r="J1" s="1168"/>
      <c r="K1" s="1168"/>
      <c r="L1" s="1168"/>
      <c r="M1" s="1168"/>
      <c r="N1" s="1168"/>
      <c r="O1" s="1168"/>
      <c r="P1" s="1168"/>
      <c r="Q1" s="1168"/>
      <c r="R1" s="1168"/>
      <c r="S1" s="468" t="s">
        <v>1037</v>
      </c>
    </row>
    <row r="2" spans="1:19" s="58" customFormat="1" ht="20.25" customHeight="1">
      <c r="A2" s="1183" t="s">
        <v>703</v>
      </c>
      <c r="B2" s="1180" t="s">
        <v>583</v>
      </c>
      <c r="C2" s="1180" t="s">
        <v>470</v>
      </c>
      <c r="D2" s="1180" t="s">
        <v>1214</v>
      </c>
      <c r="E2" s="1171"/>
      <c r="F2" s="1171"/>
      <c r="G2" s="1171"/>
      <c r="H2" s="1171"/>
      <c r="I2" s="1171"/>
      <c r="J2" s="1171"/>
      <c r="K2" s="1171"/>
      <c r="L2" s="1171"/>
      <c r="M2" s="1180" t="s">
        <v>621</v>
      </c>
      <c r="N2" s="1180" t="s">
        <v>1215</v>
      </c>
      <c r="O2" s="1171"/>
      <c r="P2" s="1171"/>
      <c r="Q2" s="1171"/>
      <c r="R2" s="1171"/>
    </row>
    <row r="3" spans="1:19" s="58" customFormat="1" ht="47.25" customHeight="1">
      <c r="A3" s="1083"/>
      <c r="B3" s="1171"/>
      <c r="C3" s="1171"/>
      <c r="D3" s="743" t="s">
        <v>75</v>
      </c>
      <c r="E3" s="743" t="s">
        <v>74</v>
      </c>
      <c r="F3" s="743" t="s">
        <v>620</v>
      </c>
      <c r="G3" s="743" t="s">
        <v>619</v>
      </c>
      <c r="H3" s="743" t="s">
        <v>71</v>
      </c>
      <c r="I3" s="743" t="s">
        <v>70</v>
      </c>
      <c r="J3" s="743" t="s">
        <v>69</v>
      </c>
      <c r="K3" s="743" t="s">
        <v>618</v>
      </c>
      <c r="L3" s="743" t="s">
        <v>627</v>
      </c>
      <c r="M3" s="1171"/>
      <c r="N3" s="743" t="s">
        <v>66</v>
      </c>
      <c r="O3" s="743" t="s">
        <v>65</v>
      </c>
      <c r="P3" s="743" t="s">
        <v>64</v>
      </c>
      <c r="Q3" s="743" t="s">
        <v>63</v>
      </c>
      <c r="R3" s="743" t="s">
        <v>342</v>
      </c>
    </row>
    <row r="4" spans="1:19" ht="17.25" customHeight="1">
      <c r="A4" s="50" t="s">
        <v>11</v>
      </c>
      <c r="B4" s="46">
        <v>8407159</v>
      </c>
      <c r="C4" s="46">
        <v>1460784</v>
      </c>
      <c r="D4" s="46">
        <v>637604</v>
      </c>
      <c r="E4" s="46">
        <v>237297</v>
      </c>
      <c r="F4" s="46">
        <v>101948</v>
      </c>
      <c r="G4" s="46">
        <v>60625</v>
      </c>
      <c r="H4" s="46">
        <v>5284</v>
      </c>
      <c r="I4" s="46">
        <v>386679</v>
      </c>
      <c r="J4" s="46">
        <v>29274</v>
      </c>
      <c r="K4" s="46">
        <v>2073</v>
      </c>
      <c r="L4" s="46">
        <v>0</v>
      </c>
      <c r="M4" s="46">
        <v>6946375</v>
      </c>
      <c r="N4" s="46">
        <v>1801188</v>
      </c>
      <c r="O4" s="46">
        <v>3978702</v>
      </c>
      <c r="P4" s="46">
        <v>206917</v>
      </c>
      <c r="Q4" s="46">
        <v>459661</v>
      </c>
      <c r="R4" s="46">
        <v>499907</v>
      </c>
    </row>
    <row r="5" spans="1:19" ht="15.75" customHeight="1">
      <c r="A5" s="774" t="s">
        <v>692</v>
      </c>
      <c r="B5" s="731">
        <v>2494058</v>
      </c>
      <c r="C5" s="731">
        <v>362781</v>
      </c>
      <c r="D5" s="731">
        <v>188096</v>
      </c>
      <c r="E5" s="731">
        <v>40222</v>
      </c>
      <c r="F5" s="731">
        <v>27344</v>
      </c>
      <c r="G5" s="731">
        <v>480</v>
      </c>
      <c r="H5" s="731">
        <v>2683</v>
      </c>
      <c r="I5" s="731">
        <v>99824</v>
      </c>
      <c r="J5" s="731">
        <v>4084</v>
      </c>
      <c r="K5" s="731">
        <v>48</v>
      </c>
      <c r="L5" s="731">
        <v>0</v>
      </c>
      <c r="M5" s="731">
        <v>2131277</v>
      </c>
      <c r="N5" s="731">
        <v>550994</v>
      </c>
      <c r="O5" s="731">
        <v>1363386</v>
      </c>
      <c r="P5" s="731">
        <v>76287</v>
      </c>
      <c r="Q5" s="731">
        <v>55384</v>
      </c>
      <c r="R5" s="731">
        <v>85226</v>
      </c>
    </row>
    <row r="6" spans="1:19" ht="15.75" customHeight="1">
      <c r="A6" s="876" t="s">
        <v>667</v>
      </c>
      <c r="B6" s="117">
        <v>563144</v>
      </c>
      <c r="C6" s="117">
        <v>112728</v>
      </c>
      <c r="D6" s="117">
        <v>46478</v>
      </c>
      <c r="E6" s="117">
        <v>17688</v>
      </c>
      <c r="F6" s="117">
        <v>13956</v>
      </c>
      <c r="G6" s="117">
        <v>138</v>
      </c>
      <c r="H6" s="117">
        <v>1454</v>
      </c>
      <c r="I6" s="117">
        <v>31052</v>
      </c>
      <c r="J6" s="117">
        <v>1962</v>
      </c>
      <c r="K6" s="117">
        <v>0</v>
      </c>
      <c r="L6" s="117">
        <v>0</v>
      </c>
      <c r="M6" s="117">
        <v>450416</v>
      </c>
      <c r="N6" s="117">
        <v>137166</v>
      </c>
      <c r="O6" s="117">
        <v>279894</v>
      </c>
      <c r="P6" s="117">
        <v>10861</v>
      </c>
      <c r="Q6" s="117">
        <v>10196</v>
      </c>
      <c r="R6" s="117">
        <v>12299</v>
      </c>
    </row>
    <row r="7" spans="1:19" ht="15.75" customHeight="1">
      <c r="A7" s="732" t="s">
        <v>702</v>
      </c>
      <c r="B7" s="733">
        <v>681140</v>
      </c>
      <c r="C7" s="733">
        <v>99952</v>
      </c>
      <c r="D7" s="733">
        <v>42874</v>
      </c>
      <c r="E7" s="733">
        <v>11601</v>
      </c>
      <c r="F7" s="733">
        <v>8256</v>
      </c>
      <c r="G7" s="733">
        <v>164</v>
      </c>
      <c r="H7" s="733">
        <v>794</v>
      </c>
      <c r="I7" s="733">
        <v>35249</v>
      </c>
      <c r="J7" s="733">
        <v>1010</v>
      </c>
      <c r="K7" s="733">
        <v>4</v>
      </c>
      <c r="L7" s="733">
        <v>0</v>
      </c>
      <c r="M7" s="733">
        <v>581188</v>
      </c>
      <c r="N7" s="733">
        <v>153684</v>
      </c>
      <c r="O7" s="733">
        <v>366857</v>
      </c>
      <c r="P7" s="733">
        <v>18676</v>
      </c>
      <c r="Q7" s="733">
        <v>17665</v>
      </c>
      <c r="R7" s="733">
        <v>24306</v>
      </c>
    </row>
    <row r="8" spans="1:19" ht="14.25" customHeight="1">
      <c r="A8" s="876" t="s">
        <v>591</v>
      </c>
      <c r="B8" s="117">
        <v>1249774</v>
      </c>
      <c r="C8" s="117">
        <v>150101</v>
      </c>
      <c r="D8" s="117">
        <v>98744</v>
      </c>
      <c r="E8" s="117">
        <v>10933</v>
      </c>
      <c r="F8" s="117">
        <v>5132</v>
      </c>
      <c r="G8" s="117">
        <v>178</v>
      </c>
      <c r="H8" s="117">
        <v>435</v>
      </c>
      <c r="I8" s="117">
        <v>33523</v>
      </c>
      <c r="J8" s="117">
        <v>1112</v>
      </c>
      <c r="K8" s="117">
        <v>44</v>
      </c>
      <c r="L8" s="117">
        <v>0</v>
      </c>
      <c r="M8" s="117">
        <v>1099673</v>
      </c>
      <c r="N8" s="117">
        <v>260144</v>
      </c>
      <c r="O8" s="117">
        <v>716635</v>
      </c>
      <c r="P8" s="117">
        <v>46750</v>
      </c>
      <c r="Q8" s="117">
        <v>27523</v>
      </c>
      <c r="R8" s="117">
        <v>48621</v>
      </c>
    </row>
    <row r="9" spans="1:19" ht="16.5" customHeight="1">
      <c r="A9" s="774" t="s">
        <v>701</v>
      </c>
      <c r="B9" s="731">
        <v>1452642</v>
      </c>
      <c r="C9" s="731">
        <v>168978</v>
      </c>
      <c r="D9" s="731">
        <v>94284</v>
      </c>
      <c r="E9" s="731">
        <v>19898</v>
      </c>
      <c r="F9" s="731">
        <v>10140</v>
      </c>
      <c r="G9" s="731">
        <v>660</v>
      </c>
      <c r="H9" s="731">
        <v>371</v>
      </c>
      <c r="I9" s="731">
        <v>41380</v>
      </c>
      <c r="J9" s="731">
        <v>1364</v>
      </c>
      <c r="K9" s="731">
        <v>881</v>
      </c>
      <c r="L9" s="731">
        <v>0</v>
      </c>
      <c r="M9" s="731">
        <v>1283664</v>
      </c>
      <c r="N9" s="731">
        <v>296881</v>
      </c>
      <c r="O9" s="731">
        <v>739753</v>
      </c>
      <c r="P9" s="731">
        <v>48028</v>
      </c>
      <c r="Q9" s="731">
        <v>105209</v>
      </c>
      <c r="R9" s="731">
        <v>93793</v>
      </c>
    </row>
    <row r="10" spans="1:19" ht="15" customHeight="1">
      <c r="A10" s="876" t="s">
        <v>700</v>
      </c>
      <c r="B10" s="117">
        <v>988181</v>
      </c>
      <c r="C10" s="117">
        <v>105015</v>
      </c>
      <c r="D10" s="117">
        <v>66582</v>
      </c>
      <c r="E10" s="117">
        <v>11660</v>
      </c>
      <c r="F10" s="117">
        <v>5282</v>
      </c>
      <c r="G10" s="117">
        <v>175</v>
      </c>
      <c r="H10" s="117">
        <v>325</v>
      </c>
      <c r="I10" s="117">
        <v>19660</v>
      </c>
      <c r="J10" s="117">
        <v>747</v>
      </c>
      <c r="K10" s="117">
        <v>584</v>
      </c>
      <c r="L10" s="117">
        <v>0</v>
      </c>
      <c r="M10" s="117">
        <v>883166</v>
      </c>
      <c r="N10" s="117">
        <v>201051</v>
      </c>
      <c r="O10" s="117">
        <v>534654</v>
      </c>
      <c r="P10" s="117">
        <v>33127</v>
      </c>
      <c r="Q10" s="117">
        <v>49658</v>
      </c>
      <c r="R10" s="117">
        <v>64676</v>
      </c>
    </row>
    <row r="11" spans="1:19" ht="15" customHeight="1">
      <c r="A11" s="732" t="s">
        <v>589</v>
      </c>
      <c r="B11" s="733">
        <v>464461</v>
      </c>
      <c r="C11" s="733">
        <v>63963</v>
      </c>
      <c r="D11" s="733">
        <v>27702</v>
      </c>
      <c r="E11" s="733">
        <v>8238</v>
      </c>
      <c r="F11" s="733">
        <v>4858</v>
      </c>
      <c r="G11" s="733">
        <v>485</v>
      </c>
      <c r="H11" s="733">
        <v>46</v>
      </c>
      <c r="I11" s="733">
        <v>21720</v>
      </c>
      <c r="J11" s="733">
        <v>617</v>
      </c>
      <c r="K11" s="733">
        <v>297</v>
      </c>
      <c r="L11" s="733">
        <v>0</v>
      </c>
      <c r="M11" s="733">
        <v>400498</v>
      </c>
      <c r="N11" s="733">
        <v>95830</v>
      </c>
      <c r="O11" s="733">
        <v>205099</v>
      </c>
      <c r="P11" s="733">
        <v>14901</v>
      </c>
      <c r="Q11" s="733">
        <v>55551</v>
      </c>
      <c r="R11" s="733">
        <v>29117</v>
      </c>
    </row>
    <row r="12" spans="1:19" ht="15.75" customHeight="1">
      <c r="A12" s="50" t="s">
        <v>699</v>
      </c>
      <c r="B12" s="46">
        <v>1638162</v>
      </c>
      <c r="C12" s="46">
        <v>277405</v>
      </c>
      <c r="D12" s="46">
        <v>96483</v>
      </c>
      <c r="E12" s="46">
        <v>82566</v>
      </c>
      <c r="F12" s="46">
        <v>10420</v>
      </c>
      <c r="G12" s="46">
        <v>3735</v>
      </c>
      <c r="H12" s="46">
        <v>1086</v>
      </c>
      <c r="I12" s="46">
        <v>78228</v>
      </c>
      <c r="J12" s="46">
        <v>3743</v>
      </c>
      <c r="K12" s="46">
        <v>1144</v>
      </c>
      <c r="L12" s="46">
        <v>0</v>
      </c>
      <c r="M12" s="46">
        <v>1360757</v>
      </c>
      <c r="N12" s="46">
        <v>355195</v>
      </c>
      <c r="O12" s="46">
        <v>698297</v>
      </c>
      <c r="P12" s="46">
        <v>46811</v>
      </c>
      <c r="Q12" s="46">
        <v>160215</v>
      </c>
      <c r="R12" s="46">
        <v>100239</v>
      </c>
    </row>
    <row r="13" spans="1:19" ht="15" customHeight="1">
      <c r="A13" s="732" t="s">
        <v>662</v>
      </c>
      <c r="B13" s="733">
        <v>1638162</v>
      </c>
      <c r="C13" s="733">
        <v>277405</v>
      </c>
      <c r="D13" s="733">
        <v>96483</v>
      </c>
      <c r="E13" s="733">
        <v>82566</v>
      </c>
      <c r="F13" s="733">
        <v>10420</v>
      </c>
      <c r="G13" s="733">
        <v>3735</v>
      </c>
      <c r="H13" s="733">
        <v>1086</v>
      </c>
      <c r="I13" s="733">
        <v>78228</v>
      </c>
      <c r="J13" s="733">
        <v>3743</v>
      </c>
      <c r="K13" s="733">
        <v>1144</v>
      </c>
      <c r="L13" s="733">
        <v>0</v>
      </c>
      <c r="M13" s="733">
        <v>1360757</v>
      </c>
      <c r="N13" s="733">
        <v>355195</v>
      </c>
      <c r="O13" s="733">
        <v>698297</v>
      </c>
      <c r="P13" s="733">
        <v>46811</v>
      </c>
      <c r="Q13" s="733">
        <v>160215</v>
      </c>
      <c r="R13" s="733">
        <v>100239</v>
      </c>
    </row>
    <row r="14" spans="1:19" ht="15.75" customHeight="1">
      <c r="A14" s="876" t="s">
        <v>698</v>
      </c>
      <c r="B14" s="117">
        <v>676400</v>
      </c>
      <c r="C14" s="117">
        <v>210232</v>
      </c>
      <c r="D14" s="117">
        <v>74878</v>
      </c>
      <c r="E14" s="117">
        <v>40184</v>
      </c>
      <c r="F14" s="117">
        <v>24044</v>
      </c>
      <c r="G14" s="117">
        <v>495</v>
      </c>
      <c r="H14" s="117">
        <v>797</v>
      </c>
      <c r="I14" s="117">
        <v>62437</v>
      </c>
      <c r="J14" s="117">
        <v>7397</v>
      </c>
      <c r="K14" s="117">
        <v>0</v>
      </c>
      <c r="L14" s="117">
        <v>0</v>
      </c>
      <c r="M14" s="117">
        <v>466168</v>
      </c>
      <c r="N14" s="117">
        <v>151465</v>
      </c>
      <c r="O14" s="117">
        <v>272747</v>
      </c>
      <c r="P14" s="117">
        <v>10736</v>
      </c>
      <c r="Q14" s="117">
        <v>13872</v>
      </c>
      <c r="R14" s="117">
        <v>17348</v>
      </c>
    </row>
    <row r="15" spans="1:19" ht="15.75" customHeight="1">
      <c r="A15" s="732" t="s">
        <v>660</v>
      </c>
      <c r="B15" s="733">
        <v>494961</v>
      </c>
      <c r="C15" s="733">
        <v>163157</v>
      </c>
      <c r="D15" s="733">
        <v>54900</v>
      </c>
      <c r="E15" s="733">
        <v>34147</v>
      </c>
      <c r="F15" s="733">
        <v>20850</v>
      </c>
      <c r="G15" s="733">
        <v>413</v>
      </c>
      <c r="H15" s="733">
        <v>400</v>
      </c>
      <c r="I15" s="733">
        <v>46810</v>
      </c>
      <c r="J15" s="733">
        <v>5637</v>
      </c>
      <c r="K15" s="733">
        <v>0</v>
      </c>
      <c r="L15" s="733">
        <v>0</v>
      </c>
      <c r="M15" s="733">
        <v>331804</v>
      </c>
      <c r="N15" s="733">
        <v>107909</v>
      </c>
      <c r="O15" s="733">
        <v>189559</v>
      </c>
      <c r="P15" s="733">
        <v>7028</v>
      </c>
      <c r="Q15" s="733">
        <v>10499</v>
      </c>
      <c r="R15" s="733">
        <v>16809</v>
      </c>
    </row>
    <row r="16" spans="1:19" ht="15" customHeight="1">
      <c r="A16" s="876" t="s">
        <v>659</v>
      </c>
      <c r="B16" s="117">
        <v>181439</v>
      </c>
      <c r="C16" s="117">
        <v>47075</v>
      </c>
      <c r="D16" s="117">
        <v>19978</v>
      </c>
      <c r="E16" s="117">
        <v>6037</v>
      </c>
      <c r="F16" s="117">
        <v>3194</v>
      </c>
      <c r="G16" s="117">
        <v>82</v>
      </c>
      <c r="H16" s="117">
        <v>397</v>
      </c>
      <c r="I16" s="117">
        <v>15627</v>
      </c>
      <c r="J16" s="117">
        <v>1760</v>
      </c>
      <c r="K16" s="117">
        <v>0</v>
      </c>
      <c r="L16" s="117">
        <v>0</v>
      </c>
      <c r="M16" s="117">
        <v>134364</v>
      </c>
      <c r="N16" s="117">
        <v>43556</v>
      </c>
      <c r="O16" s="117">
        <v>83188</v>
      </c>
      <c r="P16" s="117">
        <v>3708</v>
      </c>
      <c r="Q16" s="117">
        <v>3373</v>
      </c>
      <c r="R16" s="117">
        <v>539</v>
      </c>
    </row>
    <row r="17" spans="1:18" ht="15" customHeight="1">
      <c r="A17" s="774" t="s">
        <v>683</v>
      </c>
      <c r="B17" s="731">
        <v>915055</v>
      </c>
      <c r="C17" s="731">
        <v>152346</v>
      </c>
      <c r="D17" s="731">
        <v>78449</v>
      </c>
      <c r="E17" s="731">
        <v>16156</v>
      </c>
      <c r="F17" s="731">
        <v>8317</v>
      </c>
      <c r="G17" s="731">
        <v>156</v>
      </c>
      <c r="H17" s="731">
        <v>0</v>
      </c>
      <c r="I17" s="731">
        <v>43189</v>
      </c>
      <c r="J17" s="731">
        <v>6079</v>
      </c>
      <c r="K17" s="731">
        <v>0</v>
      </c>
      <c r="L17" s="731">
        <v>0</v>
      </c>
      <c r="M17" s="731">
        <v>762709</v>
      </c>
      <c r="N17" s="731">
        <v>183933</v>
      </c>
      <c r="O17" s="731">
        <v>420544</v>
      </c>
      <c r="P17" s="731">
        <v>11174</v>
      </c>
      <c r="Q17" s="731">
        <v>106774</v>
      </c>
      <c r="R17" s="731">
        <v>40284</v>
      </c>
    </row>
    <row r="18" spans="1:18" ht="15.75" customHeight="1">
      <c r="A18" s="876" t="s">
        <v>679</v>
      </c>
      <c r="B18" s="117">
        <v>39586</v>
      </c>
      <c r="C18" s="117">
        <v>10731</v>
      </c>
      <c r="D18" s="117">
        <v>3424</v>
      </c>
      <c r="E18" s="117">
        <v>1513</v>
      </c>
      <c r="F18" s="117">
        <v>704</v>
      </c>
      <c r="G18" s="117">
        <v>14</v>
      </c>
      <c r="H18" s="117">
        <v>0</v>
      </c>
      <c r="I18" s="117">
        <v>4561</v>
      </c>
      <c r="J18" s="117">
        <v>515</v>
      </c>
      <c r="K18" s="117">
        <v>0</v>
      </c>
      <c r="L18" s="117">
        <v>0</v>
      </c>
      <c r="M18" s="117">
        <v>28855</v>
      </c>
      <c r="N18" s="117">
        <v>7119</v>
      </c>
      <c r="O18" s="117">
        <v>14207</v>
      </c>
      <c r="P18" s="117">
        <v>168</v>
      </c>
      <c r="Q18" s="117">
        <v>683</v>
      </c>
      <c r="R18" s="117">
        <v>6678</v>
      </c>
    </row>
    <row r="19" spans="1:18" ht="15" customHeight="1">
      <c r="A19" s="732" t="s">
        <v>678</v>
      </c>
      <c r="B19" s="733">
        <v>207839</v>
      </c>
      <c r="C19" s="733">
        <v>37779</v>
      </c>
      <c r="D19" s="733">
        <v>15884</v>
      </c>
      <c r="E19" s="733">
        <v>3370</v>
      </c>
      <c r="F19" s="733">
        <v>2453</v>
      </c>
      <c r="G19" s="733">
        <v>136</v>
      </c>
      <c r="H19" s="733">
        <v>0</v>
      </c>
      <c r="I19" s="733">
        <v>14066</v>
      </c>
      <c r="J19" s="733">
        <v>1870</v>
      </c>
      <c r="K19" s="733">
        <v>0</v>
      </c>
      <c r="L19" s="733">
        <v>0</v>
      </c>
      <c r="M19" s="733">
        <v>170060</v>
      </c>
      <c r="N19" s="733">
        <v>44122</v>
      </c>
      <c r="O19" s="733">
        <v>113439</v>
      </c>
      <c r="P19" s="733">
        <v>3418</v>
      </c>
      <c r="Q19" s="733">
        <v>3056</v>
      </c>
      <c r="R19" s="733">
        <v>6025</v>
      </c>
    </row>
    <row r="20" spans="1:18" ht="15" customHeight="1">
      <c r="A20" s="876" t="s">
        <v>677</v>
      </c>
      <c r="B20" s="117">
        <v>86422</v>
      </c>
      <c r="C20" s="117">
        <v>17957</v>
      </c>
      <c r="D20" s="117">
        <v>5471</v>
      </c>
      <c r="E20" s="117">
        <v>188</v>
      </c>
      <c r="F20" s="117">
        <v>178</v>
      </c>
      <c r="G20" s="117">
        <v>0</v>
      </c>
      <c r="H20" s="117">
        <v>0</v>
      </c>
      <c r="I20" s="117">
        <v>10373</v>
      </c>
      <c r="J20" s="117">
        <v>1747</v>
      </c>
      <c r="K20" s="117">
        <v>0</v>
      </c>
      <c r="L20" s="117">
        <v>0</v>
      </c>
      <c r="M20" s="117">
        <v>68465</v>
      </c>
      <c r="N20" s="117">
        <v>10791</v>
      </c>
      <c r="O20" s="117">
        <v>42814</v>
      </c>
      <c r="P20" s="117">
        <v>1154</v>
      </c>
      <c r="Q20" s="117">
        <v>1915</v>
      </c>
      <c r="R20" s="117">
        <v>11791</v>
      </c>
    </row>
    <row r="21" spans="1:18" ht="15" customHeight="1">
      <c r="A21" s="732" t="s">
        <v>676</v>
      </c>
      <c r="B21" s="733">
        <v>294790</v>
      </c>
      <c r="C21" s="733">
        <v>27044</v>
      </c>
      <c r="D21" s="733">
        <v>19929</v>
      </c>
      <c r="E21" s="733">
        <v>14</v>
      </c>
      <c r="F21" s="733">
        <v>10</v>
      </c>
      <c r="G21" s="733">
        <v>0</v>
      </c>
      <c r="H21" s="733">
        <v>0</v>
      </c>
      <c r="I21" s="733">
        <v>6635</v>
      </c>
      <c r="J21" s="733">
        <v>456</v>
      </c>
      <c r="K21" s="733">
        <v>0</v>
      </c>
      <c r="L21" s="733">
        <v>0</v>
      </c>
      <c r="M21" s="733">
        <v>267746</v>
      </c>
      <c r="N21" s="733">
        <v>51667</v>
      </c>
      <c r="O21" s="733">
        <v>118236</v>
      </c>
      <c r="P21" s="733">
        <v>739</v>
      </c>
      <c r="Q21" s="733">
        <v>94005</v>
      </c>
      <c r="R21" s="733">
        <v>3099</v>
      </c>
    </row>
    <row r="22" spans="1:18" ht="15" customHeight="1">
      <c r="A22" s="876" t="s">
        <v>675</v>
      </c>
      <c r="B22" s="117">
        <v>24227</v>
      </c>
      <c r="C22" s="117">
        <v>4941</v>
      </c>
      <c r="D22" s="117">
        <v>2664</v>
      </c>
      <c r="E22" s="117">
        <v>43</v>
      </c>
      <c r="F22" s="117">
        <v>0</v>
      </c>
      <c r="G22" s="117">
        <v>0</v>
      </c>
      <c r="H22" s="117">
        <v>0</v>
      </c>
      <c r="I22" s="117">
        <v>2188</v>
      </c>
      <c r="J22" s="117">
        <v>46</v>
      </c>
      <c r="K22" s="117">
        <v>0</v>
      </c>
      <c r="L22" s="117">
        <v>0</v>
      </c>
      <c r="M22" s="117">
        <v>19286</v>
      </c>
      <c r="N22" s="117">
        <v>2617</v>
      </c>
      <c r="O22" s="117">
        <v>8811</v>
      </c>
      <c r="P22" s="117">
        <v>262</v>
      </c>
      <c r="Q22" s="117">
        <v>360</v>
      </c>
      <c r="R22" s="117">
        <v>7236</v>
      </c>
    </row>
    <row r="23" spans="1:18" ht="15" customHeight="1">
      <c r="A23" s="732" t="s">
        <v>674</v>
      </c>
      <c r="B23" s="733">
        <v>1415</v>
      </c>
      <c r="C23" s="733">
        <v>162</v>
      </c>
      <c r="D23" s="733">
        <v>10</v>
      </c>
      <c r="E23" s="733">
        <v>51</v>
      </c>
      <c r="F23" s="733">
        <v>0</v>
      </c>
      <c r="G23" s="733">
        <v>0</v>
      </c>
      <c r="H23" s="733">
        <v>0</v>
      </c>
      <c r="I23" s="733">
        <v>83</v>
      </c>
      <c r="J23" s="733">
        <v>18</v>
      </c>
      <c r="K23" s="733">
        <v>0</v>
      </c>
      <c r="L23" s="733">
        <v>0</v>
      </c>
      <c r="M23" s="733">
        <v>1253</v>
      </c>
      <c r="N23" s="733">
        <v>0</v>
      </c>
      <c r="O23" s="733">
        <v>54</v>
      </c>
      <c r="P23" s="733">
        <v>0</v>
      </c>
      <c r="Q23" s="733">
        <v>1</v>
      </c>
      <c r="R23" s="733">
        <v>1198</v>
      </c>
    </row>
    <row r="24" spans="1:18" ht="15.75" customHeight="1">
      <c r="A24" s="876" t="s">
        <v>454</v>
      </c>
      <c r="B24" s="117">
        <v>247153</v>
      </c>
      <c r="C24" s="117">
        <v>49535</v>
      </c>
      <c r="D24" s="117">
        <v>28771</v>
      </c>
      <c r="E24" s="117">
        <v>10662</v>
      </c>
      <c r="F24" s="117">
        <v>4972</v>
      </c>
      <c r="G24" s="117">
        <v>6</v>
      </c>
      <c r="H24" s="117">
        <v>0</v>
      </c>
      <c r="I24" s="117">
        <v>3697</v>
      </c>
      <c r="J24" s="117">
        <v>1427</v>
      </c>
      <c r="K24" s="117">
        <v>0</v>
      </c>
      <c r="L24" s="117">
        <v>0</v>
      </c>
      <c r="M24" s="117">
        <v>197618</v>
      </c>
      <c r="N24" s="117">
        <v>67501</v>
      </c>
      <c r="O24" s="117">
        <v>115724</v>
      </c>
      <c r="P24" s="117">
        <v>4812</v>
      </c>
      <c r="Q24" s="117">
        <v>5324</v>
      </c>
      <c r="R24" s="117">
        <v>4257</v>
      </c>
    </row>
    <row r="25" spans="1:18" ht="13.5" customHeight="1">
      <c r="A25" s="732" t="s">
        <v>697</v>
      </c>
      <c r="B25" s="733">
        <v>13623</v>
      </c>
      <c r="C25" s="733">
        <v>4197</v>
      </c>
      <c r="D25" s="733">
        <v>2296</v>
      </c>
      <c r="E25" s="733">
        <v>315</v>
      </c>
      <c r="F25" s="733">
        <v>0</v>
      </c>
      <c r="G25" s="733">
        <v>0</v>
      </c>
      <c r="H25" s="733">
        <v>0</v>
      </c>
      <c r="I25" s="733">
        <v>1586</v>
      </c>
      <c r="J25" s="733">
        <v>0</v>
      </c>
      <c r="K25" s="733">
        <v>0</v>
      </c>
      <c r="L25" s="733">
        <v>0</v>
      </c>
      <c r="M25" s="733">
        <v>9426</v>
      </c>
      <c r="N25" s="733">
        <v>116</v>
      </c>
      <c r="O25" s="733">
        <v>7259</v>
      </c>
      <c r="P25" s="733">
        <v>621</v>
      </c>
      <c r="Q25" s="733">
        <v>1430</v>
      </c>
      <c r="R25" s="733">
        <v>0</v>
      </c>
    </row>
    <row r="26" spans="1:18" ht="27.75" customHeight="1">
      <c r="A26" s="50" t="s">
        <v>682</v>
      </c>
      <c r="B26" s="46">
        <v>1163318</v>
      </c>
      <c r="C26" s="46">
        <v>247643</v>
      </c>
      <c r="D26" s="46">
        <v>91560</v>
      </c>
      <c r="E26" s="46">
        <v>34238</v>
      </c>
      <c r="F26" s="46">
        <v>16196</v>
      </c>
      <c r="G26" s="46">
        <v>55099</v>
      </c>
      <c r="H26" s="46">
        <v>347</v>
      </c>
      <c r="I26" s="46">
        <v>45515</v>
      </c>
      <c r="J26" s="46">
        <v>4688</v>
      </c>
      <c r="K26" s="46">
        <v>0</v>
      </c>
      <c r="L26" s="46">
        <v>0</v>
      </c>
      <c r="M26" s="46">
        <v>915675</v>
      </c>
      <c r="N26" s="46">
        <v>241517</v>
      </c>
      <c r="O26" s="46">
        <v>479561</v>
      </c>
      <c r="P26" s="46">
        <v>13679</v>
      </c>
      <c r="Q26" s="46">
        <v>17907</v>
      </c>
      <c r="R26" s="46">
        <v>163011</v>
      </c>
    </row>
    <row r="27" spans="1:18" ht="15" customHeight="1">
      <c r="A27" s="732" t="s">
        <v>672</v>
      </c>
      <c r="B27" s="733">
        <v>578137</v>
      </c>
      <c r="C27" s="733">
        <v>154522</v>
      </c>
      <c r="D27" s="733">
        <v>43128</v>
      </c>
      <c r="E27" s="733">
        <v>20097</v>
      </c>
      <c r="F27" s="733">
        <v>6992</v>
      </c>
      <c r="G27" s="733">
        <v>48290</v>
      </c>
      <c r="H27" s="733">
        <v>347</v>
      </c>
      <c r="I27" s="733">
        <v>32334</v>
      </c>
      <c r="J27" s="733">
        <v>3334</v>
      </c>
      <c r="K27" s="733">
        <v>0</v>
      </c>
      <c r="L27" s="733">
        <v>0</v>
      </c>
      <c r="M27" s="733">
        <v>423615</v>
      </c>
      <c r="N27" s="733">
        <v>122799</v>
      </c>
      <c r="O27" s="733">
        <v>199026</v>
      </c>
      <c r="P27" s="733">
        <v>5368</v>
      </c>
      <c r="Q27" s="733">
        <v>10400</v>
      </c>
      <c r="R27" s="733">
        <v>86022</v>
      </c>
    </row>
    <row r="28" spans="1:18" ht="15" customHeight="1">
      <c r="A28" s="876" t="s">
        <v>671</v>
      </c>
      <c r="B28" s="117">
        <v>585181</v>
      </c>
      <c r="C28" s="117">
        <v>93121</v>
      </c>
      <c r="D28" s="117">
        <v>48432</v>
      </c>
      <c r="E28" s="117">
        <v>14141</v>
      </c>
      <c r="F28" s="117">
        <v>9204</v>
      </c>
      <c r="G28" s="117">
        <v>6809</v>
      </c>
      <c r="H28" s="117">
        <v>0</v>
      </c>
      <c r="I28" s="117">
        <v>13181</v>
      </c>
      <c r="J28" s="117">
        <v>1354</v>
      </c>
      <c r="K28" s="117">
        <v>0</v>
      </c>
      <c r="L28" s="117">
        <v>0</v>
      </c>
      <c r="M28" s="117">
        <v>492060</v>
      </c>
      <c r="N28" s="117">
        <v>118718</v>
      </c>
      <c r="O28" s="117">
        <v>280535</v>
      </c>
      <c r="P28" s="117">
        <v>8311</v>
      </c>
      <c r="Q28" s="117">
        <v>7507</v>
      </c>
      <c r="R28" s="117">
        <v>76989</v>
      </c>
    </row>
    <row r="29" spans="1:18" ht="16.5" customHeight="1">
      <c r="A29" s="774" t="s">
        <v>696</v>
      </c>
      <c r="B29" s="731">
        <v>67524</v>
      </c>
      <c r="C29" s="731">
        <v>41399</v>
      </c>
      <c r="D29" s="731">
        <v>13854</v>
      </c>
      <c r="E29" s="731">
        <v>4033</v>
      </c>
      <c r="F29" s="731">
        <v>5487</v>
      </c>
      <c r="G29" s="731">
        <v>0</v>
      </c>
      <c r="H29" s="731">
        <v>0</v>
      </c>
      <c r="I29" s="731">
        <v>16106</v>
      </c>
      <c r="J29" s="731">
        <v>1919</v>
      </c>
      <c r="K29" s="731">
        <v>0</v>
      </c>
      <c r="L29" s="731">
        <v>0</v>
      </c>
      <c r="M29" s="731">
        <v>26125</v>
      </c>
      <c r="N29" s="731">
        <v>21203</v>
      </c>
      <c r="O29" s="731">
        <v>4414</v>
      </c>
      <c r="P29" s="731">
        <v>202</v>
      </c>
      <c r="Q29" s="731">
        <v>300</v>
      </c>
      <c r="R29" s="731">
        <v>6</v>
      </c>
    </row>
    <row r="30" spans="1:18" ht="16.5" customHeight="1">
      <c r="A30" s="50" t="s">
        <v>695</v>
      </c>
      <c r="B30" s="117">
        <v>5576250</v>
      </c>
      <c r="C30" s="117">
        <v>4619570</v>
      </c>
      <c r="D30" s="117">
        <v>135738</v>
      </c>
      <c r="E30" s="117">
        <v>58797</v>
      </c>
      <c r="F30" s="117">
        <v>3187</v>
      </c>
      <c r="G30" s="117">
        <v>1726</v>
      </c>
      <c r="H30" s="117">
        <v>6381</v>
      </c>
      <c r="I30" s="117">
        <v>4411277</v>
      </c>
      <c r="J30" s="117">
        <v>2464</v>
      </c>
      <c r="K30" s="117">
        <v>0</v>
      </c>
      <c r="L30" s="117">
        <v>0</v>
      </c>
      <c r="M30" s="117">
        <v>956680</v>
      </c>
      <c r="N30" s="117">
        <v>413908</v>
      </c>
      <c r="O30" s="117">
        <v>420452</v>
      </c>
      <c r="P30" s="117">
        <v>30794</v>
      </c>
      <c r="Q30" s="117">
        <v>85482</v>
      </c>
      <c r="R30" s="117">
        <v>6044</v>
      </c>
    </row>
    <row r="31" spans="1:18" ht="6.75" customHeight="1">
      <c r="A31" s="120"/>
      <c r="B31" s="728"/>
      <c r="C31" s="728"/>
      <c r="D31" s="728"/>
      <c r="E31" s="728"/>
      <c r="F31" s="728"/>
      <c r="G31" s="728"/>
      <c r="H31" s="728"/>
      <c r="I31" s="728"/>
      <c r="J31" s="728"/>
      <c r="K31" s="728"/>
      <c r="L31" s="728"/>
      <c r="M31" s="728"/>
      <c r="N31" s="728"/>
      <c r="O31" s="728"/>
      <c r="P31" s="728"/>
      <c r="Q31" s="728"/>
      <c r="R31" s="728"/>
    </row>
    <row r="32" spans="1:18" ht="37.5" customHeight="1">
      <c r="A32" s="1169" t="s">
        <v>694</v>
      </c>
      <c r="B32" s="1182"/>
      <c r="C32" s="1182"/>
      <c r="D32" s="1182"/>
      <c r="E32" s="1182"/>
      <c r="F32" s="1182"/>
      <c r="G32" s="1182"/>
      <c r="H32" s="1182"/>
      <c r="I32" s="1182"/>
      <c r="J32" s="1182"/>
      <c r="K32" s="1182"/>
      <c r="L32" s="1182"/>
      <c r="M32" s="1182"/>
      <c r="N32" s="1182"/>
      <c r="O32" s="1182"/>
      <c r="P32" s="1182"/>
      <c r="Q32" s="1182"/>
      <c r="R32" s="1182"/>
    </row>
  </sheetData>
  <mergeCells count="8">
    <mergeCell ref="A1:R1"/>
    <mergeCell ref="A32:R32"/>
    <mergeCell ref="A2:A3"/>
    <mergeCell ref="B2:B3"/>
    <mergeCell ref="C2:C3"/>
    <mergeCell ref="D2:L2"/>
    <mergeCell ref="M2:M3"/>
    <mergeCell ref="N2:R2"/>
  </mergeCells>
  <hyperlinks>
    <hyperlink ref="S1" location="INDICE!A1" display="INDICE"/>
  </hyperlinks>
  <printOptions horizontalCentered="1"/>
  <pageMargins left="0.74803149606299213" right="0.55118110236220474" top="1.1417322834645669" bottom="0.98425196850393704" header="0" footer="0.51181102362204722"/>
  <pageSetup paperSize="9" scale="72" firstPageNumber="94" orientation="landscape" useFirstPageNumber="1" r:id="rId1"/>
  <headerFooter scaleWithDoc="0" alignWithMargins="0">
    <oddHeader>&amp;C&amp;G</oddHeader>
    <oddFooter>&amp;C&amp;12 98</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showGridLines="0" zoomScale="90" zoomScaleNormal="90" zoomScalePageLayoutView="80" workbookViewId="0">
      <selection activeCell="A2" sqref="A2"/>
    </sheetView>
  </sheetViews>
  <sheetFormatPr baseColWidth="10" defaultColWidth="9.140625" defaultRowHeight="12.75"/>
  <cols>
    <col min="1" max="1" width="21.85546875" style="57" customWidth="1"/>
    <col min="2" max="2" width="9.85546875" style="57" customWidth="1"/>
    <col min="3" max="3" width="8.28515625" style="57" customWidth="1"/>
    <col min="4" max="5" width="8.28515625" style="57" bestFit="1" customWidth="1"/>
    <col min="6" max="7" width="10.140625" style="57" bestFit="1" customWidth="1"/>
    <col min="8" max="8" width="12" style="57" bestFit="1" customWidth="1"/>
    <col min="9" max="9" width="8.28515625" style="57" bestFit="1" customWidth="1"/>
    <col min="10" max="11" width="10.85546875" style="57" bestFit="1" customWidth="1"/>
    <col min="12" max="12" width="11.28515625" style="57" customWidth="1"/>
    <col min="13" max="13" width="9.28515625" style="57" customWidth="1"/>
    <col min="14" max="15" width="9.7109375" style="57" bestFit="1" customWidth="1"/>
    <col min="16" max="16" width="8.28515625" style="57" bestFit="1" customWidth="1"/>
    <col min="17" max="17" width="10" style="57" bestFit="1" customWidth="1"/>
    <col min="18" max="18" width="8.28515625" style="57" bestFit="1" customWidth="1"/>
    <col min="19" max="16384" width="9.140625" style="57"/>
  </cols>
  <sheetData>
    <row r="1" spans="1:19" ht="47.25" customHeight="1">
      <c r="A1" s="1167" t="s">
        <v>1439</v>
      </c>
      <c r="B1" s="1168"/>
      <c r="C1" s="1168"/>
      <c r="D1" s="1168"/>
      <c r="E1" s="1168"/>
      <c r="F1" s="1168"/>
      <c r="G1" s="1168"/>
      <c r="H1" s="1168"/>
      <c r="I1" s="1168"/>
      <c r="J1" s="1168"/>
      <c r="K1" s="1168"/>
      <c r="L1" s="1168"/>
      <c r="M1" s="1168"/>
      <c r="N1" s="1168"/>
      <c r="O1" s="1168"/>
      <c r="P1" s="1168"/>
      <c r="Q1" s="1168"/>
      <c r="R1" s="1168"/>
      <c r="S1" s="468" t="s">
        <v>1037</v>
      </c>
    </row>
    <row r="2" spans="1:19" ht="9.75" customHeight="1">
      <c r="B2" s="82"/>
      <c r="C2" s="82"/>
      <c r="D2" s="82"/>
      <c r="E2" s="82"/>
      <c r="F2" s="82"/>
      <c r="G2" s="82"/>
      <c r="H2" s="82"/>
      <c r="I2" s="82"/>
      <c r="J2" s="82"/>
      <c r="K2" s="82"/>
      <c r="L2" s="82"/>
      <c r="M2" s="82"/>
      <c r="N2" s="82"/>
      <c r="O2" s="82"/>
      <c r="P2" s="82"/>
      <c r="Q2" s="82"/>
      <c r="R2" s="82"/>
    </row>
    <row r="3" spans="1:19" ht="21.75" customHeight="1">
      <c r="A3" s="1183" t="s">
        <v>703</v>
      </c>
      <c r="B3" s="1180" t="s">
        <v>583</v>
      </c>
      <c r="C3" s="1180" t="s">
        <v>470</v>
      </c>
      <c r="D3" s="1215" t="s">
        <v>1214</v>
      </c>
      <c r="E3" s="1080"/>
      <c r="F3" s="1080"/>
      <c r="G3" s="1080"/>
      <c r="H3" s="1080"/>
      <c r="I3" s="1080"/>
      <c r="J3" s="1080"/>
      <c r="K3" s="1080"/>
      <c r="L3" s="1081"/>
      <c r="M3" s="1183" t="s">
        <v>621</v>
      </c>
      <c r="N3" s="1215" t="s">
        <v>1215</v>
      </c>
      <c r="O3" s="1080"/>
      <c r="P3" s="1080"/>
      <c r="Q3" s="1080"/>
      <c r="R3" s="1081"/>
    </row>
    <row r="4" spans="1:19" s="58" customFormat="1" ht="38.25">
      <c r="A4" s="1083"/>
      <c r="B4" s="1171"/>
      <c r="C4" s="1171"/>
      <c r="D4" s="743" t="s">
        <v>75</v>
      </c>
      <c r="E4" s="743" t="s">
        <v>74</v>
      </c>
      <c r="F4" s="743" t="s">
        <v>620</v>
      </c>
      <c r="G4" s="743" t="s">
        <v>619</v>
      </c>
      <c r="H4" s="743" t="s">
        <v>71</v>
      </c>
      <c r="I4" s="743" t="s">
        <v>70</v>
      </c>
      <c r="J4" s="743" t="s">
        <v>69</v>
      </c>
      <c r="K4" s="743" t="s">
        <v>618</v>
      </c>
      <c r="L4" s="743" t="s">
        <v>627</v>
      </c>
      <c r="M4" s="1083"/>
      <c r="N4" s="743" t="s">
        <v>66</v>
      </c>
      <c r="O4" s="743" t="s">
        <v>65</v>
      </c>
      <c r="P4" s="743" t="s">
        <v>64</v>
      </c>
      <c r="Q4" s="743" t="s">
        <v>63</v>
      </c>
      <c r="R4" s="743" t="s">
        <v>342</v>
      </c>
    </row>
    <row r="5" spans="1:19" ht="24.75" customHeight="1">
      <c r="A5" s="50" t="s">
        <v>11</v>
      </c>
      <c r="B5" s="46">
        <v>4995337</v>
      </c>
      <c r="C5" s="46">
        <v>895473</v>
      </c>
      <c r="D5" s="46">
        <v>416636</v>
      </c>
      <c r="E5" s="46">
        <v>159471</v>
      </c>
      <c r="F5" s="46">
        <v>107267</v>
      </c>
      <c r="G5" s="46">
        <v>3508</v>
      </c>
      <c r="H5" s="46">
        <v>6879</v>
      </c>
      <c r="I5" s="46">
        <v>184503</v>
      </c>
      <c r="J5" s="46">
        <v>17209</v>
      </c>
      <c r="K5" s="46">
        <v>0</v>
      </c>
      <c r="L5" s="46">
        <v>0</v>
      </c>
      <c r="M5" s="46">
        <v>4099864</v>
      </c>
      <c r="N5" s="46">
        <v>1018660</v>
      </c>
      <c r="O5" s="46">
        <v>2554430</v>
      </c>
      <c r="P5" s="46">
        <v>123448</v>
      </c>
      <c r="Q5" s="46">
        <v>175355</v>
      </c>
      <c r="R5" s="46">
        <v>227971</v>
      </c>
    </row>
    <row r="6" spans="1:19" ht="26.25" customHeight="1">
      <c r="A6" s="774" t="s">
        <v>692</v>
      </c>
      <c r="B6" s="731">
        <v>1867885</v>
      </c>
      <c r="C6" s="731">
        <v>276980</v>
      </c>
      <c r="D6" s="731">
        <v>140146</v>
      </c>
      <c r="E6" s="731">
        <v>45856</v>
      </c>
      <c r="F6" s="731">
        <v>30872</v>
      </c>
      <c r="G6" s="731">
        <v>600</v>
      </c>
      <c r="H6" s="731">
        <v>670</v>
      </c>
      <c r="I6" s="731">
        <v>56361</v>
      </c>
      <c r="J6" s="731">
        <v>2475</v>
      </c>
      <c r="K6" s="731">
        <v>0</v>
      </c>
      <c r="L6" s="731">
        <v>0</v>
      </c>
      <c r="M6" s="731">
        <v>1590905</v>
      </c>
      <c r="N6" s="731">
        <v>388229</v>
      </c>
      <c r="O6" s="731">
        <v>1078022</v>
      </c>
      <c r="P6" s="731">
        <v>63336</v>
      </c>
      <c r="Q6" s="731">
        <v>22681</v>
      </c>
      <c r="R6" s="731">
        <v>38637</v>
      </c>
    </row>
    <row r="7" spans="1:19" ht="24" customHeight="1">
      <c r="A7" s="876" t="s">
        <v>667</v>
      </c>
      <c r="B7" s="117">
        <v>703733</v>
      </c>
      <c r="C7" s="117">
        <v>130080</v>
      </c>
      <c r="D7" s="117">
        <v>60366</v>
      </c>
      <c r="E7" s="117">
        <v>22123</v>
      </c>
      <c r="F7" s="117">
        <v>24712</v>
      </c>
      <c r="G7" s="117">
        <v>240</v>
      </c>
      <c r="H7" s="117">
        <v>380</v>
      </c>
      <c r="I7" s="117">
        <v>21033</v>
      </c>
      <c r="J7" s="117">
        <v>1226</v>
      </c>
      <c r="K7" s="117">
        <v>0</v>
      </c>
      <c r="L7" s="117">
        <v>0</v>
      </c>
      <c r="M7" s="117">
        <v>573653</v>
      </c>
      <c r="N7" s="117">
        <v>166411</v>
      </c>
      <c r="O7" s="117">
        <v>372280</v>
      </c>
      <c r="P7" s="117">
        <v>20532</v>
      </c>
      <c r="Q7" s="117">
        <v>4257</v>
      </c>
      <c r="R7" s="117">
        <v>10173</v>
      </c>
    </row>
    <row r="8" spans="1:19" ht="24.75" customHeight="1">
      <c r="A8" s="732" t="s">
        <v>592</v>
      </c>
      <c r="B8" s="733">
        <v>934356</v>
      </c>
      <c r="C8" s="733">
        <v>112747</v>
      </c>
      <c r="D8" s="733">
        <v>66093</v>
      </c>
      <c r="E8" s="733">
        <v>16566</v>
      </c>
      <c r="F8" s="733">
        <v>5852</v>
      </c>
      <c r="G8" s="733">
        <v>282</v>
      </c>
      <c r="H8" s="733">
        <v>188</v>
      </c>
      <c r="I8" s="733">
        <v>23135</v>
      </c>
      <c r="J8" s="733">
        <v>631</v>
      </c>
      <c r="K8" s="733">
        <v>0</v>
      </c>
      <c r="L8" s="733">
        <v>0</v>
      </c>
      <c r="M8" s="733">
        <v>821609</v>
      </c>
      <c r="N8" s="733">
        <v>192596</v>
      </c>
      <c r="O8" s="733">
        <v>565184</v>
      </c>
      <c r="P8" s="733">
        <v>38985</v>
      </c>
      <c r="Q8" s="733">
        <v>11017</v>
      </c>
      <c r="R8" s="733">
        <v>13827</v>
      </c>
    </row>
    <row r="9" spans="1:19" ht="24.75" customHeight="1">
      <c r="A9" s="876" t="s">
        <v>591</v>
      </c>
      <c r="B9" s="117">
        <v>229796</v>
      </c>
      <c r="C9" s="117">
        <v>34153</v>
      </c>
      <c r="D9" s="117">
        <v>13687</v>
      </c>
      <c r="E9" s="117">
        <v>7167</v>
      </c>
      <c r="F9" s="117">
        <v>308</v>
      </c>
      <c r="G9" s="117">
        <v>78</v>
      </c>
      <c r="H9" s="117">
        <v>102</v>
      </c>
      <c r="I9" s="117">
        <v>12193</v>
      </c>
      <c r="J9" s="117">
        <v>618</v>
      </c>
      <c r="K9" s="117">
        <v>0</v>
      </c>
      <c r="L9" s="117">
        <v>0</v>
      </c>
      <c r="M9" s="117">
        <v>195643</v>
      </c>
      <c r="N9" s="117">
        <v>29222</v>
      </c>
      <c r="O9" s="117">
        <v>140558</v>
      </c>
      <c r="P9" s="117">
        <v>3819</v>
      </c>
      <c r="Q9" s="117">
        <v>7407</v>
      </c>
      <c r="R9" s="117">
        <v>14637</v>
      </c>
    </row>
    <row r="10" spans="1:19" ht="24.75" customHeight="1">
      <c r="A10" s="774" t="s">
        <v>699</v>
      </c>
      <c r="B10" s="731">
        <v>460502</v>
      </c>
      <c r="C10" s="731">
        <v>115744</v>
      </c>
      <c r="D10" s="731">
        <v>18149</v>
      </c>
      <c r="E10" s="731">
        <v>40222</v>
      </c>
      <c r="F10" s="731">
        <v>2320</v>
      </c>
      <c r="G10" s="731">
        <v>1722</v>
      </c>
      <c r="H10" s="731">
        <v>3451</v>
      </c>
      <c r="I10" s="731">
        <v>47809</v>
      </c>
      <c r="J10" s="731">
        <v>2071</v>
      </c>
      <c r="K10" s="731">
        <v>0</v>
      </c>
      <c r="L10" s="731">
        <v>0</v>
      </c>
      <c r="M10" s="731">
        <v>344758</v>
      </c>
      <c r="N10" s="731">
        <v>40303</v>
      </c>
      <c r="O10" s="731">
        <v>141091</v>
      </c>
      <c r="P10" s="731">
        <v>5409</v>
      </c>
      <c r="Q10" s="731">
        <v>63576</v>
      </c>
      <c r="R10" s="731">
        <v>94379</v>
      </c>
    </row>
    <row r="11" spans="1:19" ht="24.75" customHeight="1">
      <c r="A11" s="876" t="s">
        <v>662</v>
      </c>
      <c r="B11" s="117">
        <v>460502</v>
      </c>
      <c r="C11" s="117">
        <v>115744</v>
      </c>
      <c r="D11" s="117">
        <v>18149</v>
      </c>
      <c r="E11" s="117">
        <v>40222</v>
      </c>
      <c r="F11" s="117">
        <v>2320</v>
      </c>
      <c r="G11" s="117">
        <v>1722</v>
      </c>
      <c r="H11" s="117">
        <v>3451</v>
      </c>
      <c r="I11" s="117">
        <v>47809</v>
      </c>
      <c r="J11" s="117">
        <v>2071</v>
      </c>
      <c r="K11" s="117">
        <v>0</v>
      </c>
      <c r="L11" s="117">
        <v>0</v>
      </c>
      <c r="M11" s="117">
        <v>344758</v>
      </c>
      <c r="N11" s="117">
        <v>40303</v>
      </c>
      <c r="O11" s="117">
        <v>141091</v>
      </c>
      <c r="P11" s="117">
        <v>5409</v>
      </c>
      <c r="Q11" s="117">
        <v>63576</v>
      </c>
      <c r="R11" s="117">
        <v>94379</v>
      </c>
    </row>
    <row r="12" spans="1:19" ht="24" customHeight="1">
      <c r="A12" s="774" t="s">
        <v>698</v>
      </c>
      <c r="B12" s="731">
        <v>961954</v>
      </c>
      <c r="C12" s="731">
        <v>307569</v>
      </c>
      <c r="D12" s="731">
        <v>128928</v>
      </c>
      <c r="E12" s="731">
        <v>56792</v>
      </c>
      <c r="F12" s="731">
        <v>59481</v>
      </c>
      <c r="G12" s="731">
        <v>1016</v>
      </c>
      <c r="H12" s="731">
        <v>2758</v>
      </c>
      <c r="I12" s="731">
        <v>50716</v>
      </c>
      <c r="J12" s="731">
        <v>7878</v>
      </c>
      <c r="K12" s="731">
        <v>0</v>
      </c>
      <c r="L12" s="731">
        <v>0</v>
      </c>
      <c r="M12" s="731">
        <v>654385</v>
      </c>
      <c r="N12" s="731">
        <v>225508</v>
      </c>
      <c r="O12" s="731">
        <v>374042</v>
      </c>
      <c r="P12" s="731">
        <v>14436</v>
      </c>
      <c r="Q12" s="731">
        <v>9428</v>
      </c>
      <c r="R12" s="731">
        <v>30971</v>
      </c>
    </row>
    <row r="13" spans="1:19" ht="24" customHeight="1">
      <c r="A13" s="876" t="s">
        <v>660</v>
      </c>
      <c r="B13" s="117">
        <v>961954</v>
      </c>
      <c r="C13" s="117">
        <v>307569</v>
      </c>
      <c r="D13" s="117">
        <v>128928</v>
      </c>
      <c r="E13" s="117">
        <v>56792</v>
      </c>
      <c r="F13" s="117">
        <v>59481</v>
      </c>
      <c r="G13" s="117">
        <v>1016</v>
      </c>
      <c r="H13" s="117">
        <v>2758</v>
      </c>
      <c r="I13" s="117">
        <v>50716</v>
      </c>
      <c r="J13" s="117">
        <v>7878</v>
      </c>
      <c r="K13" s="117">
        <v>0</v>
      </c>
      <c r="L13" s="117">
        <v>0</v>
      </c>
      <c r="M13" s="117">
        <v>654385</v>
      </c>
      <c r="N13" s="117">
        <v>225508</v>
      </c>
      <c r="O13" s="117">
        <v>374042</v>
      </c>
      <c r="P13" s="117">
        <v>14436</v>
      </c>
      <c r="Q13" s="117">
        <v>9428</v>
      </c>
      <c r="R13" s="117">
        <v>30971</v>
      </c>
    </row>
    <row r="14" spans="1:19" ht="23.25" customHeight="1">
      <c r="A14" s="774" t="s">
        <v>706</v>
      </c>
      <c r="B14" s="731">
        <v>1704996</v>
      </c>
      <c r="C14" s="731">
        <v>195180</v>
      </c>
      <c r="D14" s="731">
        <v>129413</v>
      </c>
      <c r="E14" s="731">
        <v>16601</v>
      </c>
      <c r="F14" s="731">
        <v>14594</v>
      </c>
      <c r="G14" s="731">
        <v>170</v>
      </c>
      <c r="H14" s="731">
        <v>0</v>
      </c>
      <c r="I14" s="731">
        <v>29617</v>
      </c>
      <c r="J14" s="731">
        <v>4785</v>
      </c>
      <c r="K14" s="731">
        <v>0</v>
      </c>
      <c r="L14" s="731">
        <v>0</v>
      </c>
      <c r="M14" s="731">
        <v>1509816</v>
      </c>
      <c r="N14" s="731">
        <v>364620</v>
      </c>
      <c r="O14" s="731">
        <v>961275</v>
      </c>
      <c r="P14" s="731">
        <v>40267</v>
      </c>
      <c r="Q14" s="731">
        <v>79670</v>
      </c>
      <c r="R14" s="731">
        <v>63984</v>
      </c>
    </row>
    <row r="15" spans="1:19" ht="22.5" customHeight="1">
      <c r="A15" s="876" t="s">
        <v>679</v>
      </c>
      <c r="B15" s="117">
        <v>77386</v>
      </c>
      <c r="C15" s="117">
        <v>11017</v>
      </c>
      <c r="D15" s="117">
        <v>5910</v>
      </c>
      <c r="E15" s="117">
        <v>1235</v>
      </c>
      <c r="F15" s="117">
        <v>1004</v>
      </c>
      <c r="G15" s="117">
        <v>26</v>
      </c>
      <c r="H15" s="117">
        <v>0</v>
      </c>
      <c r="I15" s="117">
        <v>2656</v>
      </c>
      <c r="J15" s="117">
        <v>186</v>
      </c>
      <c r="K15" s="117">
        <v>0</v>
      </c>
      <c r="L15" s="117">
        <v>0</v>
      </c>
      <c r="M15" s="117">
        <v>66369</v>
      </c>
      <c r="N15" s="117">
        <v>18229</v>
      </c>
      <c r="O15" s="117">
        <v>31228</v>
      </c>
      <c r="P15" s="117">
        <v>292</v>
      </c>
      <c r="Q15" s="117">
        <v>1078</v>
      </c>
      <c r="R15" s="117">
        <v>15542</v>
      </c>
    </row>
    <row r="16" spans="1:19" ht="23.25" customHeight="1">
      <c r="A16" s="732" t="s">
        <v>678</v>
      </c>
      <c r="B16" s="733">
        <v>529488</v>
      </c>
      <c r="C16" s="733">
        <v>54733</v>
      </c>
      <c r="D16" s="733">
        <v>32364</v>
      </c>
      <c r="E16" s="733">
        <v>4867</v>
      </c>
      <c r="F16" s="733">
        <v>3509</v>
      </c>
      <c r="G16" s="733">
        <v>135</v>
      </c>
      <c r="H16" s="733">
        <v>0</v>
      </c>
      <c r="I16" s="733">
        <v>11976</v>
      </c>
      <c r="J16" s="733">
        <v>1882</v>
      </c>
      <c r="K16" s="733">
        <v>0</v>
      </c>
      <c r="L16" s="733">
        <v>0</v>
      </c>
      <c r="M16" s="733">
        <v>474755</v>
      </c>
      <c r="N16" s="733">
        <v>114687</v>
      </c>
      <c r="O16" s="733">
        <v>335138</v>
      </c>
      <c r="P16" s="733">
        <v>11957</v>
      </c>
      <c r="Q16" s="733">
        <v>3536</v>
      </c>
      <c r="R16" s="733">
        <v>9437</v>
      </c>
    </row>
    <row r="17" spans="1:18" ht="24" customHeight="1">
      <c r="A17" s="876" t="s">
        <v>677</v>
      </c>
      <c r="B17" s="117">
        <v>168784</v>
      </c>
      <c r="C17" s="117">
        <v>12315</v>
      </c>
      <c r="D17" s="117">
        <v>2615</v>
      </c>
      <c r="E17" s="117">
        <v>57</v>
      </c>
      <c r="F17" s="117">
        <v>151</v>
      </c>
      <c r="G17" s="117">
        <v>0</v>
      </c>
      <c r="H17" s="117">
        <v>0</v>
      </c>
      <c r="I17" s="117">
        <v>8264</v>
      </c>
      <c r="J17" s="117">
        <v>1228</v>
      </c>
      <c r="K17" s="117">
        <v>0</v>
      </c>
      <c r="L17" s="117">
        <v>0</v>
      </c>
      <c r="M17" s="117">
        <v>156469</v>
      </c>
      <c r="N17" s="117">
        <v>23840</v>
      </c>
      <c r="O17" s="117">
        <v>109460</v>
      </c>
      <c r="P17" s="117">
        <v>5527</v>
      </c>
      <c r="Q17" s="117">
        <v>1370</v>
      </c>
      <c r="R17" s="117">
        <v>16272</v>
      </c>
    </row>
    <row r="18" spans="1:18" ht="24.75" customHeight="1">
      <c r="A18" s="732" t="s">
        <v>676</v>
      </c>
      <c r="B18" s="733">
        <v>185211</v>
      </c>
      <c r="C18" s="733">
        <v>9578</v>
      </c>
      <c r="D18" s="733">
        <v>7217</v>
      </c>
      <c r="E18" s="733">
        <v>39</v>
      </c>
      <c r="F18" s="733">
        <v>5</v>
      </c>
      <c r="G18" s="733">
        <v>0</v>
      </c>
      <c r="H18" s="733">
        <v>0</v>
      </c>
      <c r="I18" s="733">
        <v>2178</v>
      </c>
      <c r="J18" s="733">
        <v>139</v>
      </c>
      <c r="K18" s="733">
        <v>0</v>
      </c>
      <c r="L18" s="733">
        <v>0</v>
      </c>
      <c r="M18" s="733">
        <v>175633</v>
      </c>
      <c r="N18" s="733">
        <v>27314</v>
      </c>
      <c r="O18" s="733">
        <v>75943</v>
      </c>
      <c r="P18" s="733">
        <v>1370</v>
      </c>
      <c r="Q18" s="733">
        <v>65671</v>
      </c>
      <c r="R18" s="733">
        <v>5335</v>
      </c>
    </row>
    <row r="19" spans="1:18" ht="24" customHeight="1">
      <c r="A19" s="876" t="s">
        <v>675</v>
      </c>
      <c r="B19" s="117">
        <v>23333</v>
      </c>
      <c r="C19" s="117">
        <v>3185</v>
      </c>
      <c r="D19" s="117">
        <v>1437</v>
      </c>
      <c r="E19" s="117">
        <v>28</v>
      </c>
      <c r="F19" s="117">
        <v>0</v>
      </c>
      <c r="G19" s="117">
        <v>0</v>
      </c>
      <c r="H19" s="117">
        <v>0</v>
      </c>
      <c r="I19" s="117">
        <v>1669</v>
      </c>
      <c r="J19" s="117">
        <v>51</v>
      </c>
      <c r="K19" s="117">
        <v>0</v>
      </c>
      <c r="L19" s="117">
        <v>0</v>
      </c>
      <c r="M19" s="117">
        <v>20148</v>
      </c>
      <c r="N19" s="117">
        <v>3207</v>
      </c>
      <c r="O19" s="117">
        <v>6827</v>
      </c>
      <c r="P19" s="117">
        <v>244</v>
      </c>
      <c r="Q19" s="117">
        <v>220</v>
      </c>
      <c r="R19" s="117">
        <v>9650</v>
      </c>
    </row>
    <row r="20" spans="1:18" ht="23.25" customHeight="1">
      <c r="A20" s="732" t="s">
        <v>454</v>
      </c>
      <c r="B20" s="733">
        <v>686480</v>
      </c>
      <c r="C20" s="733">
        <v>94975</v>
      </c>
      <c r="D20" s="733">
        <v>71557</v>
      </c>
      <c r="E20" s="733">
        <v>10230</v>
      </c>
      <c r="F20" s="733">
        <v>9925</v>
      </c>
      <c r="G20" s="733">
        <v>9</v>
      </c>
      <c r="H20" s="733">
        <v>0</v>
      </c>
      <c r="I20" s="733">
        <v>1955</v>
      </c>
      <c r="J20" s="733">
        <v>1299</v>
      </c>
      <c r="K20" s="733">
        <v>0</v>
      </c>
      <c r="L20" s="733">
        <v>0</v>
      </c>
      <c r="M20" s="733">
        <v>591505</v>
      </c>
      <c r="N20" s="733">
        <v>176644</v>
      </c>
      <c r="O20" s="733">
        <v>380068</v>
      </c>
      <c r="P20" s="733">
        <v>19430</v>
      </c>
      <c r="Q20" s="733">
        <v>7615</v>
      </c>
      <c r="R20" s="733">
        <v>7748</v>
      </c>
    </row>
    <row r="21" spans="1:18" ht="21.75" customHeight="1">
      <c r="A21" s="876" t="s">
        <v>705</v>
      </c>
      <c r="B21" s="117">
        <v>34314</v>
      </c>
      <c r="C21" s="117">
        <v>9377</v>
      </c>
      <c r="D21" s="117">
        <v>8313</v>
      </c>
      <c r="E21" s="117">
        <v>145</v>
      </c>
      <c r="F21" s="117">
        <v>0</v>
      </c>
      <c r="G21" s="117">
        <v>0</v>
      </c>
      <c r="H21" s="117">
        <v>0</v>
      </c>
      <c r="I21" s="117">
        <v>919</v>
      </c>
      <c r="J21" s="117">
        <v>0</v>
      </c>
      <c r="K21" s="117">
        <v>0</v>
      </c>
      <c r="L21" s="117">
        <v>0</v>
      </c>
      <c r="M21" s="117">
        <v>24937</v>
      </c>
      <c r="N21" s="117">
        <v>699</v>
      </c>
      <c r="O21" s="117">
        <v>22611</v>
      </c>
      <c r="P21" s="117">
        <v>1447</v>
      </c>
      <c r="Q21" s="117">
        <v>180</v>
      </c>
      <c r="R21" s="117">
        <v>0</v>
      </c>
    </row>
    <row r="22" spans="1:18" ht="6" customHeight="1">
      <c r="A22" s="497"/>
      <c r="B22" s="79"/>
      <c r="C22" s="79"/>
      <c r="D22" s="79"/>
      <c r="E22" s="79"/>
      <c r="F22" s="79"/>
      <c r="G22" s="79"/>
      <c r="H22" s="79"/>
      <c r="I22" s="79"/>
      <c r="J22" s="79"/>
      <c r="K22" s="79"/>
      <c r="L22" s="79"/>
      <c r="M22" s="79"/>
      <c r="N22" s="79"/>
      <c r="O22" s="79"/>
      <c r="P22" s="79"/>
      <c r="Q22" s="79"/>
      <c r="R22" s="79"/>
    </row>
    <row r="23" spans="1:18" ht="38.25" customHeight="1">
      <c r="A23" s="1169" t="s">
        <v>704</v>
      </c>
      <c r="B23" s="1182"/>
      <c r="C23" s="1182"/>
      <c r="D23" s="1182"/>
      <c r="E23" s="1182"/>
      <c r="F23" s="1182"/>
      <c r="G23" s="1182"/>
      <c r="H23" s="1182"/>
      <c r="I23" s="1182"/>
      <c r="J23" s="1182"/>
      <c r="K23" s="1182"/>
      <c r="L23" s="1182"/>
      <c r="M23" s="1182"/>
      <c r="N23" s="1182"/>
      <c r="O23" s="1182"/>
      <c r="P23" s="1182"/>
      <c r="Q23" s="1182"/>
      <c r="R23" s="1182"/>
    </row>
  </sheetData>
  <mergeCells count="8">
    <mergeCell ref="A1:R1"/>
    <mergeCell ref="A23:R23"/>
    <mergeCell ref="A3:A4"/>
    <mergeCell ref="B3:B4"/>
    <mergeCell ref="C3:C4"/>
    <mergeCell ref="D3:L3"/>
    <mergeCell ref="M3:M4"/>
    <mergeCell ref="N3:R3"/>
  </mergeCells>
  <hyperlinks>
    <hyperlink ref="S1" location="INDICE!A1" display="INDICE"/>
  </hyperlinks>
  <printOptions horizontalCentered="1"/>
  <pageMargins left="0.74803149606299213" right="0.74803149606299213" top="1.1417322834645669" bottom="0.98425196850393704" header="0" footer="0.51181102362204722"/>
  <pageSetup paperSize="9" scale="70" firstPageNumber="95" orientation="landscape" useFirstPageNumber="1" r:id="rId1"/>
  <headerFooter scaleWithDoc="0" alignWithMargins="0">
    <oddHeader>&amp;C&amp;G</oddHeader>
    <oddFooter>&amp;C&amp;12 99</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showGridLines="0" zoomScale="90" zoomScaleNormal="90" zoomScalePageLayoutView="70" workbookViewId="0">
      <selection activeCell="A2" sqref="A2"/>
    </sheetView>
  </sheetViews>
  <sheetFormatPr baseColWidth="10" defaultColWidth="9.140625" defaultRowHeight="12.75"/>
  <cols>
    <col min="1" max="1" width="25" style="57" bestFit="1" customWidth="1"/>
    <col min="2" max="2" width="10.42578125" style="57" customWidth="1"/>
    <col min="3" max="4" width="9" style="57" bestFit="1" customWidth="1"/>
    <col min="5" max="5" width="10.5703125" style="57" bestFit="1" customWidth="1"/>
    <col min="6" max="6" width="9.7109375" style="57" bestFit="1" customWidth="1"/>
    <col min="7" max="7" width="9" style="57" bestFit="1" customWidth="1"/>
    <col min="8" max="8" width="9.7109375" style="57" bestFit="1" customWidth="1"/>
    <col min="9" max="9" width="8.7109375" style="57" customWidth="1"/>
    <col min="10" max="10" width="10.140625" style="57" bestFit="1" customWidth="1"/>
    <col min="11" max="11" width="9.28515625" style="57" bestFit="1" customWidth="1"/>
    <col min="12" max="12" width="12.7109375" style="57" customWidth="1"/>
    <col min="13" max="13" width="11.140625" style="57" bestFit="1" customWidth="1"/>
    <col min="14" max="14" width="10" style="57" bestFit="1" customWidth="1"/>
    <col min="15" max="15" width="10.42578125" style="57" bestFit="1" customWidth="1"/>
    <col min="16" max="16" width="9.140625" style="57" bestFit="1" customWidth="1"/>
    <col min="17" max="17" width="7.7109375" style="57" bestFit="1" customWidth="1"/>
    <col min="18" max="18" width="8.85546875" style="57" customWidth="1"/>
    <col min="19" max="19" width="8.7109375" style="57" customWidth="1"/>
    <col min="20" max="16384" width="9.140625" style="57"/>
  </cols>
  <sheetData>
    <row r="1" spans="1:20" ht="47.25" customHeight="1">
      <c r="A1" s="1167" t="s">
        <v>1440</v>
      </c>
      <c r="B1" s="1168"/>
      <c r="C1" s="1168"/>
      <c r="D1" s="1168"/>
      <c r="E1" s="1168"/>
      <c r="F1" s="1168"/>
      <c r="G1" s="1168"/>
      <c r="H1" s="1168"/>
      <c r="I1" s="1168"/>
      <c r="J1" s="1168"/>
      <c r="K1" s="1168"/>
      <c r="L1" s="1168"/>
      <c r="M1" s="1168"/>
      <c r="N1" s="1168"/>
      <c r="O1" s="1168"/>
      <c r="P1" s="1168"/>
      <c r="Q1" s="1168"/>
      <c r="R1" s="1168"/>
      <c r="S1" s="1168"/>
      <c r="T1" s="468" t="s">
        <v>1037</v>
      </c>
    </row>
    <row r="2" spans="1:20" ht="4.5" customHeight="1">
      <c r="A2" s="62"/>
      <c r="B2" s="81"/>
      <c r="C2" s="81"/>
      <c r="D2" s="81"/>
      <c r="E2" s="81"/>
      <c r="F2" s="81"/>
      <c r="G2" s="81"/>
      <c r="H2" s="81"/>
      <c r="I2" s="81"/>
      <c r="J2" s="81"/>
      <c r="K2" s="81"/>
      <c r="L2" s="81"/>
      <c r="M2" s="81"/>
      <c r="N2" s="81"/>
      <c r="O2" s="81"/>
      <c r="P2" s="81"/>
      <c r="Q2" s="81"/>
      <c r="R2" s="81"/>
      <c r="S2" s="81"/>
    </row>
    <row r="3" spans="1:20" s="58" customFormat="1" ht="22.5" customHeight="1">
      <c r="A3" s="1183" t="s">
        <v>703</v>
      </c>
      <c r="B3" s="1180" t="s">
        <v>583</v>
      </c>
      <c r="C3" s="1180" t="s">
        <v>661</v>
      </c>
      <c r="D3" s="1180" t="s">
        <v>114</v>
      </c>
      <c r="E3" s="1171"/>
      <c r="F3" s="1171"/>
      <c r="G3" s="1171"/>
      <c r="H3" s="1171"/>
      <c r="I3" s="1171"/>
      <c r="J3" s="1171"/>
      <c r="K3" s="1171"/>
      <c r="L3" s="1171"/>
      <c r="M3" s="1171"/>
      <c r="N3" s="1171"/>
      <c r="O3" s="1171"/>
      <c r="P3" s="1171"/>
      <c r="Q3" s="1180" t="s">
        <v>661</v>
      </c>
      <c r="R3" s="1180" t="s">
        <v>113</v>
      </c>
      <c r="S3" s="1171"/>
    </row>
    <row r="4" spans="1:20" s="58" customFormat="1" ht="66" customHeight="1">
      <c r="A4" s="1083"/>
      <c r="B4" s="1171"/>
      <c r="C4" s="1171"/>
      <c r="D4" s="743" t="s">
        <v>60</v>
      </c>
      <c r="E4" s="743" t="s">
        <v>59</v>
      </c>
      <c r="F4" s="743" t="s">
        <v>58</v>
      </c>
      <c r="G4" s="743" t="s">
        <v>57</v>
      </c>
      <c r="H4" s="743" t="s">
        <v>56</v>
      </c>
      <c r="I4" s="743" t="s">
        <v>52</v>
      </c>
      <c r="J4" s="743" t="s">
        <v>51</v>
      </c>
      <c r="K4" s="743" t="s">
        <v>50</v>
      </c>
      <c r="L4" s="743" t="s">
        <v>49</v>
      </c>
      <c r="M4" s="743" t="s">
        <v>48</v>
      </c>
      <c r="N4" s="743" t="s">
        <v>47</v>
      </c>
      <c r="O4" s="743" t="s">
        <v>602</v>
      </c>
      <c r="P4" s="743" t="s">
        <v>601</v>
      </c>
      <c r="Q4" s="1171"/>
      <c r="R4" s="743" t="s">
        <v>43</v>
      </c>
      <c r="S4" s="743" t="s">
        <v>42</v>
      </c>
    </row>
    <row r="5" spans="1:20" ht="18.75" customHeight="1">
      <c r="A5" s="50" t="s">
        <v>11</v>
      </c>
      <c r="B5" s="46">
        <v>8407159</v>
      </c>
      <c r="C5" s="46">
        <v>7532342</v>
      </c>
      <c r="D5" s="46">
        <v>6782834</v>
      </c>
      <c r="E5" s="46">
        <v>137248</v>
      </c>
      <c r="F5" s="46">
        <v>68519</v>
      </c>
      <c r="G5" s="46">
        <v>66285</v>
      </c>
      <c r="H5" s="46">
        <v>5761</v>
      </c>
      <c r="I5" s="46">
        <v>15804</v>
      </c>
      <c r="J5" s="46">
        <v>8630</v>
      </c>
      <c r="K5" s="46">
        <v>342747</v>
      </c>
      <c r="L5" s="46">
        <v>36786</v>
      </c>
      <c r="M5" s="46">
        <v>0</v>
      </c>
      <c r="N5" s="46">
        <v>175</v>
      </c>
      <c r="O5" s="46">
        <v>66046</v>
      </c>
      <c r="P5" s="46">
        <v>1507</v>
      </c>
      <c r="Q5" s="46">
        <v>874817</v>
      </c>
      <c r="R5" s="46">
        <v>444554</v>
      </c>
      <c r="S5" s="46">
        <v>430263</v>
      </c>
    </row>
    <row r="6" spans="1:20" ht="15.75" customHeight="1">
      <c r="A6" s="774" t="s">
        <v>692</v>
      </c>
      <c r="B6" s="731">
        <v>2494058</v>
      </c>
      <c r="C6" s="731">
        <v>2319198</v>
      </c>
      <c r="D6" s="731">
        <v>2197423</v>
      </c>
      <c r="E6" s="731">
        <v>2013</v>
      </c>
      <c r="F6" s="731">
        <v>7280</v>
      </c>
      <c r="G6" s="731">
        <v>5603</v>
      </c>
      <c r="H6" s="731">
        <v>3044</v>
      </c>
      <c r="I6" s="731">
        <v>209</v>
      </c>
      <c r="J6" s="731">
        <v>2409</v>
      </c>
      <c r="K6" s="731">
        <v>96297</v>
      </c>
      <c r="L6" s="731">
        <v>4398</v>
      </c>
      <c r="M6" s="731">
        <v>0</v>
      </c>
      <c r="N6" s="731">
        <v>0</v>
      </c>
      <c r="O6" s="731">
        <v>0</v>
      </c>
      <c r="P6" s="731">
        <v>522</v>
      </c>
      <c r="Q6" s="731">
        <v>174860</v>
      </c>
      <c r="R6" s="731">
        <v>72912</v>
      </c>
      <c r="S6" s="731">
        <v>101948</v>
      </c>
    </row>
    <row r="7" spans="1:20" ht="15" customHeight="1">
      <c r="A7" s="876" t="s">
        <v>667</v>
      </c>
      <c r="B7" s="117">
        <v>563144</v>
      </c>
      <c r="C7" s="117">
        <v>504353</v>
      </c>
      <c r="D7" s="117">
        <v>481770</v>
      </c>
      <c r="E7" s="117">
        <v>407</v>
      </c>
      <c r="F7" s="117">
        <v>3080</v>
      </c>
      <c r="G7" s="117">
        <v>14</v>
      </c>
      <c r="H7" s="117">
        <v>2327</v>
      </c>
      <c r="I7" s="117">
        <v>33</v>
      </c>
      <c r="J7" s="117">
        <v>483</v>
      </c>
      <c r="K7" s="117">
        <v>15317</v>
      </c>
      <c r="L7" s="117">
        <v>764</v>
      </c>
      <c r="M7" s="117">
        <v>0</v>
      </c>
      <c r="N7" s="117">
        <v>0</v>
      </c>
      <c r="O7" s="117">
        <v>0</v>
      </c>
      <c r="P7" s="117">
        <v>158</v>
      </c>
      <c r="Q7" s="117">
        <v>58791</v>
      </c>
      <c r="R7" s="117">
        <v>27851</v>
      </c>
      <c r="S7" s="117">
        <v>30940</v>
      </c>
    </row>
    <row r="8" spans="1:20" ht="15" customHeight="1">
      <c r="A8" s="732" t="s">
        <v>702</v>
      </c>
      <c r="B8" s="733">
        <v>681140</v>
      </c>
      <c r="C8" s="733">
        <v>619540</v>
      </c>
      <c r="D8" s="733">
        <v>582832</v>
      </c>
      <c r="E8" s="733">
        <v>684</v>
      </c>
      <c r="F8" s="733">
        <v>2021</v>
      </c>
      <c r="G8" s="733">
        <v>432</v>
      </c>
      <c r="H8" s="733">
        <v>662</v>
      </c>
      <c r="I8" s="733">
        <v>45</v>
      </c>
      <c r="J8" s="733">
        <v>1079</v>
      </c>
      <c r="K8" s="733">
        <v>29253</v>
      </c>
      <c r="L8" s="733">
        <v>2432</v>
      </c>
      <c r="M8" s="733">
        <v>0</v>
      </c>
      <c r="N8" s="733">
        <v>0</v>
      </c>
      <c r="O8" s="733">
        <v>0</v>
      </c>
      <c r="P8" s="733">
        <v>100</v>
      </c>
      <c r="Q8" s="733">
        <v>61600</v>
      </c>
      <c r="R8" s="733">
        <v>25938</v>
      </c>
      <c r="S8" s="733">
        <v>35662</v>
      </c>
    </row>
    <row r="9" spans="1:20" ht="15" customHeight="1">
      <c r="A9" s="876" t="s">
        <v>591</v>
      </c>
      <c r="B9" s="117">
        <v>1249774</v>
      </c>
      <c r="C9" s="117">
        <v>1195305</v>
      </c>
      <c r="D9" s="117">
        <v>1132821</v>
      </c>
      <c r="E9" s="117">
        <v>922</v>
      </c>
      <c r="F9" s="117">
        <v>2179</v>
      </c>
      <c r="G9" s="117">
        <v>5157</v>
      </c>
      <c r="H9" s="117">
        <v>55</v>
      </c>
      <c r="I9" s="117">
        <v>131</v>
      </c>
      <c r="J9" s="117">
        <v>847</v>
      </c>
      <c r="K9" s="117">
        <v>51727</v>
      </c>
      <c r="L9" s="117">
        <v>1202</v>
      </c>
      <c r="M9" s="117">
        <v>0</v>
      </c>
      <c r="N9" s="117">
        <v>0</v>
      </c>
      <c r="O9" s="117">
        <v>0</v>
      </c>
      <c r="P9" s="117">
        <v>264</v>
      </c>
      <c r="Q9" s="117">
        <v>54469</v>
      </c>
      <c r="R9" s="117">
        <v>19123</v>
      </c>
      <c r="S9" s="117">
        <v>35346</v>
      </c>
    </row>
    <row r="10" spans="1:20" ht="17.25" customHeight="1">
      <c r="A10" s="774" t="s">
        <v>701</v>
      </c>
      <c r="B10" s="731">
        <v>1452642</v>
      </c>
      <c r="C10" s="731">
        <v>1376617</v>
      </c>
      <c r="D10" s="731">
        <v>1186071</v>
      </c>
      <c r="E10" s="731">
        <v>2644</v>
      </c>
      <c r="F10" s="731">
        <v>9362</v>
      </c>
      <c r="G10" s="731">
        <v>56186</v>
      </c>
      <c r="H10" s="731">
        <v>246</v>
      </c>
      <c r="I10" s="731">
        <v>3071</v>
      </c>
      <c r="J10" s="731">
        <v>874</v>
      </c>
      <c r="K10" s="731">
        <v>108665</v>
      </c>
      <c r="L10" s="731">
        <v>9001</v>
      </c>
      <c r="M10" s="731">
        <v>0</v>
      </c>
      <c r="N10" s="731">
        <v>0</v>
      </c>
      <c r="O10" s="731">
        <v>95</v>
      </c>
      <c r="P10" s="731">
        <v>402</v>
      </c>
      <c r="Q10" s="731">
        <v>76025</v>
      </c>
      <c r="R10" s="731">
        <v>28240</v>
      </c>
      <c r="S10" s="731">
        <v>47785</v>
      </c>
    </row>
    <row r="11" spans="1:20" ht="15.75" customHeight="1">
      <c r="A11" s="876" t="s">
        <v>700</v>
      </c>
      <c r="B11" s="117">
        <v>988181</v>
      </c>
      <c r="C11" s="117">
        <v>950813</v>
      </c>
      <c r="D11" s="117">
        <v>843244</v>
      </c>
      <c r="E11" s="117">
        <v>883</v>
      </c>
      <c r="F11" s="117">
        <v>1333</v>
      </c>
      <c r="G11" s="117">
        <v>30468</v>
      </c>
      <c r="H11" s="117">
        <v>145</v>
      </c>
      <c r="I11" s="117">
        <v>1341</v>
      </c>
      <c r="J11" s="117">
        <v>375</v>
      </c>
      <c r="K11" s="117">
        <v>71039</v>
      </c>
      <c r="L11" s="117">
        <v>1771</v>
      </c>
      <c r="M11" s="117">
        <v>0</v>
      </c>
      <c r="N11" s="117">
        <v>0</v>
      </c>
      <c r="O11" s="117">
        <v>20</v>
      </c>
      <c r="P11" s="117">
        <v>194</v>
      </c>
      <c r="Q11" s="117">
        <v>37368</v>
      </c>
      <c r="R11" s="117">
        <v>14110</v>
      </c>
      <c r="S11" s="117">
        <v>23258</v>
      </c>
    </row>
    <row r="12" spans="1:20" ht="15" customHeight="1">
      <c r="A12" s="732" t="s">
        <v>589</v>
      </c>
      <c r="B12" s="733">
        <v>464461</v>
      </c>
      <c r="C12" s="733">
        <v>425804</v>
      </c>
      <c r="D12" s="733">
        <v>342827</v>
      </c>
      <c r="E12" s="733">
        <v>1761</v>
      </c>
      <c r="F12" s="733">
        <v>8029</v>
      </c>
      <c r="G12" s="733">
        <v>25718</v>
      </c>
      <c r="H12" s="733">
        <v>101</v>
      </c>
      <c r="I12" s="733">
        <v>1730</v>
      </c>
      <c r="J12" s="733">
        <v>499</v>
      </c>
      <c r="K12" s="733">
        <v>37626</v>
      </c>
      <c r="L12" s="733">
        <v>7230</v>
      </c>
      <c r="M12" s="733">
        <v>0</v>
      </c>
      <c r="N12" s="733">
        <v>0</v>
      </c>
      <c r="O12" s="733">
        <v>75</v>
      </c>
      <c r="P12" s="733">
        <v>208</v>
      </c>
      <c r="Q12" s="733">
        <v>38657</v>
      </c>
      <c r="R12" s="733">
        <v>14130</v>
      </c>
      <c r="S12" s="733">
        <v>24527</v>
      </c>
    </row>
    <row r="13" spans="1:20" ht="16.5" customHeight="1">
      <c r="A13" s="50" t="s">
        <v>699</v>
      </c>
      <c r="B13" s="46">
        <v>1638162</v>
      </c>
      <c r="C13" s="46">
        <v>1459575</v>
      </c>
      <c r="D13" s="46">
        <v>1231259</v>
      </c>
      <c r="E13" s="46">
        <v>41254</v>
      </c>
      <c r="F13" s="46">
        <v>40948</v>
      </c>
      <c r="G13" s="46">
        <v>3134</v>
      </c>
      <c r="H13" s="46">
        <v>2450</v>
      </c>
      <c r="I13" s="46">
        <v>12195</v>
      </c>
      <c r="J13" s="46">
        <v>2086</v>
      </c>
      <c r="K13" s="46">
        <v>110074</v>
      </c>
      <c r="L13" s="46">
        <v>13435</v>
      </c>
      <c r="M13" s="46">
        <v>0</v>
      </c>
      <c r="N13" s="46">
        <v>0</v>
      </c>
      <c r="O13" s="46">
        <v>2444</v>
      </c>
      <c r="P13" s="46">
        <v>296</v>
      </c>
      <c r="Q13" s="46">
        <v>178587</v>
      </c>
      <c r="R13" s="46">
        <v>61730</v>
      </c>
      <c r="S13" s="46">
        <v>116857</v>
      </c>
    </row>
    <row r="14" spans="1:20" ht="15.75" customHeight="1">
      <c r="A14" s="732" t="s">
        <v>662</v>
      </c>
      <c r="B14" s="733">
        <v>1638162</v>
      </c>
      <c r="C14" s="733">
        <v>1459575</v>
      </c>
      <c r="D14" s="733">
        <v>1231259</v>
      </c>
      <c r="E14" s="733">
        <v>41254</v>
      </c>
      <c r="F14" s="733">
        <v>40948</v>
      </c>
      <c r="G14" s="733">
        <v>3134</v>
      </c>
      <c r="H14" s="733">
        <v>2450</v>
      </c>
      <c r="I14" s="733">
        <v>12195</v>
      </c>
      <c r="J14" s="733">
        <v>2086</v>
      </c>
      <c r="K14" s="733">
        <v>110074</v>
      </c>
      <c r="L14" s="733">
        <v>13435</v>
      </c>
      <c r="M14" s="733">
        <v>0</v>
      </c>
      <c r="N14" s="733">
        <v>0</v>
      </c>
      <c r="O14" s="733">
        <v>2444</v>
      </c>
      <c r="P14" s="733">
        <v>296</v>
      </c>
      <c r="Q14" s="733">
        <v>178587</v>
      </c>
      <c r="R14" s="733">
        <v>61730</v>
      </c>
      <c r="S14" s="733">
        <v>116857</v>
      </c>
    </row>
    <row r="15" spans="1:20" ht="16.5" customHeight="1">
      <c r="A15" s="50" t="s">
        <v>698</v>
      </c>
      <c r="B15" s="46">
        <v>676400</v>
      </c>
      <c r="C15" s="46">
        <v>575721</v>
      </c>
      <c r="D15" s="46">
        <v>551269</v>
      </c>
      <c r="E15" s="46">
        <v>825</v>
      </c>
      <c r="F15" s="46">
        <v>4251</v>
      </c>
      <c r="G15" s="46">
        <v>741</v>
      </c>
      <c r="H15" s="46">
        <v>21</v>
      </c>
      <c r="I15" s="46">
        <v>75</v>
      </c>
      <c r="J15" s="46">
        <v>1010</v>
      </c>
      <c r="K15" s="46">
        <v>15856</v>
      </c>
      <c r="L15" s="46">
        <v>1382</v>
      </c>
      <c r="M15" s="46">
        <v>0</v>
      </c>
      <c r="N15" s="46">
        <v>112</v>
      </c>
      <c r="O15" s="46">
        <v>0</v>
      </c>
      <c r="P15" s="46">
        <v>179</v>
      </c>
      <c r="Q15" s="46">
        <v>100679</v>
      </c>
      <c r="R15" s="46">
        <v>36854</v>
      </c>
      <c r="S15" s="46">
        <v>63825</v>
      </c>
    </row>
    <row r="16" spans="1:20" ht="16.5" customHeight="1">
      <c r="A16" s="732" t="s">
        <v>660</v>
      </c>
      <c r="B16" s="733">
        <v>494961</v>
      </c>
      <c r="C16" s="733">
        <v>416310</v>
      </c>
      <c r="D16" s="733">
        <v>394845</v>
      </c>
      <c r="E16" s="733">
        <v>708</v>
      </c>
      <c r="F16" s="733">
        <v>3465</v>
      </c>
      <c r="G16" s="733">
        <v>570</v>
      </c>
      <c r="H16" s="733">
        <v>21</v>
      </c>
      <c r="I16" s="733">
        <v>68</v>
      </c>
      <c r="J16" s="733">
        <v>830</v>
      </c>
      <c r="K16" s="733">
        <v>14279</v>
      </c>
      <c r="L16" s="733">
        <v>1273</v>
      </c>
      <c r="M16" s="733">
        <v>0</v>
      </c>
      <c r="N16" s="733">
        <v>112</v>
      </c>
      <c r="O16" s="733">
        <v>0</v>
      </c>
      <c r="P16" s="733">
        <v>139</v>
      </c>
      <c r="Q16" s="733">
        <v>78651</v>
      </c>
      <c r="R16" s="733">
        <v>31114</v>
      </c>
      <c r="S16" s="733">
        <v>47537</v>
      </c>
    </row>
    <row r="17" spans="1:19" ht="15" customHeight="1">
      <c r="A17" s="876" t="s">
        <v>714</v>
      </c>
      <c r="B17" s="117">
        <v>181439</v>
      </c>
      <c r="C17" s="117">
        <v>159411</v>
      </c>
      <c r="D17" s="117">
        <v>156424</v>
      </c>
      <c r="E17" s="117">
        <v>117</v>
      </c>
      <c r="F17" s="117">
        <v>786</v>
      </c>
      <c r="G17" s="117">
        <v>171</v>
      </c>
      <c r="H17" s="117">
        <v>0</v>
      </c>
      <c r="I17" s="117">
        <v>7</v>
      </c>
      <c r="J17" s="117">
        <v>180</v>
      </c>
      <c r="K17" s="117">
        <v>1577</v>
      </c>
      <c r="L17" s="117">
        <v>109</v>
      </c>
      <c r="M17" s="117">
        <v>0</v>
      </c>
      <c r="N17" s="117">
        <v>0</v>
      </c>
      <c r="O17" s="117">
        <v>0</v>
      </c>
      <c r="P17" s="117">
        <v>40</v>
      </c>
      <c r="Q17" s="117">
        <v>22028</v>
      </c>
      <c r="R17" s="117">
        <v>5740</v>
      </c>
      <c r="S17" s="117">
        <v>16288</v>
      </c>
    </row>
    <row r="18" spans="1:19" ht="16.5" customHeight="1">
      <c r="A18" s="774" t="s">
        <v>706</v>
      </c>
      <c r="B18" s="731">
        <v>915055</v>
      </c>
      <c r="C18" s="731">
        <v>814041</v>
      </c>
      <c r="D18" s="731">
        <v>710054</v>
      </c>
      <c r="E18" s="731">
        <v>90179</v>
      </c>
      <c r="F18" s="731">
        <v>1126</v>
      </c>
      <c r="G18" s="731">
        <v>495</v>
      </c>
      <c r="H18" s="731">
        <v>0</v>
      </c>
      <c r="I18" s="731">
        <v>101</v>
      </c>
      <c r="J18" s="731">
        <v>1051</v>
      </c>
      <c r="K18" s="731">
        <v>6035</v>
      </c>
      <c r="L18" s="731">
        <v>4926</v>
      </c>
      <c r="M18" s="731">
        <v>0</v>
      </c>
      <c r="N18" s="731">
        <v>0</v>
      </c>
      <c r="O18" s="731">
        <v>0</v>
      </c>
      <c r="P18" s="731">
        <v>74</v>
      </c>
      <c r="Q18" s="731">
        <v>101014</v>
      </c>
      <c r="R18" s="731">
        <v>54932</v>
      </c>
      <c r="S18" s="731">
        <v>46082</v>
      </c>
    </row>
    <row r="19" spans="1:19" ht="15" customHeight="1">
      <c r="A19" s="876" t="s">
        <v>713</v>
      </c>
      <c r="B19" s="117">
        <v>39586</v>
      </c>
      <c r="C19" s="117">
        <v>27349</v>
      </c>
      <c r="D19" s="117">
        <v>26797</v>
      </c>
      <c r="E19" s="117">
        <v>26</v>
      </c>
      <c r="F19" s="117">
        <v>175</v>
      </c>
      <c r="G19" s="117">
        <v>6</v>
      </c>
      <c r="H19" s="117">
        <v>0</v>
      </c>
      <c r="I19" s="117">
        <v>4</v>
      </c>
      <c r="J19" s="117">
        <v>65</v>
      </c>
      <c r="K19" s="117">
        <v>269</v>
      </c>
      <c r="L19" s="117">
        <v>7</v>
      </c>
      <c r="M19" s="117">
        <v>0</v>
      </c>
      <c r="N19" s="117">
        <v>0</v>
      </c>
      <c r="O19" s="117">
        <v>0</v>
      </c>
      <c r="P19" s="117">
        <v>0</v>
      </c>
      <c r="Q19" s="117">
        <v>12237</v>
      </c>
      <c r="R19" s="117">
        <v>7633</v>
      </c>
      <c r="S19" s="117">
        <v>4604</v>
      </c>
    </row>
    <row r="20" spans="1:19" ht="15.75" customHeight="1">
      <c r="A20" s="732" t="s">
        <v>712</v>
      </c>
      <c r="B20" s="733">
        <v>207839</v>
      </c>
      <c r="C20" s="733">
        <v>182818</v>
      </c>
      <c r="D20" s="733">
        <v>180648</v>
      </c>
      <c r="E20" s="733">
        <v>75</v>
      </c>
      <c r="F20" s="733">
        <v>220</v>
      </c>
      <c r="G20" s="733">
        <v>79</v>
      </c>
      <c r="H20" s="733">
        <v>0</v>
      </c>
      <c r="I20" s="733">
        <v>22</v>
      </c>
      <c r="J20" s="733">
        <v>457</v>
      </c>
      <c r="K20" s="733">
        <v>665</v>
      </c>
      <c r="L20" s="733">
        <v>645</v>
      </c>
      <c r="M20" s="733">
        <v>0</v>
      </c>
      <c r="N20" s="733">
        <v>0</v>
      </c>
      <c r="O20" s="733">
        <v>0</v>
      </c>
      <c r="P20" s="733">
        <v>7</v>
      </c>
      <c r="Q20" s="733">
        <v>25021</v>
      </c>
      <c r="R20" s="733">
        <v>9437</v>
      </c>
      <c r="S20" s="733">
        <v>15584</v>
      </c>
    </row>
    <row r="21" spans="1:19" ht="15.75" customHeight="1">
      <c r="A21" s="876" t="s">
        <v>677</v>
      </c>
      <c r="B21" s="117">
        <v>86422</v>
      </c>
      <c r="C21" s="117">
        <v>60691</v>
      </c>
      <c r="D21" s="117">
        <v>58953</v>
      </c>
      <c r="E21" s="117">
        <v>408</v>
      </c>
      <c r="F21" s="117">
        <v>64</v>
      </c>
      <c r="G21" s="117">
        <v>47</v>
      </c>
      <c r="H21" s="117">
        <v>0</v>
      </c>
      <c r="I21" s="117">
        <v>22</v>
      </c>
      <c r="J21" s="117">
        <v>185</v>
      </c>
      <c r="K21" s="117">
        <v>351</v>
      </c>
      <c r="L21" s="117">
        <v>661</v>
      </c>
      <c r="M21" s="117">
        <v>0</v>
      </c>
      <c r="N21" s="117">
        <v>0</v>
      </c>
      <c r="O21" s="117">
        <v>0</v>
      </c>
      <c r="P21" s="117">
        <v>0</v>
      </c>
      <c r="Q21" s="117">
        <v>25731</v>
      </c>
      <c r="R21" s="117">
        <v>14037</v>
      </c>
      <c r="S21" s="117">
        <v>11694</v>
      </c>
    </row>
    <row r="22" spans="1:19" ht="15.75" customHeight="1">
      <c r="A22" s="732" t="s">
        <v>676</v>
      </c>
      <c r="B22" s="733">
        <v>294790</v>
      </c>
      <c r="C22" s="733">
        <v>280829</v>
      </c>
      <c r="D22" s="733">
        <v>187391</v>
      </c>
      <c r="E22" s="733">
        <v>89433</v>
      </c>
      <c r="F22" s="733">
        <v>360</v>
      </c>
      <c r="G22" s="733">
        <v>166</v>
      </c>
      <c r="H22" s="733">
        <v>0</v>
      </c>
      <c r="I22" s="733">
        <v>12</v>
      </c>
      <c r="J22" s="733">
        <v>100</v>
      </c>
      <c r="K22" s="733">
        <v>1739</v>
      </c>
      <c r="L22" s="733">
        <v>1628</v>
      </c>
      <c r="M22" s="733">
        <v>0</v>
      </c>
      <c r="N22" s="733">
        <v>0</v>
      </c>
      <c r="O22" s="733">
        <v>0</v>
      </c>
      <c r="P22" s="733">
        <v>0</v>
      </c>
      <c r="Q22" s="733">
        <v>13961</v>
      </c>
      <c r="R22" s="733">
        <v>6945</v>
      </c>
      <c r="S22" s="733">
        <v>7016</v>
      </c>
    </row>
    <row r="23" spans="1:19" ht="15.75" customHeight="1">
      <c r="A23" s="876" t="s">
        <v>675</v>
      </c>
      <c r="B23" s="117">
        <v>24227</v>
      </c>
      <c r="C23" s="117">
        <v>14352</v>
      </c>
      <c r="D23" s="117">
        <v>14125</v>
      </c>
      <c r="E23" s="117">
        <v>3</v>
      </c>
      <c r="F23" s="117">
        <v>0</v>
      </c>
      <c r="G23" s="117">
        <v>10</v>
      </c>
      <c r="H23" s="117">
        <v>0</v>
      </c>
      <c r="I23" s="117">
        <v>0</v>
      </c>
      <c r="J23" s="117">
        <v>26</v>
      </c>
      <c r="K23" s="117">
        <v>188</v>
      </c>
      <c r="L23" s="117">
        <v>0</v>
      </c>
      <c r="M23" s="117">
        <v>0</v>
      </c>
      <c r="N23" s="117">
        <v>0</v>
      </c>
      <c r="O23" s="117">
        <v>0</v>
      </c>
      <c r="P23" s="117">
        <v>0</v>
      </c>
      <c r="Q23" s="117">
        <v>9875</v>
      </c>
      <c r="R23" s="117">
        <v>8256</v>
      </c>
      <c r="S23" s="117">
        <v>1619</v>
      </c>
    </row>
    <row r="24" spans="1:19" ht="15" customHeight="1">
      <c r="A24" s="732" t="s">
        <v>674</v>
      </c>
      <c r="B24" s="733">
        <v>1415</v>
      </c>
      <c r="C24" s="733">
        <v>100</v>
      </c>
      <c r="D24" s="733">
        <v>59</v>
      </c>
      <c r="E24" s="733">
        <v>34</v>
      </c>
      <c r="F24" s="733">
        <v>7</v>
      </c>
      <c r="G24" s="733">
        <v>0</v>
      </c>
      <c r="H24" s="733">
        <v>0</v>
      </c>
      <c r="I24" s="733">
        <v>0</v>
      </c>
      <c r="J24" s="733">
        <v>0</v>
      </c>
      <c r="K24" s="733">
        <v>0</v>
      </c>
      <c r="L24" s="733">
        <v>0</v>
      </c>
      <c r="M24" s="733">
        <v>0</v>
      </c>
      <c r="N24" s="733">
        <v>0</v>
      </c>
      <c r="O24" s="733">
        <v>0</v>
      </c>
      <c r="P24" s="733">
        <v>0</v>
      </c>
      <c r="Q24" s="733">
        <v>1315</v>
      </c>
      <c r="R24" s="733">
        <v>1201</v>
      </c>
      <c r="S24" s="733">
        <v>114</v>
      </c>
    </row>
    <row r="25" spans="1:19" ht="14.25" customHeight="1">
      <c r="A25" s="876" t="s">
        <v>454</v>
      </c>
      <c r="B25" s="117">
        <v>247153</v>
      </c>
      <c r="C25" s="117">
        <v>235985</v>
      </c>
      <c r="D25" s="117">
        <v>231789</v>
      </c>
      <c r="E25" s="117">
        <v>5</v>
      </c>
      <c r="F25" s="117">
        <v>220</v>
      </c>
      <c r="G25" s="117">
        <v>187</v>
      </c>
      <c r="H25" s="117">
        <v>0</v>
      </c>
      <c r="I25" s="117">
        <v>41</v>
      </c>
      <c r="J25" s="117">
        <v>218</v>
      </c>
      <c r="K25" s="117">
        <v>2823</v>
      </c>
      <c r="L25" s="117">
        <v>635</v>
      </c>
      <c r="M25" s="117">
        <v>0</v>
      </c>
      <c r="N25" s="117">
        <v>0</v>
      </c>
      <c r="O25" s="117">
        <v>0</v>
      </c>
      <c r="P25" s="117">
        <v>67</v>
      </c>
      <c r="Q25" s="117">
        <v>11168</v>
      </c>
      <c r="R25" s="117">
        <v>6177</v>
      </c>
      <c r="S25" s="117">
        <v>4991</v>
      </c>
    </row>
    <row r="26" spans="1:19">
      <c r="A26" s="732" t="s">
        <v>711</v>
      </c>
      <c r="B26" s="733">
        <v>13623</v>
      </c>
      <c r="C26" s="733">
        <v>11917</v>
      </c>
      <c r="D26" s="733">
        <v>10292</v>
      </c>
      <c r="E26" s="733">
        <v>195</v>
      </c>
      <c r="F26" s="733">
        <v>80</v>
      </c>
      <c r="G26" s="733">
        <v>0</v>
      </c>
      <c r="H26" s="733">
        <v>0</v>
      </c>
      <c r="I26" s="733">
        <v>0</v>
      </c>
      <c r="J26" s="733">
        <v>0</v>
      </c>
      <c r="K26" s="733">
        <v>0</v>
      </c>
      <c r="L26" s="733">
        <v>1350</v>
      </c>
      <c r="M26" s="733">
        <v>0</v>
      </c>
      <c r="N26" s="733">
        <v>0</v>
      </c>
      <c r="O26" s="733">
        <v>0</v>
      </c>
      <c r="P26" s="733">
        <v>0</v>
      </c>
      <c r="Q26" s="733">
        <v>1706</v>
      </c>
      <c r="R26" s="733">
        <v>1246</v>
      </c>
      <c r="S26" s="733">
        <v>460</v>
      </c>
    </row>
    <row r="27" spans="1:19" ht="17.25" customHeight="1">
      <c r="A27" s="50" t="s">
        <v>710</v>
      </c>
      <c r="B27" s="46">
        <v>1163318</v>
      </c>
      <c r="C27" s="46">
        <v>940332</v>
      </c>
      <c r="D27" s="46">
        <v>860586</v>
      </c>
      <c r="E27" s="46">
        <v>123</v>
      </c>
      <c r="F27" s="46">
        <v>5460</v>
      </c>
      <c r="G27" s="46">
        <v>123</v>
      </c>
      <c r="H27" s="46">
        <v>0</v>
      </c>
      <c r="I27" s="46">
        <v>151</v>
      </c>
      <c r="J27" s="46">
        <v>1200</v>
      </c>
      <c r="K27" s="46">
        <v>5461</v>
      </c>
      <c r="L27" s="46">
        <v>3643</v>
      </c>
      <c r="M27" s="46">
        <v>0</v>
      </c>
      <c r="N27" s="46">
        <v>63</v>
      </c>
      <c r="O27" s="46">
        <v>63507</v>
      </c>
      <c r="P27" s="46">
        <v>15</v>
      </c>
      <c r="Q27" s="46">
        <v>222986</v>
      </c>
      <c r="R27" s="46">
        <v>186860</v>
      </c>
      <c r="S27" s="46">
        <v>36126</v>
      </c>
    </row>
    <row r="28" spans="1:19" ht="15" customHeight="1">
      <c r="A28" s="732" t="s">
        <v>709</v>
      </c>
      <c r="B28" s="733">
        <v>578137</v>
      </c>
      <c r="C28" s="733">
        <v>449583</v>
      </c>
      <c r="D28" s="733">
        <v>383944</v>
      </c>
      <c r="E28" s="733">
        <v>109</v>
      </c>
      <c r="F28" s="733">
        <v>4797</v>
      </c>
      <c r="G28" s="733">
        <v>86</v>
      </c>
      <c r="H28" s="733">
        <v>0</v>
      </c>
      <c r="I28" s="733">
        <v>80</v>
      </c>
      <c r="J28" s="733">
        <v>580</v>
      </c>
      <c r="K28" s="733">
        <v>3723</v>
      </c>
      <c r="L28" s="733">
        <v>2656</v>
      </c>
      <c r="M28" s="733">
        <v>0</v>
      </c>
      <c r="N28" s="733">
        <v>63</v>
      </c>
      <c r="O28" s="733">
        <v>53530</v>
      </c>
      <c r="P28" s="733">
        <v>15</v>
      </c>
      <c r="Q28" s="733">
        <v>128554</v>
      </c>
      <c r="R28" s="733">
        <v>102577</v>
      </c>
      <c r="S28" s="733">
        <v>25977</v>
      </c>
    </row>
    <row r="29" spans="1:19" ht="15" customHeight="1">
      <c r="A29" s="876" t="s">
        <v>671</v>
      </c>
      <c r="B29" s="117">
        <v>585181</v>
      </c>
      <c r="C29" s="117">
        <v>490749</v>
      </c>
      <c r="D29" s="117">
        <v>476642</v>
      </c>
      <c r="E29" s="117">
        <v>14</v>
      </c>
      <c r="F29" s="117">
        <v>663</v>
      </c>
      <c r="G29" s="117">
        <v>37</v>
      </c>
      <c r="H29" s="117">
        <v>0</v>
      </c>
      <c r="I29" s="117">
        <v>71</v>
      </c>
      <c r="J29" s="117">
        <v>620</v>
      </c>
      <c r="K29" s="117">
        <v>1738</v>
      </c>
      <c r="L29" s="117">
        <v>987</v>
      </c>
      <c r="M29" s="117">
        <v>0</v>
      </c>
      <c r="N29" s="117">
        <v>0</v>
      </c>
      <c r="O29" s="117">
        <v>9977</v>
      </c>
      <c r="P29" s="117">
        <v>0</v>
      </c>
      <c r="Q29" s="117">
        <v>94432</v>
      </c>
      <c r="R29" s="117">
        <v>84283</v>
      </c>
      <c r="S29" s="117">
        <v>10149</v>
      </c>
    </row>
    <row r="30" spans="1:19" ht="15.75" customHeight="1">
      <c r="A30" s="774" t="s">
        <v>696</v>
      </c>
      <c r="B30" s="731">
        <v>67524</v>
      </c>
      <c r="C30" s="731">
        <v>46858</v>
      </c>
      <c r="D30" s="731">
        <v>46172</v>
      </c>
      <c r="E30" s="731">
        <v>210</v>
      </c>
      <c r="F30" s="731">
        <v>92</v>
      </c>
      <c r="G30" s="731">
        <v>3</v>
      </c>
      <c r="H30" s="731">
        <v>0</v>
      </c>
      <c r="I30" s="731">
        <v>2</v>
      </c>
      <c r="J30" s="731">
        <v>0</v>
      </c>
      <c r="K30" s="731">
        <v>359</v>
      </c>
      <c r="L30" s="731">
        <v>1</v>
      </c>
      <c r="M30" s="731">
        <v>0</v>
      </c>
      <c r="N30" s="731">
        <v>0</v>
      </c>
      <c r="O30" s="731">
        <v>0</v>
      </c>
      <c r="P30" s="731">
        <v>19</v>
      </c>
      <c r="Q30" s="731">
        <v>20666</v>
      </c>
      <c r="R30" s="731">
        <v>3026</v>
      </c>
      <c r="S30" s="731">
        <v>17640</v>
      </c>
    </row>
    <row r="31" spans="1:19" ht="13.5" customHeight="1">
      <c r="A31" s="876" t="s">
        <v>708</v>
      </c>
      <c r="B31" s="117">
        <v>5576250</v>
      </c>
      <c r="C31" s="117">
        <v>1132618</v>
      </c>
      <c r="D31" s="117">
        <v>1005805</v>
      </c>
      <c r="E31" s="117">
        <v>1005</v>
      </c>
      <c r="F31" s="117">
        <v>25122</v>
      </c>
      <c r="G31" s="117">
        <v>52626</v>
      </c>
      <c r="H31" s="117">
        <v>19</v>
      </c>
      <c r="I31" s="117">
        <v>5219</v>
      </c>
      <c r="J31" s="117">
        <v>1467</v>
      </c>
      <c r="K31" s="117">
        <v>11136</v>
      </c>
      <c r="L31" s="117">
        <v>28563</v>
      </c>
      <c r="M31" s="117">
        <v>509</v>
      </c>
      <c r="N31" s="117">
        <v>32</v>
      </c>
      <c r="O31" s="117">
        <v>554</v>
      </c>
      <c r="P31" s="117">
        <v>561</v>
      </c>
      <c r="Q31" s="117">
        <v>4443632</v>
      </c>
      <c r="R31" s="117">
        <v>21952</v>
      </c>
      <c r="S31" s="117">
        <v>4421680</v>
      </c>
    </row>
    <row r="32" spans="1:19" ht="6" customHeight="1">
      <c r="A32" s="150"/>
      <c r="B32" s="117"/>
      <c r="C32" s="117"/>
      <c r="D32" s="117"/>
      <c r="E32" s="117"/>
      <c r="F32" s="117"/>
      <c r="G32" s="117"/>
      <c r="H32" s="117"/>
      <c r="I32" s="117"/>
      <c r="J32" s="117"/>
      <c r="K32" s="117"/>
      <c r="L32" s="117"/>
      <c r="M32" s="117"/>
      <c r="N32" s="117"/>
      <c r="O32" s="117"/>
      <c r="P32" s="117"/>
      <c r="Q32" s="117"/>
      <c r="R32" s="117"/>
      <c r="S32" s="117"/>
    </row>
    <row r="33" spans="1:19" ht="100.5" customHeight="1">
      <c r="A33" s="1169" t="s">
        <v>707</v>
      </c>
      <c r="B33" s="1182"/>
      <c r="C33" s="1182"/>
      <c r="D33" s="1182"/>
      <c r="E33" s="1182"/>
      <c r="F33" s="1182"/>
      <c r="G33" s="1182"/>
      <c r="H33" s="1182"/>
      <c r="I33" s="1182"/>
      <c r="J33" s="1182"/>
      <c r="K33" s="1182"/>
      <c r="L33" s="1182"/>
      <c r="M33" s="1182"/>
      <c r="N33" s="1182"/>
      <c r="O33" s="1182"/>
      <c r="P33" s="1182"/>
      <c r="Q33" s="1182"/>
      <c r="R33" s="1182"/>
      <c r="S33" s="1182"/>
    </row>
  </sheetData>
  <mergeCells count="8">
    <mergeCell ref="A1:S1"/>
    <mergeCell ref="A33:S33"/>
    <mergeCell ref="A3:A4"/>
    <mergeCell ref="B3:B4"/>
    <mergeCell ref="C3:C4"/>
    <mergeCell ref="D3:P3"/>
    <mergeCell ref="Q3:Q4"/>
    <mergeCell ref="R3:S3"/>
  </mergeCells>
  <hyperlinks>
    <hyperlink ref="T1" location="INDICE!A1" display="INDICE"/>
  </hyperlinks>
  <printOptions horizontalCentered="1"/>
  <pageMargins left="0.74803149606299213" right="0.74803149606299213" top="1.1417322834645669" bottom="0.86614173228346458" header="0" footer="0.51181102362204722"/>
  <pageSetup paperSize="9" scale="65" firstPageNumber="96" orientation="landscape" useFirstPageNumber="1" r:id="rId1"/>
  <headerFooter scaleWithDoc="0" alignWithMargins="0">
    <oddHeader>&amp;C&amp;G</oddHeader>
    <oddFooter>&amp;C&amp;12 100</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showGridLines="0" zoomScale="90" zoomScaleNormal="90" zoomScalePageLayoutView="70" workbookViewId="0">
      <selection activeCell="A2" sqref="A2"/>
    </sheetView>
  </sheetViews>
  <sheetFormatPr baseColWidth="10" defaultColWidth="9.140625" defaultRowHeight="12.75"/>
  <cols>
    <col min="1" max="1" width="26.7109375" style="57" bestFit="1" customWidth="1"/>
    <col min="2" max="2" width="8.85546875" style="57" customWidth="1"/>
    <col min="3" max="3" width="9" style="57" bestFit="1" customWidth="1"/>
    <col min="4" max="4" width="10.28515625" style="57" bestFit="1" customWidth="1"/>
    <col min="5" max="7" width="10.42578125" style="57" bestFit="1" customWidth="1"/>
    <col min="8" max="8" width="11" style="57" bestFit="1" customWidth="1"/>
    <col min="9" max="9" width="8.85546875" style="57" bestFit="1" customWidth="1"/>
    <col min="10" max="10" width="9.5703125" style="57" bestFit="1" customWidth="1"/>
    <col min="11" max="11" width="8.5703125" style="57" bestFit="1" customWidth="1"/>
    <col min="12" max="12" width="12.42578125" style="57" bestFit="1" customWidth="1"/>
    <col min="13" max="13" width="10.42578125" style="57" bestFit="1" customWidth="1"/>
    <col min="14" max="14" width="9.28515625" style="57" bestFit="1" customWidth="1"/>
    <col min="15" max="15" width="10.7109375" style="57" customWidth="1"/>
    <col min="16" max="16" width="8.7109375" style="57" bestFit="1" customWidth="1"/>
    <col min="17" max="17" width="7.7109375" style="57" bestFit="1" customWidth="1"/>
    <col min="18" max="18" width="8.5703125" style="57" customWidth="1"/>
    <col min="19" max="19" width="7.7109375" style="57" customWidth="1"/>
    <col min="20" max="16384" width="9.140625" style="57"/>
  </cols>
  <sheetData>
    <row r="1" spans="1:20" ht="50.25" customHeight="1">
      <c r="A1" s="1167" t="s">
        <v>1441</v>
      </c>
      <c r="B1" s="1168"/>
      <c r="C1" s="1168"/>
      <c r="D1" s="1168"/>
      <c r="E1" s="1168"/>
      <c r="F1" s="1168"/>
      <c r="G1" s="1168"/>
      <c r="H1" s="1168"/>
      <c r="I1" s="1168"/>
      <c r="J1" s="1168"/>
      <c r="K1" s="1168"/>
      <c r="L1" s="1168"/>
      <c r="M1" s="1168"/>
      <c r="N1" s="1168"/>
      <c r="O1" s="1168"/>
      <c r="P1" s="1168"/>
      <c r="Q1" s="1168"/>
      <c r="R1" s="1168"/>
      <c r="S1" s="1168"/>
      <c r="T1" s="468" t="s">
        <v>1037</v>
      </c>
    </row>
    <row r="2" spans="1:20" ht="5.25" customHeight="1">
      <c r="A2" s="62"/>
      <c r="B2" s="81"/>
      <c r="C2" s="81"/>
      <c r="D2" s="81"/>
      <c r="E2" s="81"/>
      <c r="F2" s="81"/>
      <c r="G2" s="81"/>
      <c r="H2" s="81"/>
      <c r="I2" s="81"/>
      <c r="J2" s="81"/>
      <c r="K2" s="81"/>
      <c r="L2" s="81"/>
      <c r="M2" s="81"/>
      <c r="N2" s="81"/>
      <c r="O2" s="81"/>
      <c r="P2" s="81"/>
      <c r="Q2" s="81"/>
      <c r="R2" s="81"/>
      <c r="S2" s="81"/>
    </row>
    <row r="3" spans="1:20" s="90" customFormat="1" ht="24.75" customHeight="1">
      <c r="A3" s="1210" t="s">
        <v>703</v>
      </c>
      <c r="B3" s="1170" t="s">
        <v>583</v>
      </c>
      <c r="C3" s="1170" t="s">
        <v>661</v>
      </c>
      <c r="D3" s="1180" t="s">
        <v>114</v>
      </c>
      <c r="E3" s="1171"/>
      <c r="F3" s="1171"/>
      <c r="G3" s="1171"/>
      <c r="H3" s="1171"/>
      <c r="I3" s="1171"/>
      <c r="J3" s="1171"/>
      <c r="K3" s="1171"/>
      <c r="L3" s="1171"/>
      <c r="M3" s="1171"/>
      <c r="N3" s="1171"/>
      <c r="O3" s="1171"/>
      <c r="P3" s="1171"/>
      <c r="Q3" s="1170" t="s">
        <v>661</v>
      </c>
      <c r="R3" s="1180" t="s">
        <v>113</v>
      </c>
      <c r="S3" s="1171"/>
    </row>
    <row r="4" spans="1:20" s="90" customFormat="1" ht="60" customHeight="1">
      <c r="A4" s="1083"/>
      <c r="B4" s="1171"/>
      <c r="C4" s="1171"/>
      <c r="D4" s="726" t="s">
        <v>60</v>
      </c>
      <c r="E4" s="726" t="s">
        <v>59</v>
      </c>
      <c r="F4" s="726" t="s">
        <v>58</v>
      </c>
      <c r="G4" s="726" t="s">
        <v>57</v>
      </c>
      <c r="H4" s="726" t="s">
        <v>56</v>
      </c>
      <c r="I4" s="726" t="s">
        <v>52</v>
      </c>
      <c r="J4" s="726" t="s">
        <v>51</v>
      </c>
      <c r="K4" s="726" t="s">
        <v>50</v>
      </c>
      <c r="L4" s="726" t="s">
        <v>49</v>
      </c>
      <c r="M4" s="726" t="s">
        <v>48</v>
      </c>
      <c r="N4" s="726" t="s">
        <v>47</v>
      </c>
      <c r="O4" s="726" t="s">
        <v>602</v>
      </c>
      <c r="P4" s="726" t="s">
        <v>601</v>
      </c>
      <c r="Q4" s="1171"/>
      <c r="R4" s="726" t="s">
        <v>43</v>
      </c>
      <c r="S4" s="726" t="s">
        <v>42</v>
      </c>
    </row>
    <row r="5" spans="1:20" ht="24.75" customHeight="1">
      <c r="A5" s="47" t="s">
        <v>11</v>
      </c>
      <c r="B5" s="849">
        <v>4995337</v>
      </c>
      <c r="C5" s="849">
        <v>4559899</v>
      </c>
      <c r="D5" s="849">
        <v>4246333</v>
      </c>
      <c r="E5" s="849">
        <v>86941</v>
      </c>
      <c r="F5" s="849">
        <v>25704</v>
      </c>
      <c r="G5" s="849">
        <v>2755</v>
      </c>
      <c r="H5" s="849">
        <v>1829</v>
      </c>
      <c r="I5" s="849">
        <v>4310</v>
      </c>
      <c r="J5" s="849">
        <v>4056</v>
      </c>
      <c r="K5" s="849">
        <v>160969</v>
      </c>
      <c r="L5" s="849">
        <v>24472</v>
      </c>
      <c r="M5" s="849">
        <v>0</v>
      </c>
      <c r="N5" s="849">
        <v>0</v>
      </c>
      <c r="O5" s="849">
        <v>1722</v>
      </c>
      <c r="P5" s="849">
        <v>808</v>
      </c>
      <c r="Q5" s="849">
        <v>435438</v>
      </c>
      <c r="R5" s="849">
        <v>250683</v>
      </c>
      <c r="S5" s="849">
        <v>184755</v>
      </c>
    </row>
    <row r="6" spans="1:20" ht="22.5" customHeight="1">
      <c r="A6" s="730" t="s">
        <v>692</v>
      </c>
      <c r="B6" s="850">
        <v>1867885</v>
      </c>
      <c r="C6" s="850">
        <v>1763438</v>
      </c>
      <c r="D6" s="850">
        <v>1690342</v>
      </c>
      <c r="E6" s="850">
        <v>788</v>
      </c>
      <c r="F6" s="850">
        <v>3011</v>
      </c>
      <c r="G6" s="850">
        <v>806</v>
      </c>
      <c r="H6" s="850">
        <v>1661</v>
      </c>
      <c r="I6" s="850">
        <v>31</v>
      </c>
      <c r="J6" s="850">
        <v>988</v>
      </c>
      <c r="K6" s="850">
        <v>56489</v>
      </c>
      <c r="L6" s="850">
        <v>8894</v>
      </c>
      <c r="M6" s="850">
        <v>0</v>
      </c>
      <c r="N6" s="850">
        <v>0</v>
      </c>
      <c r="O6" s="850">
        <v>0</v>
      </c>
      <c r="P6" s="850">
        <v>428</v>
      </c>
      <c r="Q6" s="850">
        <v>104447</v>
      </c>
      <c r="R6" s="850">
        <v>51664</v>
      </c>
      <c r="S6" s="850">
        <v>52783</v>
      </c>
    </row>
    <row r="7" spans="1:20" ht="24" customHeight="1">
      <c r="A7" s="851" t="s">
        <v>667</v>
      </c>
      <c r="B7" s="852">
        <v>703733</v>
      </c>
      <c r="C7" s="852">
        <v>663672</v>
      </c>
      <c r="D7" s="852">
        <v>643583</v>
      </c>
      <c r="E7" s="852">
        <v>283</v>
      </c>
      <c r="F7" s="852">
        <v>1603</v>
      </c>
      <c r="G7" s="852">
        <v>17</v>
      </c>
      <c r="H7" s="852">
        <v>277</v>
      </c>
      <c r="I7" s="852">
        <v>6</v>
      </c>
      <c r="J7" s="852">
        <v>159</v>
      </c>
      <c r="K7" s="852">
        <v>16126</v>
      </c>
      <c r="L7" s="852">
        <v>1439</v>
      </c>
      <c r="M7" s="852">
        <v>0</v>
      </c>
      <c r="N7" s="852">
        <v>0</v>
      </c>
      <c r="O7" s="852">
        <v>0</v>
      </c>
      <c r="P7" s="852">
        <v>179</v>
      </c>
      <c r="Q7" s="852">
        <v>40061</v>
      </c>
      <c r="R7" s="852">
        <v>22925</v>
      </c>
      <c r="S7" s="852">
        <v>17136</v>
      </c>
    </row>
    <row r="8" spans="1:20" ht="24" customHeight="1">
      <c r="A8" s="853" t="s">
        <v>592</v>
      </c>
      <c r="B8" s="854">
        <v>934356</v>
      </c>
      <c r="C8" s="854">
        <v>894062</v>
      </c>
      <c r="D8" s="854">
        <v>863507</v>
      </c>
      <c r="E8" s="854">
        <v>296</v>
      </c>
      <c r="F8" s="854">
        <v>932</v>
      </c>
      <c r="G8" s="854">
        <v>13</v>
      </c>
      <c r="H8" s="854">
        <v>1164</v>
      </c>
      <c r="I8" s="854">
        <v>17</v>
      </c>
      <c r="J8" s="854">
        <v>409</v>
      </c>
      <c r="K8" s="854">
        <v>22396</v>
      </c>
      <c r="L8" s="854">
        <v>5116</v>
      </c>
      <c r="M8" s="854">
        <v>0</v>
      </c>
      <c r="N8" s="854">
        <v>0</v>
      </c>
      <c r="O8" s="854">
        <v>0</v>
      </c>
      <c r="P8" s="854">
        <v>212</v>
      </c>
      <c r="Q8" s="854">
        <v>40294</v>
      </c>
      <c r="R8" s="854">
        <v>18622</v>
      </c>
      <c r="S8" s="854">
        <v>21672</v>
      </c>
    </row>
    <row r="9" spans="1:20" ht="22.5" customHeight="1">
      <c r="A9" s="851" t="s">
        <v>591</v>
      </c>
      <c r="B9" s="852">
        <v>229796</v>
      </c>
      <c r="C9" s="852">
        <v>205704</v>
      </c>
      <c r="D9" s="852">
        <v>183252</v>
      </c>
      <c r="E9" s="852">
        <v>209</v>
      </c>
      <c r="F9" s="852">
        <v>476</v>
      </c>
      <c r="G9" s="852">
        <v>776</v>
      </c>
      <c r="H9" s="852">
        <v>220</v>
      </c>
      <c r="I9" s="852">
        <v>8</v>
      </c>
      <c r="J9" s="852">
        <v>420</v>
      </c>
      <c r="K9" s="852">
        <v>17967</v>
      </c>
      <c r="L9" s="852">
        <v>2339</v>
      </c>
      <c r="M9" s="852">
        <v>0</v>
      </c>
      <c r="N9" s="852">
        <v>0</v>
      </c>
      <c r="O9" s="852">
        <v>0</v>
      </c>
      <c r="P9" s="852">
        <v>37</v>
      </c>
      <c r="Q9" s="852">
        <v>24092</v>
      </c>
      <c r="R9" s="852">
        <v>10117</v>
      </c>
      <c r="S9" s="852">
        <v>13975</v>
      </c>
    </row>
    <row r="10" spans="1:20" ht="20.25" customHeight="1">
      <c r="A10" s="730" t="s">
        <v>699</v>
      </c>
      <c r="B10" s="850">
        <v>460502</v>
      </c>
      <c r="C10" s="850">
        <v>332853</v>
      </c>
      <c r="D10" s="850">
        <v>195650</v>
      </c>
      <c r="E10" s="850">
        <v>25265</v>
      </c>
      <c r="F10" s="850">
        <v>13458</v>
      </c>
      <c r="G10" s="850">
        <v>594</v>
      </c>
      <c r="H10" s="850">
        <v>168</v>
      </c>
      <c r="I10" s="850">
        <v>3949</v>
      </c>
      <c r="J10" s="850">
        <v>1007</v>
      </c>
      <c r="K10" s="850">
        <v>77307</v>
      </c>
      <c r="L10" s="850">
        <v>13704</v>
      </c>
      <c r="M10" s="850">
        <v>0</v>
      </c>
      <c r="N10" s="850">
        <v>0</v>
      </c>
      <c r="O10" s="850">
        <v>1722</v>
      </c>
      <c r="P10" s="850">
        <v>29</v>
      </c>
      <c r="Q10" s="850">
        <v>127649</v>
      </c>
      <c r="R10" s="850">
        <v>67653</v>
      </c>
      <c r="S10" s="850">
        <v>59996</v>
      </c>
    </row>
    <row r="11" spans="1:20" ht="24" customHeight="1">
      <c r="A11" s="851" t="s">
        <v>662</v>
      </c>
      <c r="B11" s="852">
        <v>460502</v>
      </c>
      <c r="C11" s="852">
        <v>332853</v>
      </c>
      <c r="D11" s="852">
        <v>195650</v>
      </c>
      <c r="E11" s="852">
        <v>25265</v>
      </c>
      <c r="F11" s="852">
        <v>13458</v>
      </c>
      <c r="G11" s="852">
        <v>594</v>
      </c>
      <c r="H11" s="852">
        <v>168</v>
      </c>
      <c r="I11" s="852">
        <v>3949</v>
      </c>
      <c r="J11" s="852">
        <v>1007</v>
      </c>
      <c r="K11" s="852">
        <v>77307</v>
      </c>
      <c r="L11" s="852">
        <v>13704</v>
      </c>
      <c r="M11" s="852">
        <v>0</v>
      </c>
      <c r="N11" s="852">
        <v>0</v>
      </c>
      <c r="O11" s="852">
        <v>1722</v>
      </c>
      <c r="P11" s="852">
        <v>29</v>
      </c>
      <c r="Q11" s="852">
        <v>127649</v>
      </c>
      <c r="R11" s="852">
        <v>67653</v>
      </c>
      <c r="S11" s="852">
        <v>59996</v>
      </c>
    </row>
    <row r="12" spans="1:20" ht="21.75" customHeight="1">
      <c r="A12" s="730" t="s">
        <v>698</v>
      </c>
      <c r="B12" s="850">
        <v>961954</v>
      </c>
      <c r="C12" s="850">
        <v>859197</v>
      </c>
      <c r="D12" s="850">
        <v>823029</v>
      </c>
      <c r="E12" s="850">
        <v>571</v>
      </c>
      <c r="F12" s="850">
        <v>7834</v>
      </c>
      <c r="G12" s="850">
        <v>843</v>
      </c>
      <c r="H12" s="850">
        <v>0</v>
      </c>
      <c r="I12" s="850">
        <v>52</v>
      </c>
      <c r="J12" s="850">
        <v>1103</v>
      </c>
      <c r="K12" s="850">
        <v>24956</v>
      </c>
      <c r="L12" s="850">
        <v>638</v>
      </c>
      <c r="M12" s="850">
        <v>0</v>
      </c>
      <c r="N12" s="850">
        <v>0</v>
      </c>
      <c r="O12" s="850">
        <v>0</v>
      </c>
      <c r="P12" s="850">
        <v>171</v>
      </c>
      <c r="Q12" s="850">
        <v>102757</v>
      </c>
      <c r="R12" s="850">
        <v>62501</v>
      </c>
      <c r="S12" s="850">
        <v>40256</v>
      </c>
    </row>
    <row r="13" spans="1:20" ht="23.25" customHeight="1">
      <c r="A13" s="851" t="s">
        <v>660</v>
      </c>
      <c r="B13" s="852">
        <v>961954</v>
      </c>
      <c r="C13" s="852">
        <v>859197</v>
      </c>
      <c r="D13" s="852">
        <v>823029</v>
      </c>
      <c r="E13" s="852">
        <v>571</v>
      </c>
      <c r="F13" s="852">
        <v>7834</v>
      </c>
      <c r="G13" s="852">
        <v>843</v>
      </c>
      <c r="H13" s="852">
        <v>0</v>
      </c>
      <c r="I13" s="852">
        <v>52</v>
      </c>
      <c r="J13" s="852">
        <v>1103</v>
      </c>
      <c r="K13" s="852">
        <v>24956</v>
      </c>
      <c r="L13" s="852">
        <v>638</v>
      </c>
      <c r="M13" s="852">
        <v>0</v>
      </c>
      <c r="N13" s="852">
        <v>0</v>
      </c>
      <c r="O13" s="852">
        <v>0</v>
      </c>
      <c r="P13" s="852">
        <v>171</v>
      </c>
      <c r="Q13" s="852">
        <v>102757</v>
      </c>
      <c r="R13" s="852">
        <v>62501</v>
      </c>
      <c r="S13" s="852">
        <v>40256</v>
      </c>
    </row>
    <row r="14" spans="1:20" ht="19.5" customHeight="1">
      <c r="A14" s="730" t="s">
        <v>683</v>
      </c>
      <c r="B14" s="850">
        <v>1704996</v>
      </c>
      <c r="C14" s="850">
        <v>1604411</v>
      </c>
      <c r="D14" s="850">
        <v>1537312</v>
      </c>
      <c r="E14" s="850">
        <v>60317</v>
      </c>
      <c r="F14" s="850">
        <v>1401</v>
      </c>
      <c r="G14" s="850">
        <v>512</v>
      </c>
      <c r="H14" s="850">
        <v>0</v>
      </c>
      <c r="I14" s="850">
        <v>278</v>
      </c>
      <c r="J14" s="850">
        <v>958</v>
      </c>
      <c r="K14" s="850">
        <v>2217</v>
      </c>
      <c r="L14" s="850">
        <v>1236</v>
      </c>
      <c r="M14" s="850">
        <v>0</v>
      </c>
      <c r="N14" s="850">
        <v>0</v>
      </c>
      <c r="O14" s="850">
        <v>0</v>
      </c>
      <c r="P14" s="850">
        <v>180</v>
      </c>
      <c r="Q14" s="850">
        <v>100585</v>
      </c>
      <c r="R14" s="850">
        <v>68865</v>
      </c>
      <c r="S14" s="850">
        <v>31720</v>
      </c>
    </row>
    <row r="15" spans="1:20" ht="22.5" customHeight="1">
      <c r="A15" s="851" t="s">
        <v>679</v>
      </c>
      <c r="B15" s="852">
        <v>77386</v>
      </c>
      <c r="C15" s="852">
        <v>58675</v>
      </c>
      <c r="D15" s="852">
        <v>57721</v>
      </c>
      <c r="E15" s="852">
        <v>14</v>
      </c>
      <c r="F15" s="852">
        <v>459</v>
      </c>
      <c r="G15" s="852">
        <v>74</v>
      </c>
      <c r="H15" s="852">
        <v>0</v>
      </c>
      <c r="I15" s="852">
        <v>6</v>
      </c>
      <c r="J15" s="852">
        <v>173</v>
      </c>
      <c r="K15" s="852">
        <v>221</v>
      </c>
      <c r="L15" s="852">
        <v>7</v>
      </c>
      <c r="M15" s="852">
        <v>0</v>
      </c>
      <c r="N15" s="852">
        <v>0</v>
      </c>
      <c r="O15" s="852">
        <v>0</v>
      </c>
      <c r="P15" s="852">
        <v>0</v>
      </c>
      <c r="Q15" s="852">
        <v>18711</v>
      </c>
      <c r="R15" s="852">
        <v>16417</v>
      </c>
      <c r="S15" s="852">
        <v>2294</v>
      </c>
    </row>
    <row r="16" spans="1:20" ht="24.75" customHeight="1">
      <c r="A16" s="853" t="s">
        <v>678</v>
      </c>
      <c r="B16" s="854">
        <v>529488</v>
      </c>
      <c r="C16" s="854">
        <v>506209</v>
      </c>
      <c r="D16" s="854">
        <v>504604</v>
      </c>
      <c r="E16" s="854">
        <v>129</v>
      </c>
      <c r="F16" s="854">
        <v>185</v>
      </c>
      <c r="G16" s="854">
        <v>80</v>
      </c>
      <c r="H16" s="854">
        <v>0</v>
      </c>
      <c r="I16" s="854">
        <v>63</v>
      </c>
      <c r="J16" s="854">
        <v>372</v>
      </c>
      <c r="K16" s="854">
        <v>336</v>
      </c>
      <c r="L16" s="854">
        <v>430</v>
      </c>
      <c r="M16" s="854">
        <v>0</v>
      </c>
      <c r="N16" s="854">
        <v>0</v>
      </c>
      <c r="O16" s="854">
        <v>0</v>
      </c>
      <c r="P16" s="854">
        <v>10</v>
      </c>
      <c r="Q16" s="854">
        <v>23279</v>
      </c>
      <c r="R16" s="854">
        <v>9671</v>
      </c>
      <c r="S16" s="854">
        <v>13608</v>
      </c>
    </row>
    <row r="17" spans="1:19" ht="26.25" customHeight="1">
      <c r="A17" s="851" t="s">
        <v>677</v>
      </c>
      <c r="B17" s="852">
        <v>168784</v>
      </c>
      <c r="C17" s="852">
        <v>142331</v>
      </c>
      <c r="D17" s="852">
        <v>141317</v>
      </c>
      <c r="E17" s="852">
        <v>379</v>
      </c>
      <c r="F17" s="852">
        <v>17</v>
      </c>
      <c r="G17" s="852">
        <v>146</v>
      </c>
      <c r="H17" s="852">
        <v>0</v>
      </c>
      <c r="I17" s="852">
        <v>76</v>
      </c>
      <c r="J17" s="852">
        <v>200</v>
      </c>
      <c r="K17" s="852">
        <v>50</v>
      </c>
      <c r="L17" s="852">
        <v>146</v>
      </c>
      <c r="M17" s="852">
        <v>0</v>
      </c>
      <c r="N17" s="852">
        <v>0</v>
      </c>
      <c r="O17" s="852">
        <v>0</v>
      </c>
      <c r="P17" s="852">
        <v>0</v>
      </c>
      <c r="Q17" s="852">
        <v>26453</v>
      </c>
      <c r="R17" s="852">
        <v>17350</v>
      </c>
      <c r="S17" s="852">
        <v>9103</v>
      </c>
    </row>
    <row r="18" spans="1:19" ht="24.75" customHeight="1">
      <c r="A18" s="853" t="s">
        <v>676</v>
      </c>
      <c r="B18" s="854">
        <v>185211</v>
      </c>
      <c r="C18" s="854">
        <v>175409</v>
      </c>
      <c r="D18" s="854">
        <v>115117</v>
      </c>
      <c r="E18" s="854">
        <v>59664</v>
      </c>
      <c r="F18" s="854">
        <v>280</v>
      </c>
      <c r="G18" s="854">
        <v>112</v>
      </c>
      <c r="H18" s="854">
        <v>0</v>
      </c>
      <c r="I18" s="854">
        <v>11</v>
      </c>
      <c r="J18" s="854">
        <v>200</v>
      </c>
      <c r="K18" s="854">
        <v>25</v>
      </c>
      <c r="L18" s="854">
        <v>0</v>
      </c>
      <c r="M18" s="854">
        <v>0</v>
      </c>
      <c r="N18" s="854">
        <v>0</v>
      </c>
      <c r="O18" s="854">
        <v>0</v>
      </c>
      <c r="P18" s="854">
        <v>0</v>
      </c>
      <c r="Q18" s="854">
        <v>9802</v>
      </c>
      <c r="R18" s="854">
        <v>7554</v>
      </c>
      <c r="S18" s="854">
        <v>2248</v>
      </c>
    </row>
    <row r="19" spans="1:19" ht="26.25" customHeight="1">
      <c r="A19" s="851" t="s">
        <v>675</v>
      </c>
      <c r="B19" s="852">
        <v>23333</v>
      </c>
      <c r="C19" s="852">
        <v>11721</v>
      </c>
      <c r="D19" s="852">
        <v>11688</v>
      </c>
      <c r="E19" s="852">
        <v>3</v>
      </c>
      <c r="F19" s="852">
        <v>0</v>
      </c>
      <c r="G19" s="852">
        <v>2</v>
      </c>
      <c r="H19" s="852">
        <v>0</v>
      </c>
      <c r="I19" s="852">
        <v>0</v>
      </c>
      <c r="J19" s="852">
        <v>13</v>
      </c>
      <c r="K19" s="852">
        <v>15</v>
      </c>
      <c r="L19" s="852">
        <v>0</v>
      </c>
      <c r="M19" s="852">
        <v>0</v>
      </c>
      <c r="N19" s="852">
        <v>0</v>
      </c>
      <c r="O19" s="852">
        <v>0</v>
      </c>
      <c r="P19" s="852">
        <v>0</v>
      </c>
      <c r="Q19" s="852">
        <v>11612</v>
      </c>
      <c r="R19" s="852">
        <v>10397</v>
      </c>
      <c r="S19" s="852">
        <v>1215</v>
      </c>
    </row>
    <row r="20" spans="1:19" ht="24.75" customHeight="1">
      <c r="A20" s="853" t="s">
        <v>454</v>
      </c>
      <c r="B20" s="854">
        <v>686480</v>
      </c>
      <c r="C20" s="854">
        <v>676693</v>
      </c>
      <c r="D20" s="854">
        <v>673795</v>
      </c>
      <c r="E20" s="854">
        <v>5</v>
      </c>
      <c r="F20" s="854">
        <v>280</v>
      </c>
      <c r="G20" s="854">
        <v>98</v>
      </c>
      <c r="H20" s="854">
        <v>0</v>
      </c>
      <c r="I20" s="854">
        <v>122</v>
      </c>
      <c r="J20" s="854">
        <v>0</v>
      </c>
      <c r="K20" s="854">
        <v>1570</v>
      </c>
      <c r="L20" s="854">
        <v>653</v>
      </c>
      <c r="M20" s="854">
        <v>0</v>
      </c>
      <c r="N20" s="854">
        <v>0</v>
      </c>
      <c r="O20" s="854">
        <v>0</v>
      </c>
      <c r="P20" s="854">
        <v>170</v>
      </c>
      <c r="Q20" s="854">
        <v>9787</v>
      </c>
      <c r="R20" s="854">
        <v>6777</v>
      </c>
      <c r="S20" s="854">
        <v>3010</v>
      </c>
    </row>
    <row r="21" spans="1:19" ht="22.5" customHeight="1">
      <c r="A21" s="851" t="s">
        <v>716</v>
      </c>
      <c r="B21" s="852">
        <v>34314</v>
      </c>
      <c r="C21" s="852">
        <v>33373</v>
      </c>
      <c r="D21" s="852">
        <v>33070</v>
      </c>
      <c r="E21" s="852">
        <v>123</v>
      </c>
      <c r="F21" s="852">
        <v>180</v>
      </c>
      <c r="G21" s="852">
        <v>0</v>
      </c>
      <c r="H21" s="852">
        <v>0</v>
      </c>
      <c r="I21" s="852">
        <v>0</v>
      </c>
      <c r="J21" s="852">
        <v>0</v>
      </c>
      <c r="K21" s="852">
        <v>0</v>
      </c>
      <c r="L21" s="852">
        <v>0</v>
      </c>
      <c r="M21" s="852">
        <v>0</v>
      </c>
      <c r="N21" s="852">
        <v>0</v>
      </c>
      <c r="O21" s="852">
        <v>0</v>
      </c>
      <c r="P21" s="852">
        <v>0</v>
      </c>
      <c r="Q21" s="852">
        <v>941</v>
      </c>
      <c r="R21" s="852">
        <v>699</v>
      </c>
      <c r="S21" s="852">
        <v>242</v>
      </c>
    </row>
    <row r="22" spans="1:19" ht="7.5" customHeight="1">
      <c r="A22" s="150"/>
      <c r="B22" s="754"/>
      <c r="C22" s="754"/>
      <c r="D22" s="754"/>
      <c r="E22" s="754"/>
      <c r="F22" s="754"/>
      <c r="G22" s="754"/>
      <c r="H22" s="754"/>
      <c r="I22" s="754"/>
      <c r="J22" s="754"/>
      <c r="K22" s="754"/>
      <c r="L22" s="754"/>
      <c r="M22" s="754"/>
      <c r="N22" s="754"/>
      <c r="O22" s="754"/>
      <c r="P22" s="754"/>
      <c r="Q22" s="754"/>
      <c r="R22" s="754"/>
      <c r="S22" s="754"/>
    </row>
    <row r="23" spans="1:19" ht="95.25" customHeight="1">
      <c r="A23" s="1169" t="s">
        <v>715</v>
      </c>
      <c r="B23" s="1182"/>
      <c r="C23" s="1182"/>
      <c r="D23" s="1182"/>
      <c r="E23" s="1182"/>
      <c r="F23" s="1182"/>
      <c r="G23" s="1182"/>
      <c r="H23" s="1182"/>
      <c r="I23" s="1182"/>
      <c r="J23" s="1182"/>
      <c r="K23" s="1182"/>
      <c r="L23" s="1182"/>
      <c r="M23" s="1182"/>
      <c r="N23" s="1182"/>
      <c r="O23" s="1182"/>
      <c r="P23" s="1182"/>
      <c r="Q23" s="1182"/>
      <c r="R23" s="1182"/>
      <c r="S23" s="1182"/>
    </row>
  </sheetData>
  <mergeCells count="8">
    <mergeCell ref="A1:S1"/>
    <mergeCell ref="A23:S23"/>
    <mergeCell ref="A3:A4"/>
    <mergeCell ref="B3:B4"/>
    <mergeCell ref="C3:C4"/>
    <mergeCell ref="D3:P3"/>
    <mergeCell ref="Q3:Q4"/>
    <mergeCell ref="R3:S3"/>
  </mergeCells>
  <hyperlinks>
    <hyperlink ref="T1" location="INDICE!A1" display="INDICE"/>
  </hyperlinks>
  <printOptions horizontalCentered="1"/>
  <pageMargins left="0.74803149606299213" right="0.74803149606299213" top="1.1417322834645669" bottom="0.98425196850393704" header="0" footer="0.51181102362204722"/>
  <pageSetup paperSize="9" scale="65" firstPageNumber="97" orientation="landscape" useFirstPageNumber="1" r:id="rId1"/>
  <headerFooter scaleWithDoc="0" alignWithMargins="0">
    <oddHeader>&amp;C&amp;G</oddHeader>
    <oddFooter>&amp;C&amp;12 101</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showGridLines="0" zoomScale="90" zoomScaleNormal="90" zoomScalePageLayoutView="80" workbookViewId="0">
      <selection activeCell="A2" sqref="A2"/>
    </sheetView>
  </sheetViews>
  <sheetFormatPr baseColWidth="10" defaultColWidth="9.140625" defaultRowHeight="12.75"/>
  <cols>
    <col min="1" max="1" width="27.7109375" style="57" customWidth="1"/>
    <col min="2" max="2" width="10.5703125" style="57" customWidth="1"/>
    <col min="3" max="3" width="9" style="57" bestFit="1" customWidth="1"/>
    <col min="4" max="5" width="7.7109375" style="57" bestFit="1" customWidth="1"/>
    <col min="6" max="7" width="11" style="57" bestFit="1" customWidth="1"/>
    <col min="8" max="8" width="12" style="57" bestFit="1" customWidth="1"/>
    <col min="9" max="9" width="7.7109375" style="57" bestFit="1" customWidth="1"/>
    <col min="10" max="11" width="10.85546875" style="57" bestFit="1" customWidth="1"/>
    <col min="12" max="12" width="11.5703125" style="57" bestFit="1" customWidth="1"/>
    <col min="13" max="13" width="8.85546875" style="57" customWidth="1"/>
    <col min="14" max="15" width="9" style="57" bestFit="1" customWidth="1"/>
    <col min="16" max="16" width="8.85546875" style="57" bestFit="1" customWidth="1"/>
    <col min="17" max="17" width="10" style="57" bestFit="1" customWidth="1"/>
    <col min="18" max="18" width="7.42578125" style="57" customWidth="1"/>
    <col min="19" max="19" width="10.85546875" style="57" customWidth="1"/>
    <col min="20" max="16384" width="9.140625" style="57"/>
  </cols>
  <sheetData>
    <row r="1" spans="1:19" ht="46.5" customHeight="1">
      <c r="A1" s="1167" t="s">
        <v>1442</v>
      </c>
      <c r="B1" s="1168"/>
      <c r="C1" s="1168"/>
      <c r="D1" s="1168"/>
      <c r="E1" s="1168"/>
      <c r="F1" s="1168"/>
      <c r="G1" s="1168"/>
      <c r="H1" s="1168"/>
      <c r="I1" s="1168"/>
      <c r="J1" s="1168"/>
      <c r="K1" s="1168"/>
      <c r="L1" s="1168"/>
      <c r="M1" s="1168"/>
      <c r="N1" s="1168"/>
      <c r="O1" s="1168"/>
      <c r="P1" s="1168"/>
      <c r="Q1" s="1168"/>
      <c r="R1" s="1168"/>
      <c r="S1" s="468" t="s">
        <v>1037</v>
      </c>
    </row>
    <row r="2" spans="1:19" s="65" customFormat="1">
      <c r="A2" s="78"/>
      <c r="B2" s="52"/>
      <c r="C2" s="52"/>
      <c r="D2" s="52"/>
      <c r="E2" s="52"/>
      <c r="F2" s="52"/>
      <c r="G2" s="52"/>
      <c r="H2" s="52"/>
      <c r="I2" s="52"/>
      <c r="J2" s="52"/>
      <c r="K2" s="52"/>
      <c r="L2" s="52"/>
      <c r="M2" s="52"/>
      <c r="N2" s="52"/>
      <c r="O2" s="52"/>
      <c r="P2" s="52"/>
      <c r="Q2" s="52"/>
      <c r="R2" s="52"/>
    </row>
    <row r="3" spans="1:19" s="58" customFormat="1" ht="13.5" customHeight="1">
      <c r="A3" s="1180" t="s">
        <v>657</v>
      </c>
      <c r="B3" s="1180" t="s">
        <v>583</v>
      </c>
      <c r="C3" s="1191" t="s">
        <v>1065</v>
      </c>
      <c r="D3" s="1192"/>
      <c r="E3" s="1192"/>
      <c r="F3" s="1192"/>
      <c r="G3" s="1192"/>
      <c r="H3" s="1192"/>
      <c r="I3" s="1192"/>
      <c r="J3" s="1192"/>
      <c r="K3" s="1192"/>
      <c r="L3" s="1193"/>
      <c r="M3" s="1191" t="s">
        <v>1066</v>
      </c>
      <c r="N3" s="1192"/>
      <c r="O3" s="1192"/>
      <c r="P3" s="1192"/>
      <c r="Q3" s="1192"/>
      <c r="R3" s="1193"/>
    </row>
    <row r="4" spans="1:19" s="58" customFormat="1">
      <c r="A4" s="1180"/>
      <c r="B4" s="1171"/>
      <c r="C4" s="1194"/>
      <c r="D4" s="1195"/>
      <c r="E4" s="1195"/>
      <c r="F4" s="1195"/>
      <c r="G4" s="1195"/>
      <c r="H4" s="1195"/>
      <c r="I4" s="1195"/>
      <c r="J4" s="1195"/>
      <c r="K4" s="1195"/>
      <c r="L4" s="1196"/>
      <c r="M4" s="1194"/>
      <c r="N4" s="1195"/>
      <c r="O4" s="1195"/>
      <c r="P4" s="1195"/>
      <c r="Q4" s="1195"/>
      <c r="R4" s="1196"/>
    </row>
    <row r="5" spans="1:19" s="58" customFormat="1" ht="38.25">
      <c r="A5" s="1180"/>
      <c r="B5" s="1171"/>
      <c r="C5" s="743" t="s">
        <v>470</v>
      </c>
      <c r="D5" s="743" t="s">
        <v>75</v>
      </c>
      <c r="E5" s="743" t="s">
        <v>74</v>
      </c>
      <c r="F5" s="743" t="s">
        <v>73</v>
      </c>
      <c r="G5" s="743" t="s">
        <v>72</v>
      </c>
      <c r="H5" s="743" t="s">
        <v>71</v>
      </c>
      <c r="I5" s="743" t="s">
        <v>656</v>
      </c>
      <c r="J5" s="743" t="s">
        <v>69</v>
      </c>
      <c r="K5" s="743" t="s">
        <v>618</v>
      </c>
      <c r="L5" s="743" t="s">
        <v>67</v>
      </c>
      <c r="M5" s="743" t="s">
        <v>621</v>
      </c>
      <c r="N5" s="743" t="s">
        <v>66</v>
      </c>
      <c r="O5" s="743" t="s">
        <v>65</v>
      </c>
      <c r="P5" s="743" t="s">
        <v>64</v>
      </c>
      <c r="Q5" s="743" t="s">
        <v>63</v>
      </c>
      <c r="R5" s="743" t="s">
        <v>342</v>
      </c>
    </row>
    <row r="6" spans="1:19" ht="18.75" customHeight="1">
      <c r="A6" s="50" t="s">
        <v>11</v>
      </c>
      <c r="B6" s="46">
        <v>9162392</v>
      </c>
      <c r="C6" s="46">
        <v>1710937</v>
      </c>
      <c r="D6" s="46">
        <v>699222</v>
      </c>
      <c r="E6" s="46">
        <v>312933</v>
      </c>
      <c r="F6" s="46">
        <v>167325</v>
      </c>
      <c r="G6" s="46">
        <v>38180</v>
      </c>
      <c r="H6" s="46">
        <v>12163</v>
      </c>
      <c r="I6" s="46">
        <v>454426</v>
      </c>
      <c r="J6" s="46">
        <v>26669</v>
      </c>
      <c r="K6" s="46">
        <v>19</v>
      </c>
      <c r="L6" s="46">
        <v>0</v>
      </c>
      <c r="M6" s="46">
        <v>7451455</v>
      </c>
      <c r="N6" s="46">
        <v>1837471</v>
      </c>
      <c r="O6" s="46">
        <v>4196570</v>
      </c>
      <c r="P6" s="46">
        <v>290870</v>
      </c>
      <c r="Q6" s="46">
        <v>503134</v>
      </c>
      <c r="R6" s="46">
        <v>623410</v>
      </c>
    </row>
    <row r="7" spans="1:19" ht="17.25" customHeight="1">
      <c r="A7" s="774" t="s">
        <v>352</v>
      </c>
      <c r="B7" s="731">
        <v>3845977</v>
      </c>
      <c r="C7" s="731">
        <v>731779</v>
      </c>
      <c r="D7" s="731">
        <v>246204</v>
      </c>
      <c r="E7" s="731">
        <v>160695</v>
      </c>
      <c r="F7" s="731">
        <v>44552</v>
      </c>
      <c r="G7" s="731">
        <v>33718</v>
      </c>
      <c r="H7" s="731">
        <v>12163</v>
      </c>
      <c r="I7" s="731">
        <v>215059</v>
      </c>
      <c r="J7" s="731">
        <v>19388</v>
      </c>
      <c r="K7" s="731">
        <v>0</v>
      </c>
      <c r="L7" s="731">
        <v>0</v>
      </c>
      <c r="M7" s="731">
        <v>3114198</v>
      </c>
      <c r="N7" s="731">
        <v>843601</v>
      </c>
      <c r="O7" s="731">
        <v>1706234</v>
      </c>
      <c r="P7" s="731">
        <v>164785</v>
      </c>
      <c r="Q7" s="731">
        <v>241412</v>
      </c>
      <c r="R7" s="731">
        <v>158166</v>
      </c>
    </row>
    <row r="8" spans="1:19" ht="16.5" customHeight="1">
      <c r="A8" s="876" t="s">
        <v>13</v>
      </c>
      <c r="B8" s="117">
        <v>671931</v>
      </c>
      <c r="C8" s="117">
        <v>122116</v>
      </c>
      <c r="D8" s="117">
        <v>66950</v>
      </c>
      <c r="E8" s="117">
        <v>15307</v>
      </c>
      <c r="F8" s="117">
        <v>0</v>
      </c>
      <c r="G8" s="117">
        <v>16666</v>
      </c>
      <c r="H8" s="117">
        <v>0</v>
      </c>
      <c r="I8" s="117">
        <v>23193</v>
      </c>
      <c r="J8" s="117">
        <v>0</v>
      </c>
      <c r="K8" s="117">
        <v>0</v>
      </c>
      <c r="L8" s="117">
        <v>0</v>
      </c>
      <c r="M8" s="117">
        <v>549815</v>
      </c>
      <c r="N8" s="117">
        <v>168532</v>
      </c>
      <c r="O8" s="117">
        <v>283738</v>
      </c>
      <c r="P8" s="117">
        <v>6009</v>
      </c>
      <c r="Q8" s="117">
        <v>16744</v>
      </c>
      <c r="R8" s="117">
        <v>74792</v>
      </c>
    </row>
    <row r="9" spans="1:19" ht="15" customHeight="1">
      <c r="A9" s="732" t="s">
        <v>14</v>
      </c>
      <c r="B9" s="733">
        <v>149329</v>
      </c>
      <c r="C9" s="733">
        <v>12786</v>
      </c>
      <c r="D9" s="733">
        <v>10267</v>
      </c>
      <c r="E9" s="733">
        <v>1497</v>
      </c>
      <c r="F9" s="733">
        <v>0</v>
      </c>
      <c r="G9" s="733">
        <v>0</v>
      </c>
      <c r="H9" s="733">
        <v>0</v>
      </c>
      <c r="I9" s="733">
        <v>1022</v>
      </c>
      <c r="J9" s="733">
        <v>0</v>
      </c>
      <c r="K9" s="733">
        <v>0</v>
      </c>
      <c r="L9" s="733">
        <v>0</v>
      </c>
      <c r="M9" s="733">
        <v>136543</v>
      </c>
      <c r="N9" s="733">
        <v>30372</v>
      </c>
      <c r="O9" s="733">
        <v>94464</v>
      </c>
      <c r="P9" s="733">
        <v>6602</v>
      </c>
      <c r="Q9" s="733">
        <v>4832</v>
      </c>
      <c r="R9" s="733">
        <v>273</v>
      </c>
    </row>
    <row r="10" spans="1:19" ht="14.25" customHeight="1">
      <c r="A10" s="876" t="s">
        <v>15</v>
      </c>
      <c r="B10" s="117">
        <v>207106</v>
      </c>
      <c r="C10" s="117">
        <v>3455</v>
      </c>
      <c r="D10" s="117">
        <v>1239</v>
      </c>
      <c r="E10" s="117">
        <v>1625</v>
      </c>
      <c r="F10" s="117">
        <v>0</v>
      </c>
      <c r="G10" s="117">
        <v>0</v>
      </c>
      <c r="H10" s="117">
        <v>0</v>
      </c>
      <c r="I10" s="117">
        <v>591</v>
      </c>
      <c r="J10" s="117">
        <v>0</v>
      </c>
      <c r="K10" s="117">
        <v>0</v>
      </c>
      <c r="L10" s="117">
        <v>0</v>
      </c>
      <c r="M10" s="117">
        <v>203651</v>
      </c>
      <c r="N10" s="117">
        <v>81479</v>
      </c>
      <c r="O10" s="117">
        <v>92247</v>
      </c>
      <c r="P10" s="117">
        <v>25458</v>
      </c>
      <c r="Q10" s="117">
        <v>2623</v>
      </c>
      <c r="R10" s="117">
        <v>1844</v>
      </c>
    </row>
    <row r="11" spans="1:19" ht="15" customHeight="1">
      <c r="A11" s="732" t="s">
        <v>16</v>
      </c>
      <c r="B11" s="733">
        <v>85627</v>
      </c>
      <c r="C11" s="733">
        <v>21215</v>
      </c>
      <c r="D11" s="733">
        <v>6227</v>
      </c>
      <c r="E11" s="733">
        <v>313</v>
      </c>
      <c r="F11" s="733">
        <v>0</v>
      </c>
      <c r="G11" s="733">
        <v>0</v>
      </c>
      <c r="H11" s="733">
        <v>0</v>
      </c>
      <c r="I11" s="733">
        <v>14675</v>
      </c>
      <c r="J11" s="733">
        <v>0</v>
      </c>
      <c r="K11" s="733">
        <v>0</v>
      </c>
      <c r="L11" s="733">
        <v>0</v>
      </c>
      <c r="M11" s="733">
        <v>64412</v>
      </c>
      <c r="N11" s="733">
        <v>7167</v>
      </c>
      <c r="O11" s="733">
        <v>42876</v>
      </c>
      <c r="P11" s="733">
        <v>4530</v>
      </c>
      <c r="Q11" s="733">
        <v>9433</v>
      </c>
      <c r="R11" s="733">
        <v>406</v>
      </c>
    </row>
    <row r="12" spans="1:19" ht="15.75" customHeight="1">
      <c r="A12" s="876" t="s">
        <v>17</v>
      </c>
      <c r="B12" s="117">
        <v>172907</v>
      </c>
      <c r="C12" s="117">
        <v>52003</v>
      </c>
      <c r="D12" s="117">
        <v>24409</v>
      </c>
      <c r="E12" s="117">
        <v>1986</v>
      </c>
      <c r="F12" s="117">
        <v>0</v>
      </c>
      <c r="G12" s="117">
        <v>0</v>
      </c>
      <c r="H12" s="117">
        <v>0</v>
      </c>
      <c r="I12" s="117">
        <v>23218</v>
      </c>
      <c r="J12" s="117">
        <v>2390</v>
      </c>
      <c r="K12" s="117">
        <v>0</v>
      </c>
      <c r="L12" s="117">
        <v>0</v>
      </c>
      <c r="M12" s="117">
        <v>120904</v>
      </c>
      <c r="N12" s="117">
        <v>21072</v>
      </c>
      <c r="O12" s="117">
        <v>77733</v>
      </c>
      <c r="P12" s="117">
        <v>10124</v>
      </c>
      <c r="Q12" s="117">
        <v>11267</v>
      </c>
      <c r="R12" s="117">
        <v>708</v>
      </c>
    </row>
    <row r="13" spans="1:19" ht="15.75" customHeight="1">
      <c r="A13" s="732" t="s">
        <v>18</v>
      </c>
      <c r="B13" s="733">
        <v>272387</v>
      </c>
      <c r="C13" s="733">
        <v>22066</v>
      </c>
      <c r="D13" s="733">
        <v>10671</v>
      </c>
      <c r="E13" s="733">
        <v>11131</v>
      </c>
      <c r="F13" s="733">
        <v>42</v>
      </c>
      <c r="G13" s="733">
        <v>0</v>
      </c>
      <c r="H13" s="733">
        <v>0</v>
      </c>
      <c r="I13" s="733">
        <v>222</v>
      </c>
      <c r="J13" s="733">
        <v>0</v>
      </c>
      <c r="K13" s="733">
        <v>0</v>
      </c>
      <c r="L13" s="733">
        <v>0</v>
      </c>
      <c r="M13" s="733">
        <v>250321</v>
      </c>
      <c r="N13" s="733">
        <v>40997</v>
      </c>
      <c r="O13" s="733">
        <v>152996</v>
      </c>
      <c r="P13" s="733">
        <v>46725</v>
      </c>
      <c r="Q13" s="733">
        <v>9537</v>
      </c>
      <c r="R13" s="733">
        <v>66</v>
      </c>
    </row>
    <row r="14" spans="1:19" ht="15" customHeight="1">
      <c r="A14" s="876" t="s">
        <v>19</v>
      </c>
      <c r="B14" s="117">
        <v>193087</v>
      </c>
      <c r="C14" s="117">
        <v>29809</v>
      </c>
      <c r="D14" s="117">
        <v>18318</v>
      </c>
      <c r="E14" s="117">
        <v>11361</v>
      </c>
      <c r="F14" s="117">
        <v>0</v>
      </c>
      <c r="G14" s="117">
        <v>0</v>
      </c>
      <c r="H14" s="117">
        <v>0</v>
      </c>
      <c r="I14" s="117">
        <v>130</v>
      </c>
      <c r="J14" s="117">
        <v>0</v>
      </c>
      <c r="K14" s="117">
        <v>0</v>
      </c>
      <c r="L14" s="117">
        <v>0</v>
      </c>
      <c r="M14" s="117">
        <v>163278</v>
      </c>
      <c r="N14" s="117">
        <v>18229</v>
      </c>
      <c r="O14" s="117">
        <v>132310</v>
      </c>
      <c r="P14" s="117">
        <v>8050</v>
      </c>
      <c r="Q14" s="117">
        <v>3865</v>
      </c>
      <c r="R14" s="117">
        <v>824</v>
      </c>
    </row>
    <row r="15" spans="1:19" ht="15.75" customHeight="1">
      <c r="A15" s="732" t="s">
        <v>20</v>
      </c>
      <c r="B15" s="733">
        <v>403686</v>
      </c>
      <c r="C15" s="733">
        <v>90416</v>
      </c>
      <c r="D15" s="733">
        <v>65977</v>
      </c>
      <c r="E15" s="733">
        <v>6340</v>
      </c>
      <c r="F15" s="733">
        <v>0</v>
      </c>
      <c r="G15" s="733">
        <v>17052</v>
      </c>
      <c r="H15" s="733">
        <v>0</v>
      </c>
      <c r="I15" s="733">
        <v>1047</v>
      </c>
      <c r="J15" s="733">
        <v>0</v>
      </c>
      <c r="K15" s="733">
        <v>0</v>
      </c>
      <c r="L15" s="733">
        <v>0</v>
      </c>
      <c r="M15" s="733">
        <v>313270</v>
      </c>
      <c r="N15" s="733">
        <v>57891</v>
      </c>
      <c r="O15" s="733">
        <v>169503</v>
      </c>
      <c r="P15" s="733">
        <v>32305</v>
      </c>
      <c r="Q15" s="733">
        <v>31286</v>
      </c>
      <c r="R15" s="733">
        <v>22285</v>
      </c>
    </row>
    <row r="16" spans="1:19" ht="15" customHeight="1">
      <c r="A16" s="876" t="s">
        <v>21</v>
      </c>
      <c r="B16" s="117">
        <v>1190953</v>
      </c>
      <c r="C16" s="117">
        <v>253147</v>
      </c>
      <c r="D16" s="117">
        <v>14842</v>
      </c>
      <c r="E16" s="117">
        <v>85361</v>
      </c>
      <c r="F16" s="117">
        <v>44510</v>
      </c>
      <c r="G16" s="117">
        <v>0</v>
      </c>
      <c r="H16" s="117">
        <v>12163</v>
      </c>
      <c r="I16" s="117">
        <v>88082</v>
      </c>
      <c r="J16" s="117">
        <v>8189</v>
      </c>
      <c r="K16" s="117">
        <v>0</v>
      </c>
      <c r="L16" s="117">
        <v>0</v>
      </c>
      <c r="M16" s="117">
        <v>937806</v>
      </c>
      <c r="N16" s="117">
        <v>308978</v>
      </c>
      <c r="O16" s="117">
        <v>450879</v>
      </c>
      <c r="P16" s="117">
        <v>829</v>
      </c>
      <c r="Q16" s="117">
        <v>143547</v>
      </c>
      <c r="R16" s="117">
        <v>33573</v>
      </c>
    </row>
    <row r="17" spans="1:18" ht="15.75" customHeight="1">
      <c r="A17" s="732" t="s">
        <v>22</v>
      </c>
      <c r="B17" s="733">
        <v>291882</v>
      </c>
      <c r="C17" s="733">
        <v>78822</v>
      </c>
      <c r="D17" s="733">
        <v>26720</v>
      </c>
      <c r="E17" s="733">
        <v>20332</v>
      </c>
      <c r="F17" s="733">
        <v>0</v>
      </c>
      <c r="G17" s="733">
        <v>0</v>
      </c>
      <c r="H17" s="733">
        <v>0</v>
      </c>
      <c r="I17" s="733">
        <v>29862</v>
      </c>
      <c r="J17" s="733">
        <v>1908</v>
      </c>
      <c r="K17" s="733">
        <v>0</v>
      </c>
      <c r="L17" s="733">
        <v>0</v>
      </c>
      <c r="M17" s="733">
        <v>213060</v>
      </c>
      <c r="N17" s="733">
        <v>48761</v>
      </c>
      <c r="O17" s="733">
        <v>108685</v>
      </c>
      <c r="P17" s="733">
        <v>24153</v>
      </c>
      <c r="Q17" s="733">
        <v>8278</v>
      </c>
      <c r="R17" s="733">
        <v>23183</v>
      </c>
    </row>
    <row r="18" spans="1:18">
      <c r="A18" s="876" t="s">
        <v>23</v>
      </c>
      <c r="B18" s="117">
        <v>207082</v>
      </c>
      <c r="C18" s="117">
        <v>45944</v>
      </c>
      <c r="D18" s="117">
        <v>584</v>
      </c>
      <c r="E18" s="117">
        <v>5442</v>
      </c>
      <c r="F18" s="117">
        <v>0</v>
      </c>
      <c r="G18" s="117">
        <v>0</v>
      </c>
      <c r="H18" s="117">
        <v>0</v>
      </c>
      <c r="I18" s="117">
        <v>33017</v>
      </c>
      <c r="J18" s="117">
        <v>6901</v>
      </c>
      <c r="K18" s="117">
        <v>0</v>
      </c>
      <c r="L18" s="117">
        <v>0</v>
      </c>
      <c r="M18" s="117">
        <v>161138</v>
      </c>
      <c r="N18" s="117">
        <v>60123</v>
      </c>
      <c r="O18" s="117">
        <v>100803</v>
      </c>
      <c r="P18" s="117">
        <v>0</v>
      </c>
      <c r="Q18" s="117">
        <v>0</v>
      </c>
      <c r="R18" s="117">
        <v>212</v>
      </c>
    </row>
    <row r="19" spans="1:18" ht="17.25" customHeight="1">
      <c r="A19" s="774" t="s">
        <v>351</v>
      </c>
      <c r="B19" s="731">
        <v>4619366</v>
      </c>
      <c r="C19" s="731">
        <v>846395</v>
      </c>
      <c r="D19" s="731">
        <v>357291</v>
      </c>
      <c r="E19" s="731">
        <v>118015</v>
      </c>
      <c r="F19" s="731">
        <v>122773</v>
      </c>
      <c r="G19" s="731">
        <v>4462</v>
      </c>
      <c r="H19" s="731">
        <v>0</v>
      </c>
      <c r="I19" s="731">
        <v>238620</v>
      </c>
      <c r="J19" s="731">
        <v>5215</v>
      </c>
      <c r="K19" s="731">
        <v>19</v>
      </c>
      <c r="L19" s="731">
        <v>0</v>
      </c>
      <c r="M19" s="731">
        <v>3772971</v>
      </c>
      <c r="N19" s="731">
        <v>900379</v>
      </c>
      <c r="O19" s="731">
        <v>2137462</v>
      </c>
      <c r="P19" s="731">
        <v>54193</v>
      </c>
      <c r="Q19" s="731">
        <v>230734</v>
      </c>
      <c r="R19" s="731">
        <v>450203</v>
      </c>
    </row>
    <row r="20" spans="1:18" ht="15" customHeight="1">
      <c r="A20" s="876" t="s">
        <v>25</v>
      </c>
      <c r="B20" s="117">
        <v>358050</v>
      </c>
      <c r="C20" s="117">
        <v>79654</v>
      </c>
      <c r="D20" s="117">
        <v>24057</v>
      </c>
      <c r="E20" s="117">
        <v>36844</v>
      </c>
      <c r="F20" s="117">
        <v>9769</v>
      </c>
      <c r="G20" s="117">
        <v>0</v>
      </c>
      <c r="H20" s="117">
        <v>0</v>
      </c>
      <c r="I20" s="117">
        <v>8840</v>
      </c>
      <c r="J20" s="117">
        <v>144</v>
      </c>
      <c r="K20" s="117">
        <v>0</v>
      </c>
      <c r="L20" s="117">
        <v>0</v>
      </c>
      <c r="M20" s="117">
        <v>278396</v>
      </c>
      <c r="N20" s="117">
        <v>32153</v>
      </c>
      <c r="O20" s="117">
        <v>208772</v>
      </c>
      <c r="P20" s="117">
        <v>9144</v>
      </c>
      <c r="Q20" s="117">
        <v>5870</v>
      </c>
      <c r="R20" s="117">
        <v>22457</v>
      </c>
    </row>
    <row r="21" spans="1:18" ht="15" customHeight="1">
      <c r="A21" s="732" t="s">
        <v>26</v>
      </c>
      <c r="B21" s="733">
        <v>414559</v>
      </c>
      <c r="C21" s="733">
        <v>56876</v>
      </c>
      <c r="D21" s="733">
        <v>40990</v>
      </c>
      <c r="E21" s="733">
        <v>5822</v>
      </c>
      <c r="F21" s="733">
        <v>6315</v>
      </c>
      <c r="G21" s="733">
        <v>0</v>
      </c>
      <c r="H21" s="733">
        <v>0</v>
      </c>
      <c r="I21" s="733">
        <v>3725</v>
      </c>
      <c r="J21" s="733">
        <v>5</v>
      </c>
      <c r="K21" s="733">
        <v>19</v>
      </c>
      <c r="L21" s="733">
        <v>0</v>
      </c>
      <c r="M21" s="733">
        <v>357683</v>
      </c>
      <c r="N21" s="733">
        <v>57097</v>
      </c>
      <c r="O21" s="733">
        <v>193135</v>
      </c>
      <c r="P21" s="733">
        <v>29650</v>
      </c>
      <c r="Q21" s="733">
        <v>77220</v>
      </c>
      <c r="R21" s="733">
        <v>581</v>
      </c>
    </row>
    <row r="22" spans="1:18" ht="15" customHeight="1">
      <c r="A22" s="876" t="s">
        <v>27</v>
      </c>
      <c r="B22" s="117">
        <v>2042295</v>
      </c>
      <c r="C22" s="117">
        <v>420000</v>
      </c>
      <c r="D22" s="117">
        <v>168424</v>
      </c>
      <c r="E22" s="117">
        <v>53925</v>
      </c>
      <c r="F22" s="117">
        <v>92707</v>
      </c>
      <c r="G22" s="117">
        <v>257</v>
      </c>
      <c r="H22" s="117">
        <v>0</v>
      </c>
      <c r="I22" s="117">
        <v>104687</v>
      </c>
      <c r="J22" s="117">
        <v>0</v>
      </c>
      <c r="K22" s="117">
        <v>0</v>
      </c>
      <c r="L22" s="117">
        <v>0</v>
      </c>
      <c r="M22" s="117">
        <v>1622295</v>
      </c>
      <c r="N22" s="117">
        <v>509063</v>
      </c>
      <c r="O22" s="117">
        <v>629444</v>
      </c>
      <c r="P22" s="117">
        <v>4010</v>
      </c>
      <c r="Q22" s="117">
        <v>109781</v>
      </c>
      <c r="R22" s="117">
        <v>369997</v>
      </c>
    </row>
    <row r="23" spans="1:18" ht="15" customHeight="1">
      <c r="A23" s="732" t="s">
        <v>28</v>
      </c>
      <c r="B23" s="733">
        <v>572991</v>
      </c>
      <c r="C23" s="733">
        <v>106616</v>
      </c>
      <c r="D23" s="733">
        <v>30414</v>
      </c>
      <c r="E23" s="733">
        <v>3513</v>
      </c>
      <c r="F23" s="733">
        <v>13982</v>
      </c>
      <c r="G23" s="733">
        <v>0</v>
      </c>
      <c r="H23" s="733">
        <v>0</v>
      </c>
      <c r="I23" s="733">
        <v>55775</v>
      </c>
      <c r="J23" s="733">
        <v>2932</v>
      </c>
      <c r="K23" s="733">
        <v>0</v>
      </c>
      <c r="L23" s="733">
        <v>0</v>
      </c>
      <c r="M23" s="733">
        <v>466375</v>
      </c>
      <c r="N23" s="733">
        <v>65821</v>
      </c>
      <c r="O23" s="733">
        <v>347235</v>
      </c>
      <c r="P23" s="733">
        <v>5480</v>
      </c>
      <c r="Q23" s="733">
        <v>25421</v>
      </c>
      <c r="R23" s="733">
        <v>22418</v>
      </c>
    </row>
    <row r="24" spans="1:18" ht="14.25" customHeight="1">
      <c r="A24" s="876" t="s">
        <v>29</v>
      </c>
      <c r="B24" s="117">
        <v>961111</v>
      </c>
      <c r="C24" s="117">
        <v>122723</v>
      </c>
      <c r="D24" s="117">
        <v>60593</v>
      </c>
      <c r="E24" s="117">
        <v>14653</v>
      </c>
      <c r="F24" s="117">
        <v>0</v>
      </c>
      <c r="G24" s="117">
        <v>4205</v>
      </c>
      <c r="H24" s="117">
        <v>0</v>
      </c>
      <c r="I24" s="117">
        <v>41138</v>
      </c>
      <c r="J24" s="117">
        <v>2134</v>
      </c>
      <c r="K24" s="117">
        <v>0</v>
      </c>
      <c r="L24" s="117">
        <v>0</v>
      </c>
      <c r="M24" s="117">
        <v>838388</v>
      </c>
      <c r="N24" s="117">
        <v>216900</v>
      </c>
      <c r="O24" s="117">
        <v>581380</v>
      </c>
      <c r="P24" s="117">
        <v>5909</v>
      </c>
      <c r="Q24" s="117">
        <v>10608</v>
      </c>
      <c r="R24" s="117">
        <v>23591</v>
      </c>
    </row>
    <row r="25" spans="1:18">
      <c r="A25" s="732" t="s">
        <v>30</v>
      </c>
      <c r="B25" s="733">
        <v>270360</v>
      </c>
      <c r="C25" s="733">
        <v>60526</v>
      </c>
      <c r="D25" s="733">
        <v>32813</v>
      </c>
      <c r="E25" s="733">
        <v>3258</v>
      </c>
      <c r="F25" s="733">
        <v>0</v>
      </c>
      <c r="G25" s="733">
        <v>0</v>
      </c>
      <c r="H25" s="733">
        <v>0</v>
      </c>
      <c r="I25" s="733">
        <v>24455</v>
      </c>
      <c r="J25" s="733">
        <v>0</v>
      </c>
      <c r="K25" s="733">
        <v>0</v>
      </c>
      <c r="L25" s="733">
        <v>0</v>
      </c>
      <c r="M25" s="733">
        <v>209834</v>
      </c>
      <c r="N25" s="733">
        <v>19345</v>
      </c>
      <c r="O25" s="733">
        <v>177496</v>
      </c>
      <c r="P25" s="733">
        <v>0</v>
      </c>
      <c r="Q25" s="733">
        <v>1834</v>
      </c>
      <c r="R25" s="733">
        <v>11159</v>
      </c>
    </row>
    <row r="26" spans="1:18" ht="18" customHeight="1">
      <c r="A26" s="50" t="s">
        <v>350</v>
      </c>
      <c r="B26" s="46">
        <v>677600</v>
      </c>
      <c r="C26" s="46">
        <v>120088</v>
      </c>
      <c r="D26" s="46">
        <v>83052</v>
      </c>
      <c r="E26" s="46">
        <v>34223</v>
      </c>
      <c r="F26" s="46">
        <v>0</v>
      </c>
      <c r="G26" s="46">
        <v>0</v>
      </c>
      <c r="H26" s="46">
        <v>0</v>
      </c>
      <c r="I26" s="46">
        <v>747</v>
      </c>
      <c r="J26" s="46">
        <v>2066</v>
      </c>
      <c r="K26" s="46">
        <v>0</v>
      </c>
      <c r="L26" s="46">
        <v>0</v>
      </c>
      <c r="M26" s="46">
        <v>557512</v>
      </c>
      <c r="N26" s="46">
        <v>93491</v>
      </c>
      <c r="O26" s="46">
        <v>346913</v>
      </c>
      <c r="P26" s="46">
        <v>71079</v>
      </c>
      <c r="Q26" s="46">
        <v>30988</v>
      </c>
      <c r="R26" s="46">
        <v>15041</v>
      </c>
    </row>
    <row r="27" spans="1:18" ht="15" customHeight="1">
      <c r="A27" s="732" t="s">
        <v>93</v>
      </c>
      <c r="B27" s="733">
        <v>183108</v>
      </c>
      <c r="C27" s="733">
        <v>48357</v>
      </c>
      <c r="D27" s="733">
        <v>46232</v>
      </c>
      <c r="E27" s="733">
        <v>1927</v>
      </c>
      <c r="F27" s="733">
        <v>0</v>
      </c>
      <c r="G27" s="733">
        <v>0</v>
      </c>
      <c r="H27" s="733">
        <v>0</v>
      </c>
      <c r="I27" s="733">
        <v>198</v>
      </c>
      <c r="J27" s="733">
        <v>0</v>
      </c>
      <c r="K27" s="733">
        <v>0</v>
      </c>
      <c r="L27" s="733">
        <v>0</v>
      </c>
      <c r="M27" s="733">
        <v>134751</v>
      </c>
      <c r="N27" s="733">
        <v>29099</v>
      </c>
      <c r="O27" s="733">
        <v>82152</v>
      </c>
      <c r="P27" s="733">
        <v>21436</v>
      </c>
      <c r="Q27" s="733">
        <v>580</v>
      </c>
      <c r="R27" s="733">
        <v>1484</v>
      </c>
    </row>
    <row r="28" spans="1:18" ht="13.5" customHeight="1">
      <c r="A28" s="876" t="s">
        <v>101</v>
      </c>
      <c r="B28" s="117">
        <v>104571</v>
      </c>
      <c r="C28" s="117">
        <v>4386</v>
      </c>
      <c r="D28" s="117">
        <v>2526</v>
      </c>
      <c r="E28" s="117">
        <v>1813</v>
      </c>
      <c r="F28" s="117">
        <v>0</v>
      </c>
      <c r="G28" s="117">
        <v>0</v>
      </c>
      <c r="H28" s="117">
        <v>0</v>
      </c>
      <c r="I28" s="117">
        <v>47</v>
      </c>
      <c r="J28" s="117">
        <v>0</v>
      </c>
      <c r="K28" s="117">
        <v>0</v>
      </c>
      <c r="L28" s="117">
        <v>0</v>
      </c>
      <c r="M28" s="117">
        <v>100185</v>
      </c>
      <c r="N28" s="117">
        <v>30194</v>
      </c>
      <c r="O28" s="117">
        <v>68220</v>
      </c>
      <c r="P28" s="117">
        <v>1272</v>
      </c>
      <c r="Q28" s="117">
        <v>0</v>
      </c>
      <c r="R28" s="117">
        <v>499</v>
      </c>
    </row>
    <row r="29" spans="1:18" ht="16.5" customHeight="1">
      <c r="A29" s="732" t="s">
        <v>92</v>
      </c>
      <c r="B29" s="733">
        <v>65480</v>
      </c>
      <c r="C29" s="733">
        <v>3620</v>
      </c>
      <c r="D29" s="733">
        <v>1544</v>
      </c>
      <c r="E29" s="733">
        <v>2076</v>
      </c>
      <c r="F29" s="733">
        <v>0</v>
      </c>
      <c r="G29" s="733">
        <v>0</v>
      </c>
      <c r="H29" s="733">
        <v>0</v>
      </c>
      <c r="I29" s="733">
        <v>0</v>
      </c>
      <c r="J29" s="733">
        <v>0</v>
      </c>
      <c r="K29" s="733">
        <v>0</v>
      </c>
      <c r="L29" s="733">
        <v>0</v>
      </c>
      <c r="M29" s="733">
        <v>61860</v>
      </c>
      <c r="N29" s="733">
        <v>4308</v>
      </c>
      <c r="O29" s="733">
        <v>43518</v>
      </c>
      <c r="P29" s="733">
        <v>1947</v>
      </c>
      <c r="Q29" s="733">
        <v>12087</v>
      </c>
      <c r="R29" s="733">
        <v>0</v>
      </c>
    </row>
    <row r="30" spans="1:18" ht="15" customHeight="1">
      <c r="A30" s="876" t="s">
        <v>100</v>
      </c>
      <c r="B30" s="117">
        <v>108478</v>
      </c>
      <c r="C30" s="117">
        <v>34893</v>
      </c>
      <c r="D30" s="117">
        <v>17740</v>
      </c>
      <c r="E30" s="117">
        <v>17153</v>
      </c>
      <c r="F30" s="117">
        <v>0</v>
      </c>
      <c r="G30" s="117">
        <v>0</v>
      </c>
      <c r="H30" s="117">
        <v>0</v>
      </c>
      <c r="I30" s="117">
        <v>0</v>
      </c>
      <c r="J30" s="117">
        <v>0</v>
      </c>
      <c r="K30" s="117">
        <v>0</v>
      </c>
      <c r="L30" s="117">
        <v>0</v>
      </c>
      <c r="M30" s="117">
        <v>73585</v>
      </c>
      <c r="N30" s="117">
        <v>0</v>
      </c>
      <c r="O30" s="117">
        <v>43652</v>
      </c>
      <c r="P30" s="117">
        <v>26300</v>
      </c>
      <c r="Q30" s="117">
        <v>593</v>
      </c>
      <c r="R30" s="117">
        <v>3040</v>
      </c>
    </row>
    <row r="31" spans="1:18" ht="15" customHeight="1">
      <c r="A31" s="732" t="s">
        <v>91</v>
      </c>
      <c r="B31" s="733">
        <v>99911</v>
      </c>
      <c r="C31" s="733">
        <v>16721</v>
      </c>
      <c r="D31" s="733">
        <v>12448</v>
      </c>
      <c r="E31" s="733">
        <v>1705</v>
      </c>
      <c r="F31" s="733">
        <v>0</v>
      </c>
      <c r="G31" s="733">
        <v>0</v>
      </c>
      <c r="H31" s="733">
        <v>0</v>
      </c>
      <c r="I31" s="733">
        <v>502</v>
      </c>
      <c r="J31" s="733">
        <v>2066</v>
      </c>
      <c r="K31" s="733">
        <v>0</v>
      </c>
      <c r="L31" s="733">
        <v>0</v>
      </c>
      <c r="M31" s="733">
        <v>83190</v>
      </c>
      <c r="N31" s="733">
        <v>4953</v>
      </c>
      <c r="O31" s="733">
        <v>52274</v>
      </c>
      <c r="P31" s="733">
        <v>7753</v>
      </c>
      <c r="Q31" s="733">
        <v>16217</v>
      </c>
      <c r="R31" s="733">
        <v>1993</v>
      </c>
    </row>
    <row r="32" spans="1:18">
      <c r="A32" s="876" t="s">
        <v>90</v>
      </c>
      <c r="B32" s="117">
        <v>116052</v>
      </c>
      <c r="C32" s="117">
        <v>12111</v>
      </c>
      <c r="D32" s="117">
        <v>2562</v>
      </c>
      <c r="E32" s="117">
        <v>9549</v>
      </c>
      <c r="F32" s="117">
        <v>0</v>
      </c>
      <c r="G32" s="117">
        <v>0</v>
      </c>
      <c r="H32" s="117">
        <v>0</v>
      </c>
      <c r="I32" s="117">
        <v>0</v>
      </c>
      <c r="J32" s="117">
        <v>0</v>
      </c>
      <c r="K32" s="117">
        <v>0</v>
      </c>
      <c r="L32" s="117">
        <v>0</v>
      </c>
      <c r="M32" s="117">
        <v>103941</v>
      </c>
      <c r="N32" s="117">
        <v>24937</v>
      </c>
      <c r="O32" s="117">
        <v>57097</v>
      </c>
      <c r="P32" s="117">
        <v>12371</v>
      </c>
      <c r="Q32" s="117">
        <v>1511</v>
      </c>
      <c r="R32" s="117">
        <v>8025</v>
      </c>
    </row>
    <row r="33" spans="1:18" ht="17.25" customHeight="1">
      <c r="A33" s="774" t="s">
        <v>349</v>
      </c>
      <c r="B33" s="731">
        <v>16182</v>
      </c>
      <c r="C33" s="731">
        <v>12675</v>
      </c>
      <c r="D33" s="731">
        <v>12675</v>
      </c>
      <c r="E33" s="731">
        <v>0</v>
      </c>
      <c r="F33" s="731">
        <v>0</v>
      </c>
      <c r="G33" s="731">
        <v>0</v>
      </c>
      <c r="H33" s="731">
        <v>0</v>
      </c>
      <c r="I33" s="731">
        <v>0</v>
      </c>
      <c r="J33" s="731">
        <v>0</v>
      </c>
      <c r="K33" s="731">
        <v>0</v>
      </c>
      <c r="L33" s="731">
        <v>0</v>
      </c>
      <c r="M33" s="731">
        <v>3507</v>
      </c>
      <c r="N33" s="731">
        <v>0</v>
      </c>
      <c r="O33" s="731">
        <v>2694</v>
      </c>
      <c r="P33" s="731">
        <v>813</v>
      </c>
      <c r="Q33" s="731">
        <v>0</v>
      </c>
      <c r="R33" s="731">
        <v>0</v>
      </c>
    </row>
    <row r="34" spans="1:18" ht="18.75" customHeight="1">
      <c r="A34" s="876" t="s">
        <v>99</v>
      </c>
      <c r="B34" s="117">
        <v>16182</v>
      </c>
      <c r="C34" s="117">
        <v>12675</v>
      </c>
      <c r="D34" s="117">
        <v>12675</v>
      </c>
      <c r="E34" s="117">
        <v>0</v>
      </c>
      <c r="F34" s="117">
        <v>0</v>
      </c>
      <c r="G34" s="117">
        <v>0</v>
      </c>
      <c r="H34" s="117">
        <v>0</v>
      </c>
      <c r="I34" s="117">
        <v>0</v>
      </c>
      <c r="J34" s="117">
        <v>0</v>
      </c>
      <c r="K34" s="117">
        <v>0</v>
      </c>
      <c r="L34" s="117">
        <v>0</v>
      </c>
      <c r="M34" s="117">
        <v>3507</v>
      </c>
      <c r="N34" s="117">
        <v>0</v>
      </c>
      <c r="O34" s="117">
        <v>2694</v>
      </c>
      <c r="P34" s="117">
        <v>813</v>
      </c>
      <c r="Q34" s="117">
        <v>0</v>
      </c>
      <c r="R34" s="117">
        <v>0</v>
      </c>
    </row>
    <row r="35" spans="1:18" ht="17.25" customHeight="1">
      <c r="A35" s="774" t="s">
        <v>41</v>
      </c>
      <c r="B35" s="731">
        <v>3267</v>
      </c>
      <c r="C35" s="731" t="s">
        <v>552</v>
      </c>
      <c r="D35" s="731" t="s">
        <v>552</v>
      </c>
      <c r="E35" s="731" t="s">
        <v>552</v>
      </c>
      <c r="F35" s="731" t="s">
        <v>552</v>
      </c>
      <c r="G35" s="731" t="s">
        <v>552</v>
      </c>
      <c r="H35" s="731" t="s">
        <v>552</v>
      </c>
      <c r="I35" s="731" t="s">
        <v>552</v>
      </c>
      <c r="J35" s="731" t="s">
        <v>552</v>
      </c>
      <c r="K35" s="731" t="s">
        <v>552</v>
      </c>
      <c r="L35" s="731" t="s">
        <v>552</v>
      </c>
      <c r="M35" s="731">
        <v>3267</v>
      </c>
      <c r="N35" s="731">
        <v>0</v>
      </c>
      <c r="O35" s="731">
        <v>3267</v>
      </c>
      <c r="P35" s="731">
        <v>0</v>
      </c>
      <c r="Q35" s="731">
        <v>0</v>
      </c>
      <c r="R35" s="731">
        <v>0</v>
      </c>
    </row>
    <row r="36" spans="1:18" ht="16.5" customHeight="1">
      <c r="A36" s="876" t="s">
        <v>116</v>
      </c>
      <c r="B36" s="117">
        <v>3267</v>
      </c>
      <c r="C36" s="117" t="s">
        <v>552</v>
      </c>
      <c r="D36" s="117" t="s">
        <v>552</v>
      </c>
      <c r="E36" s="117" t="s">
        <v>552</v>
      </c>
      <c r="F36" s="117" t="s">
        <v>552</v>
      </c>
      <c r="G36" s="117" t="s">
        <v>552</v>
      </c>
      <c r="H36" s="117" t="s">
        <v>552</v>
      </c>
      <c r="I36" s="117" t="s">
        <v>552</v>
      </c>
      <c r="J36" s="117" t="s">
        <v>552</v>
      </c>
      <c r="K36" s="117" t="s">
        <v>552</v>
      </c>
      <c r="L36" s="117" t="s">
        <v>552</v>
      </c>
      <c r="M36" s="117">
        <v>3267</v>
      </c>
      <c r="N36" s="117">
        <v>0</v>
      </c>
      <c r="O36" s="117">
        <v>3267</v>
      </c>
      <c r="P36" s="117">
        <v>0</v>
      </c>
      <c r="Q36" s="117">
        <v>0</v>
      </c>
      <c r="R36" s="117">
        <v>0</v>
      </c>
    </row>
    <row r="37" spans="1:18">
      <c r="A37" s="150"/>
      <c r="B37" s="728"/>
      <c r="C37" s="769"/>
      <c r="D37" s="769"/>
      <c r="E37" s="769"/>
      <c r="F37" s="769"/>
      <c r="G37" s="769"/>
      <c r="H37" s="769"/>
      <c r="I37" s="769"/>
      <c r="J37" s="769"/>
      <c r="K37" s="769"/>
      <c r="L37" s="769"/>
      <c r="M37" s="728"/>
      <c r="N37" s="728"/>
      <c r="O37" s="728"/>
      <c r="P37" s="728"/>
      <c r="Q37" s="728"/>
      <c r="R37" s="728"/>
    </row>
    <row r="38" spans="1:18" ht="23.25" customHeight="1">
      <c r="A38" s="1169" t="s">
        <v>717</v>
      </c>
      <c r="B38" s="1169"/>
      <c r="C38" s="1169"/>
      <c r="D38" s="1169"/>
      <c r="E38" s="1169"/>
      <c r="F38" s="1169"/>
      <c r="G38" s="1169"/>
      <c r="H38" s="1169"/>
      <c r="I38" s="1169"/>
      <c r="J38" s="1169"/>
      <c r="K38" s="1169"/>
      <c r="L38" s="1169"/>
      <c r="M38" s="1169"/>
      <c r="N38" s="1169"/>
      <c r="O38" s="1169"/>
      <c r="P38" s="1169"/>
      <c r="Q38" s="1169"/>
      <c r="R38" s="1169"/>
    </row>
    <row r="39" spans="1:18">
      <c r="A39" s="119"/>
      <c r="B39" s="119"/>
      <c r="C39" s="119"/>
      <c r="D39" s="119"/>
      <c r="E39" s="119"/>
      <c r="F39" s="119"/>
      <c r="G39" s="119"/>
      <c r="H39" s="119"/>
      <c r="I39" s="119"/>
      <c r="J39" s="119"/>
      <c r="K39" s="119"/>
      <c r="L39" s="119"/>
      <c r="M39" s="119"/>
      <c r="N39" s="119"/>
      <c r="O39" s="119"/>
      <c r="P39" s="119"/>
      <c r="Q39" s="119"/>
      <c r="R39" s="119"/>
    </row>
  </sheetData>
  <mergeCells count="6">
    <mergeCell ref="A1:R1"/>
    <mergeCell ref="A38:R38"/>
    <mergeCell ref="C3:L4"/>
    <mergeCell ref="M3:R4"/>
    <mergeCell ref="B3:B5"/>
    <mergeCell ref="A3:A5"/>
  </mergeCells>
  <hyperlinks>
    <hyperlink ref="S1" location="INDICE!A1" display="INDICE"/>
  </hyperlinks>
  <printOptions horizontalCentered="1"/>
  <pageMargins left="0.74803149606299213" right="0.74803149606299213" top="1.1417322834645669" bottom="0.86614173228346458" header="0" footer="0.51181102362204722"/>
  <pageSetup paperSize="9" scale="67" firstPageNumber="98" orientation="landscape" useFirstPageNumber="1" r:id="rId1"/>
  <headerFooter scaleWithDoc="0" alignWithMargins="0">
    <oddHeader>&amp;C&amp;G</oddHeader>
    <oddFooter>&amp;C&amp;12 102</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showGridLines="0" zoomScale="90" zoomScaleNormal="90" workbookViewId="0">
      <selection activeCell="A2" sqref="A2:A4"/>
    </sheetView>
  </sheetViews>
  <sheetFormatPr baseColWidth="10" defaultColWidth="20.5703125" defaultRowHeight="12.75"/>
  <cols>
    <col min="1" max="1" width="26.42578125" style="57" bestFit="1" customWidth="1"/>
    <col min="2" max="2" width="9" style="57" bestFit="1" customWidth="1"/>
    <col min="3" max="3" width="16.7109375" style="57" customWidth="1"/>
    <col min="4" max="4" width="11" style="57" customWidth="1"/>
    <col min="5" max="5" width="11.5703125" style="57" customWidth="1"/>
    <col min="6" max="6" width="9" style="57" bestFit="1" customWidth="1"/>
    <col min="7" max="7" width="12.28515625" style="57" customWidth="1"/>
    <col min="8" max="9" width="12.7109375" style="57" customWidth="1"/>
    <col min="10" max="10" width="8.7109375" style="57" customWidth="1"/>
    <col min="11" max="11" width="8.5703125" style="57" customWidth="1"/>
    <col min="12" max="12" width="10.28515625" style="57" customWidth="1"/>
    <col min="13" max="13" width="11.42578125" style="57" customWidth="1"/>
    <col min="14" max="16384" width="20.5703125" style="57"/>
  </cols>
  <sheetData>
    <row r="1" spans="1:13" ht="48" customHeight="1">
      <c r="A1" s="1167" t="s">
        <v>1443</v>
      </c>
      <c r="B1" s="1168"/>
      <c r="C1" s="1168"/>
      <c r="D1" s="1168"/>
      <c r="E1" s="1168"/>
      <c r="F1" s="1168"/>
      <c r="G1" s="1168"/>
      <c r="H1" s="1168"/>
      <c r="I1" s="1168"/>
      <c r="J1" s="1168"/>
      <c r="K1" s="1168"/>
      <c r="L1" s="1168"/>
      <c r="M1" s="468" t="s">
        <v>1037</v>
      </c>
    </row>
    <row r="2" spans="1:13" ht="15">
      <c r="A2" s="1184" t="s">
        <v>722</v>
      </c>
      <c r="B2" s="1172" t="s">
        <v>721</v>
      </c>
      <c r="C2" s="1188"/>
      <c r="D2" s="1188"/>
      <c r="E2" s="1188"/>
      <c r="F2" s="1188"/>
      <c r="G2" s="1188"/>
      <c r="H2" s="1188"/>
      <c r="I2" s="1188"/>
      <c r="J2" s="1188"/>
      <c r="K2" s="1188"/>
      <c r="L2" s="1197"/>
    </row>
    <row r="3" spans="1:13" ht="15.75" customHeight="1">
      <c r="A3" s="1184"/>
      <c r="B3" s="1184" t="s">
        <v>692</v>
      </c>
      <c r="C3" s="1184"/>
      <c r="D3" s="1184"/>
      <c r="E3" s="1184"/>
      <c r="F3" s="1184" t="s">
        <v>1068</v>
      </c>
      <c r="G3" s="1184"/>
      <c r="H3" s="1184"/>
      <c r="I3" s="841" t="s">
        <v>699</v>
      </c>
      <c r="J3" s="1184" t="s">
        <v>698</v>
      </c>
      <c r="K3" s="1184"/>
      <c r="L3" s="1184"/>
    </row>
    <row r="4" spans="1:13" ht="28.5" customHeight="1">
      <c r="A4" s="1184"/>
      <c r="B4" s="841" t="s">
        <v>661</v>
      </c>
      <c r="C4" s="735" t="s">
        <v>667</v>
      </c>
      <c r="D4" s="735" t="s">
        <v>666</v>
      </c>
      <c r="E4" s="735" t="s">
        <v>665</v>
      </c>
      <c r="F4" s="735" t="s">
        <v>661</v>
      </c>
      <c r="G4" s="735" t="s">
        <v>720</v>
      </c>
      <c r="H4" s="735" t="s">
        <v>719</v>
      </c>
      <c r="I4" s="735" t="s">
        <v>662</v>
      </c>
      <c r="J4" s="735" t="s">
        <v>661</v>
      </c>
      <c r="K4" s="735" t="s">
        <v>660</v>
      </c>
      <c r="L4" s="735" t="s">
        <v>659</v>
      </c>
    </row>
    <row r="5" spans="1:13" ht="12.75" customHeight="1">
      <c r="A5" s="120" t="s">
        <v>11</v>
      </c>
      <c r="B5" s="96">
        <v>2177159</v>
      </c>
      <c r="C5" s="96">
        <v>447198</v>
      </c>
      <c r="D5" s="96">
        <v>585464</v>
      </c>
      <c r="E5" s="96">
        <v>1144497</v>
      </c>
      <c r="F5" s="96">
        <v>1275562</v>
      </c>
      <c r="G5" s="96">
        <v>882327</v>
      </c>
      <c r="H5" s="96">
        <v>393235</v>
      </c>
      <c r="I5" s="96">
        <v>1152613</v>
      </c>
      <c r="J5" s="96">
        <v>321258</v>
      </c>
      <c r="K5" s="96">
        <v>245678</v>
      </c>
      <c r="L5" s="96">
        <v>75580</v>
      </c>
    </row>
    <row r="6" spans="1:13">
      <c r="A6" s="770" t="s">
        <v>352</v>
      </c>
      <c r="B6" s="755">
        <v>797559</v>
      </c>
      <c r="C6" s="755">
        <v>176735</v>
      </c>
      <c r="D6" s="755">
        <v>208512</v>
      </c>
      <c r="E6" s="755">
        <v>412312</v>
      </c>
      <c r="F6" s="755">
        <v>476753</v>
      </c>
      <c r="G6" s="755">
        <v>323936</v>
      </c>
      <c r="H6" s="755">
        <v>152817</v>
      </c>
      <c r="I6" s="755">
        <v>465350</v>
      </c>
      <c r="J6" s="755">
        <v>145438</v>
      </c>
      <c r="K6" s="755">
        <v>105629</v>
      </c>
      <c r="L6" s="755">
        <v>39809</v>
      </c>
    </row>
    <row r="7" spans="1:13">
      <c r="A7" s="150" t="s">
        <v>13</v>
      </c>
      <c r="B7" s="754">
        <v>135693</v>
      </c>
      <c r="C7" s="754">
        <v>23401</v>
      </c>
      <c r="D7" s="754">
        <v>29647</v>
      </c>
      <c r="E7" s="754">
        <v>82645</v>
      </c>
      <c r="F7" s="754">
        <v>80460</v>
      </c>
      <c r="G7" s="754">
        <v>55674</v>
      </c>
      <c r="H7" s="754">
        <v>24786</v>
      </c>
      <c r="I7" s="754">
        <v>78420</v>
      </c>
      <c r="J7" s="754">
        <v>27521</v>
      </c>
      <c r="K7" s="754">
        <v>19720</v>
      </c>
      <c r="L7" s="754">
        <v>7801</v>
      </c>
    </row>
    <row r="8" spans="1:13">
      <c r="A8" s="756" t="s">
        <v>14</v>
      </c>
      <c r="B8" s="757">
        <v>28016</v>
      </c>
      <c r="C8" s="757">
        <v>5294</v>
      </c>
      <c r="D8" s="757">
        <v>8176</v>
      </c>
      <c r="E8" s="757">
        <v>14546</v>
      </c>
      <c r="F8" s="757">
        <v>16905</v>
      </c>
      <c r="G8" s="757">
        <v>11352</v>
      </c>
      <c r="H8" s="757">
        <v>5553</v>
      </c>
      <c r="I8" s="757">
        <v>15640</v>
      </c>
      <c r="J8" s="757">
        <v>4816</v>
      </c>
      <c r="K8" s="757">
        <v>2991</v>
      </c>
      <c r="L8" s="757">
        <v>1825</v>
      </c>
    </row>
    <row r="9" spans="1:13">
      <c r="A9" s="150" t="s">
        <v>15</v>
      </c>
      <c r="B9" s="754">
        <v>48292</v>
      </c>
      <c r="C9" s="754">
        <v>7143</v>
      </c>
      <c r="D9" s="754">
        <v>12798</v>
      </c>
      <c r="E9" s="754">
        <v>28351</v>
      </c>
      <c r="F9" s="754">
        <v>30128</v>
      </c>
      <c r="G9" s="754">
        <v>22017</v>
      </c>
      <c r="H9" s="754">
        <v>8111</v>
      </c>
      <c r="I9" s="754">
        <v>24758</v>
      </c>
      <c r="J9" s="754">
        <v>7813</v>
      </c>
      <c r="K9" s="754">
        <v>5541</v>
      </c>
      <c r="L9" s="754">
        <v>2272</v>
      </c>
    </row>
    <row r="10" spans="1:13">
      <c r="A10" s="756" t="s">
        <v>16</v>
      </c>
      <c r="B10" s="757">
        <v>21407</v>
      </c>
      <c r="C10" s="757">
        <v>6128</v>
      </c>
      <c r="D10" s="757">
        <v>7793</v>
      </c>
      <c r="E10" s="757">
        <v>7486</v>
      </c>
      <c r="F10" s="757">
        <v>12465</v>
      </c>
      <c r="G10" s="757">
        <v>8543</v>
      </c>
      <c r="H10" s="757">
        <v>3922</v>
      </c>
      <c r="I10" s="757">
        <v>10833</v>
      </c>
      <c r="J10" s="757">
        <v>2372</v>
      </c>
      <c r="K10" s="757">
        <v>1824</v>
      </c>
      <c r="L10" s="757">
        <v>548</v>
      </c>
    </row>
    <row r="11" spans="1:13">
      <c r="A11" s="150" t="s">
        <v>17</v>
      </c>
      <c r="B11" s="754">
        <v>33252</v>
      </c>
      <c r="C11" s="754">
        <v>9980</v>
      </c>
      <c r="D11" s="754">
        <v>9455</v>
      </c>
      <c r="E11" s="754">
        <v>13817</v>
      </c>
      <c r="F11" s="754">
        <v>20060</v>
      </c>
      <c r="G11" s="754">
        <v>13037</v>
      </c>
      <c r="H11" s="754">
        <v>7023</v>
      </c>
      <c r="I11" s="754">
        <v>13578</v>
      </c>
      <c r="J11" s="754">
        <v>7069</v>
      </c>
      <c r="K11" s="754">
        <v>5580</v>
      </c>
      <c r="L11" s="754">
        <v>1489</v>
      </c>
    </row>
    <row r="12" spans="1:13">
      <c r="A12" s="756" t="s">
        <v>18</v>
      </c>
      <c r="B12" s="757">
        <v>63213</v>
      </c>
      <c r="C12" s="757">
        <v>11558</v>
      </c>
      <c r="D12" s="757">
        <v>17048</v>
      </c>
      <c r="E12" s="757">
        <v>34607</v>
      </c>
      <c r="F12" s="757">
        <v>35899</v>
      </c>
      <c r="G12" s="757">
        <v>24289</v>
      </c>
      <c r="H12" s="757">
        <v>11610</v>
      </c>
      <c r="I12" s="757">
        <v>37790</v>
      </c>
      <c r="J12" s="757">
        <v>10955</v>
      </c>
      <c r="K12" s="757">
        <v>7603</v>
      </c>
      <c r="L12" s="757">
        <v>3352</v>
      </c>
    </row>
    <row r="13" spans="1:13">
      <c r="A13" s="150" t="s">
        <v>19</v>
      </c>
      <c r="B13" s="754">
        <v>39541</v>
      </c>
      <c r="C13" s="754">
        <v>9533</v>
      </c>
      <c r="D13" s="754">
        <v>11481</v>
      </c>
      <c r="E13" s="754">
        <v>18527</v>
      </c>
      <c r="F13" s="754">
        <v>20648</v>
      </c>
      <c r="G13" s="754">
        <v>14370</v>
      </c>
      <c r="H13" s="754">
        <v>6278</v>
      </c>
      <c r="I13" s="754">
        <v>18477</v>
      </c>
      <c r="J13" s="754">
        <v>9886</v>
      </c>
      <c r="K13" s="754">
        <v>7980</v>
      </c>
      <c r="L13" s="754">
        <v>1906</v>
      </c>
    </row>
    <row r="14" spans="1:13">
      <c r="A14" s="756" t="s">
        <v>20</v>
      </c>
      <c r="B14" s="757">
        <v>74776</v>
      </c>
      <c r="C14" s="757">
        <v>16315</v>
      </c>
      <c r="D14" s="757">
        <v>15976</v>
      </c>
      <c r="E14" s="757">
        <v>42485</v>
      </c>
      <c r="F14" s="757">
        <v>49468</v>
      </c>
      <c r="G14" s="757">
        <v>33127</v>
      </c>
      <c r="H14" s="757">
        <v>16341</v>
      </c>
      <c r="I14" s="757">
        <v>53959</v>
      </c>
      <c r="J14" s="757">
        <v>15645</v>
      </c>
      <c r="K14" s="757">
        <v>11139</v>
      </c>
      <c r="L14" s="757">
        <v>4506</v>
      </c>
    </row>
    <row r="15" spans="1:13">
      <c r="A15" s="150" t="s">
        <v>21</v>
      </c>
      <c r="B15" s="754">
        <v>240472</v>
      </c>
      <c r="C15" s="754">
        <v>64369</v>
      </c>
      <c r="D15" s="754">
        <v>68108</v>
      </c>
      <c r="E15" s="754">
        <v>107995</v>
      </c>
      <c r="F15" s="754">
        <v>150673</v>
      </c>
      <c r="G15" s="754">
        <v>103513</v>
      </c>
      <c r="H15" s="754">
        <v>47160</v>
      </c>
      <c r="I15" s="754">
        <v>162630</v>
      </c>
      <c r="J15" s="754">
        <v>40691</v>
      </c>
      <c r="K15" s="754">
        <v>29507</v>
      </c>
      <c r="L15" s="754">
        <v>11184</v>
      </c>
    </row>
    <row r="16" spans="1:13">
      <c r="A16" s="756" t="s">
        <v>22</v>
      </c>
      <c r="B16" s="757">
        <v>62042</v>
      </c>
      <c r="C16" s="757">
        <v>13734</v>
      </c>
      <c r="D16" s="757">
        <v>16054</v>
      </c>
      <c r="E16" s="757">
        <v>32254</v>
      </c>
      <c r="F16" s="757">
        <v>23527</v>
      </c>
      <c r="G16" s="757">
        <v>13583</v>
      </c>
      <c r="H16" s="757">
        <v>9944</v>
      </c>
      <c r="I16" s="757">
        <v>22247</v>
      </c>
      <c r="J16" s="757">
        <v>10889</v>
      </c>
      <c r="K16" s="757">
        <v>7864</v>
      </c>
      <c r="L16" s="757">
        <v>3025</v>
      </c>
    </row>
    <row r="17" spans="1:12">
      <c r="A17" s="150" t="s">
        <v>23</v>
      </c>
      <c r="B17" s="754">
        <v>50855</v>
      </c>
      <c r="C17" s="754">
        <v>9280</v>
      </c>
      <c r="D17" s="754">
        <v>11976</v>
      </c>
      <c r="E17" s="754">
        <v>29599</v>
      </c>
      <c r="F17" s="754">
        <v>36520</v>
      </c>
      <c r="G17" s="754">
        <v>24431</v>
      </c>
      <c r="H17" s="754">
        <v>12089</v>
      </c>
      <c r="I17" s="754">
        <v>27018</v>
      </c>
      <c r="J17" s="754">
        <v>7781</v>
      </c>
      <c r="K17" s="754">
        <v>5880</v>
      </c>
      <c r="L17" s="754">
        <v>1901</v>
      </c>
    </row>
    <row r="18" spans="1:12">
      <c r="A18" s="770" t="s">
        <v>351</v>
      </c>
      <c r="B18" s="755">
        <v>1220270</v>
      </c>
      <c r="C18" s="755">
        <v>240378</v>
      </c>
      <c r="D18" s="755">
        <v>335768</v>
      </c>
      <c r="E18" s="755">
        <v>644124</v>
      </c>
      <c r="F18" s="755">
        <v>689583</v>
      </c>
      <c r="G18" s="755">
        <v>487301</v>
      </c>
      <c r="H18" s="755">
        <v>202282</v>
      </c>
      <c r="I18" s="755">
        <v>577150</v>
      </c>
      <c r="J18" s="755">
        <v>146069</v>
      </c>
      <c r="K18" s="755">
        <v>117160</v>
      </c>
      <c r="L18" s="755">
        <v>28909</v>
      </c>
    </row>
    <row r="19" spans="1:12">
      <c r="A19" s="150" t="s">
        <v>25</v>
      </c>
      <c r="B19" s="754">
        <v>85494</v>
      </c>
      <c r="C19" s="754">
        <v>18581</v>
      </c>
      <c r="D19" s="754">
        <v>24161</v>
      </c>
      <c r="E19" s="754">
        <v>42752</v>
      </c>
      <c r="F19" s="754">
        <v>52246</v>
      </c>
      <c r="G19" s="754">
        <v>36082</v>
      </c>
      <c r="H19" s="754">
        <v>16164</v>
      </c>
      <c r="I19" s="754">
        <v>37928</v>
      </c>
      <c r="J19" s="754">
        <v>15360</v>
      </c>
      <c r="K19" s="754">
        <v>12962</v>
      </c>
      <c r="L19" s="754">
        <v>2398</v>
      </c>
    </row>
    <row r="20" spans="1:12">
      <c r="A20" s="756" t="s">
        <v>26</v>
      </c>
      <c r="B20" s="757">
        <v>89695</v>
      </c>
      <c r="C20" s="757">
        <v>16547</v>
      </c>
      <c r="D20" s="757">
        <v>26647</v>
      </c>
      <c r="E20" s="757">
        <v>46501</v>
      </c>
      <c r="F20" s="757">
        <v>51240</v>
      </c>
      <c r="G20" s="757">
        <v>33621</v>
      </c>
      <c r="H20" s="757">
        <v>17619</v>
      </c>
      <c r="I20" s="757">
        <v>53344</v>
      </c>
      <c r="J20" s="757">
        <v>12553</v>
      </c>
      <c r="K20" s="757">
        <v>9127</v>
      </c>
      <c r="L20" s="757">
        <v>3426</v>
      </c>
    </row>
    <row r="21" spans="1:12">
      <c r="A21" s="150" t="s">
        <v>27</v>
      </c>
      <c r="B21" s="754">
        <v>560318</v>
      </c>
      <c r="C21" s="754">
        <v>110491</v>
      </c>
      <c r="D21" s="754">
        <v>148814</v>
      </c>
      <c r="E21" s="754">
        <v>301013</v>
      </c>
      <c r="F21" s="754">
        <v>326022</v>
      </c>
      <c r="G21" s="754">
        <v>228892</v>
      </c>
      <c r="H21" s="754">
        <v>97130</v>
      </c>
      <c r="I21" s="754">
        <v>285461</v>
      </c>
      <c r="J21" s="754">
        <v>46924</v>
      </c>
      <c r="K21" s="754">
        <v>39514</v>
      </c>
      <c r="L21" s="754">
        <v>7410</v>
      </c>
    </row>
    <row r="22" spans="1:12">
      <c r="A22" s="756" t="s">
        <v>28</v>
      </c>
      <c r="B22" s="757">
        <v>163819</v>
      </c>
      <c r="C22" s="757">
        <v>37486</v>
      </c>
      <c r="D22" s="757">
        <v>53851</v>
      </c>
      <c r="E22" s="757">
        <v>72482</v>
      </c>
      <c r="F22" s="757">
        <v>77292</v>
      </c>
      <c r="G22" s="757">
        <v>53965</v>
      </c>
      <c r="H22" s="757">
        <v>23327</v>
      </c>
      <c r="I22" s="757">
        <v>63657</v>
      </c>
      <c r="J22" s="757">
        <v>32469</v>
      </c>
      <c r="K22" s="757">
        <v>25455</v>
      </c>
      <c r="L22" s="757">
        <v>7014</v>
      </c>
    </row>
    <row r="23" spans="1:12">
      <c r="A23" s="150" t="s">
        <v>29</v>
      </c>
      <c r="B23" s="754">
        <v>219518</v>
      </c>
      <c r="C23" s="754">
        <v>44690</v>
      </c>
      <c r="D23" s="754">
        <v>56614</v>
      </c>
      <c r="E23" s="754">
        <v>118214</v>
      </c>
      <c r="F23" s="754">
        <v>137890</v>
      </c>
      <c r="G23" s="754">
        <v>99086</v>
      </c>
      <c r="H23" s="754">
        <v>38804</v>
      </c>
      <c r="I23" s="754">
        <v>104997</v>
      </c>
      <c r="J23" s="754">
        <v>34347</v>
      </c>
      <c r="K23" s="754">
        <v>26152</v>
      </c>
      <c r="L23" s="754">
        <v>8195</v>
      </c>
    </row>
    <row r="24" spans="1:12">
      <c r="A24" s="756" t="s">
        <v>30</v>
      </c>
      <c r="B24" s="757">
        <v>101426</v>
      </c>
      <c r="C24" s="757">
        <v>12583</v>
      </c>
      <c r="D24" s="757">
        <v>25681</v>
      </c>
      <c r="E24" s="757">
        <v>63162</v>
      </c>
      <c r="F24" s="757">
        <v>44893</v>
      </c>
      <c r="G24" s="757">
        <v>35655</v>
      </c>
      <c r="H24" s="757">
        <v>9238</v>
      </c>
      <c r="I24" s="757">
        <v>31763</v>
      </c>
      <c r="J24" s="757">
        <v>4416</v>
      </c>
      <c r="K24" s="757">
        <v>3950</v>
      </c>
      <c r="L24" s="757">
        <v>466</v>
      </c>
    </row>
    <row r="25" spans="1:12">
      <c r="A25" s="120" t="s">
        <v>350</v>
      </c>
      <c r="B25" s="96">
        <v>155523</v>
      </c>
      <c r="C25" s="96">
        <v>29284</v>
      </c>
      <c r="D25" s="96">
        <v>40160</v>
      </c>
      <c r="E25" s="96">
        <v>86079</v>
      </c>
      <c r="F25" s="96">
        <v>104591</v>
      </c>
      <c r="G25" s="96">
        <v>67994</v>
      </c>
      <c r="H25" s="96">
        <v>36597</v>
      </c>
      <c r="I25" s="96">
        <v>107348</v>
      </c>
      <c r="J25" s="96">
        <v>29322</v>
      </c>
      <c r="K25" s="96">
        <v>22591</v>
      </c>
      <c r="L25" s="96">
        <v>6731</v>
      </c>
    </row>
    <row r="26" spans="1:12">
      <c r="A26" s="756" t="s">
        <v>93</v>
      </c>
      <c r="B26" s="757">
        <v>39322</v>
      </c>
      <c r="C26" s="757">
        <v>6629</v>
      </c>
      <c r="D26" s="757">
        <v>10720</v>
      </c>
      <c r="E26" s="757">
        <v>21973</v>
      </c>
      <c r="F26" s="757">
        <v>25405</v>
      </c>
      <c r="G26" s="757">
        <v>16392</v>
      </c>
      <c r="H26" s="757">
        <v>9013</v>
      </c>
      <c r="I26" s="757">
        <v>30085</v>
      </c>
      <c r="J26" s="757">
        <v>7501</v>
      </c>
      <c r="K26" s="757">
        <v>5500</v>
      </c>
      <c r="L26" s="757">
        <v>2001</v>
      </c>
    </row>
    <row r="27" spans="1:12">
      <c r="A27" s="150" t="s">
        <v>101</v>
      </c>
      <c r="B27" s="754">
        <v>28458</v>
      </c>
      <c r="C27" s="754">
        <v>5930</v>
      </c>
      <c r="D27" s="754">
        <v>8540</v>
      </c>
      <c r="E27" s="754">
        <v>13988</v>
      </c>
      <c r="F27" s="754">
        <v>19225</v>
      </c>
      <c r="G27" s="754">
        <v>11983</v>
      </c>
      <c r="H27" s="754">
        <v>7242</v>
      </c>
      <c r="I27" s="754">
        <v>20359</v>
      </c>
      <c r="J27" s="754">
        <v>4088</v>
      </c>
      <c r="K27" s="754">
        <v>3241</v>
      </c>
      <c r="L27" s="754">
        <v>847</v>
      </c>
    </row>
    <row r="28" spans="1:12">
      <c r="A28" s="756" t="s">
        <v>92</v>
      </c>
      <c r="B28" s="757">
        <v>15956</v>
      </c>
      <c r="C28" s="757">
        <v>3134</v>
      </c>
      <c r="D28" s="757">
        <v>4864</v>
      </c>
      <c r="E28" s="757">
        <v>7958</v>
      </c>
      <c r="F28" s="757">
        <v>7596</v>
      </c>
      <c r="G28" s="757">
        <v>5121</v>
      </c>
      <c r="H28" s="757">
        <v>2475</v>
      </c>
      <c r="I28" s="757">
        <v>5875</v>
      </c>
      <c r="J28" s="757">
        <v>2398</v>
      </c>
      <c r="K28" s="757">
        <v>1786</v>
      </c>
      <c r="L28" s="757">
        <v>612</v>
      </c>
    </row>
    <row r="29" spans="1:12">
      <c r="A29" s="150" t="s">
        <v>100</v>
      </c>
      <c r="B29" s="754">
        <v>22051</v>
      </c>
      <c r="C29" s="754">
        <v>3352</v>
      </c>
      <c r="D29" s="754">
        <v>4809</v>
      </c>
      <c r="E29" s="754">
        <v>13890</v>
      </c>
      <c r="F29" s="754">
        <v>16708</v>
      </c>
      <c r="G29" s="754">
        <v>11267</v>
      </c>
      <c r="H29" s="754">
        <v>5441</v>
      </c>
      <c r="I29" s="754">
        <v>14366</v>
      </c>
      <c r="J29" s="754">
        <v>3963</v>
      </c>
      <c r="K29" s="754">
        <v>3009</v>
      </c>
      <c r="L29" s="754">
        <v>954</v>
      </c>
    </row>
    <row r="30" spans="1:12">
      <c r="A30" s="756" t="s">
        <v>91</v>
      </c>
      <c r="B30" s="757">
        <v>19878</v>
      </c>
      <c r="C30" s="757">
        <v>3636</v>
      </c>
      <c r="D30" s="757">
        <v>4476</v>
      </c>
      <c r="E30" s="757">
        <v>11766</v>
      </c>
      <c r="F30" s="757">
        <v>18920</v>
      </c>
      <c r="G30" s="757">
        <v>11362</v>
      </c>
      <c r="H30" s="757">
        <v>7558</v>
      </c>
      <c r="I30" s="757">
        <v>21718</v>
      </c>
      <c r="J30" s="757">
        <v>3414</v>
      </c>
      <c r="K30" s="757">
        <v>2679</v>
      </c>
      <c r="L30" s="757">
        <v>735</v>
      </c>
    </row>
    <row r="31" spans="1:12">
      <c r="A31" s="150" t="s">
        <v>90</v>
      </c>
      <c r="B31" s="754">
        <v>29858</v>
      </c>
      <c r="C31" s="754">
        <v>6603</v>
      </c>
      <c r="D31" s="754">
        <v>6751</v>
      </c>
      <c r="E31" s="754">
        <v>16504</v>
      </c>
      <c r="F31" s="754">
        <v>16737</v>
      </c>
      <c r="G31" s="754">
        <v>11869</v>
      </c>
      <c r="H31" s="754">
        <v>4868</v>
      </c>
      <c r="I31" s="754">
        <v>14945</v>
      </c>
      <c r="J31" s="754">
        <v>7958</v>
      </c>
      <c r="K31" s="754">
        <v>6376</v>
      </c>
      <c r="L31" s="754">
        <v>1582</v>
      </c>
    </row>
    <row r="32" spans="1:12">
      <c r="A32" s="770" t="s">
        <v>349</v>
      </c>
      <c r="B32" s="755">
        <v>2662</v>
      </c>
      <c r="C32" s="755">
        <v>690</v>
      </c>
      <c r="D32" s="755">
        <v>746</v>
      </c>
      <c r="E32" s="755">
        <v>1226</v>
      </c>
      <c r="F32" s="755">
        <v>4066</v>
      </c>
      <c r="G32" s="755">
        <v>2668</v>
      </c>
      <c r="H32" s="755">
        <v>1398</v>
      </c>
      <c r="I32" s="755">
        <v>2276</v>
      </c>
      <c r="J32" s="755">
        <v>355</v>
      </c>
      <c r="K32" s="755">
        <v>242</v>
      </c>
      <c r="L32" s="755">
        <v>113</v>
      </c>
    </row>
    <row r="33" spans="1:12">
      <c r="A33" s="150" t="s">
        <v>99</v>
      </c>
      <c r="B33" s="754">
        <v>2662</v>
      </c>
      <c r="C33" s="754">
        <v>690</v>
      </c>
      <c r="D33" s="754">
        <v>746</v>
      </c>
      <c r="E33" s="754">
        <v>1226</v>
      </c>
      <c r="F33" s="754">
        <v>4066</v>
      </c>
      <c r="G33" s="754">
        <v>2668</v>
      </c>
      <c r="H33" s="754">
        <v>1398</v>
      </c>
      <c r="I33" s="754">
        <v>2276</v>
      </c>
      <c r="J33" s="754">
        <v>355</v>
      </c>
      <c r="K33" s="754">
        <v>242</v>
      </c>
      <c r="L33" s="754">
        <v>113</v>
      </c>
    </row>
    <row r="34" spans="1:12">
      <c r="A34" s="770" t="s">
        <v>41</v>
      </c>
      <c r="B34" s="755">
        <v>1145</v>
      </c>
      <c r="C34" s="755">
        <v>111</v>
      </c>
      <c r="D34" s="755">
        <v>278</v>
      </c>
      <c r="E34" s="755">
        <v>756</v>
      </c>
      <c r="F34" s="755">
        <v>569</v>
      </c>
      <c r="G34" s="755">
        <v>428</v>
      </c>
      <c r="H34" s="755">
        <v>141</v>
      </c>
      <c r="I34" s="755">
        <v>489</v>
      </c>
      <c r="J34" s="755">
        <v>74</v>
      </c>
      <c r="K34" s="755">
        <v>56</v>
      </c>
      <c r="L34" s="755">
        <v>18</v>
      </c>
    </row>
    <row r="35" spans="1:12">
      <c r="A35" s="150" t="s">
        <v>116</v>
      </c>
      <c r="B35" s="754">
        <v>1145</v>
      </c>
      <c r="C35" s="754">
        <v>111</v>
      </c>
      <c r="D35" s="754">
        <v>278</v>
      </c>
      <c r="E35" s="754">
        <v>756</v>
      </c>
      <c r="F35" s="754">
        <v>569</v>
      </c>
      <c r="G35" s="754">
        <v>428</v>
      </c>
      <c r="H35" s="754">
        <v>141</v>
      </c>
      <c r="I35" s="754">
        <v>489</v>
      </c>
      <c r="J35" s="754">
        <v>74</v>
      </c>
      <c r="K35" s="754">
        <v>56</v>
      </c>
      <c r="L35" s="754">
        <v>18</v>
      </c>
    </row>
    <row r="36" spans="1:12" ht="2.25" customHeight="1">
      <c r="A36" s="150"/>
      <c r="B36" s="754"/>
      <c r="C36" s="754"/>
      <c r="D36" s="754"/>
      <c r="E36" s="754"/>
      <c r="F36" s="754"/>
      <c r="G36" s="754"/>
      <c r="H36" s="754"/>
      <c r="I36" s="754"/>
      <c r="J36" s="754"/>
      <c r="K36" s="754"/>
      <c r="L36" s="754"/>
    </row>
    <row r="37" spans="1:12" ht="15" customHeight="1">
      <c r="A37" s="1214" t="s">
        <v>718</v>
      </c>
      <c r="B37" s="1214"/>
      <c r="C37" s="1214"/>
      <c r="D37" s="1214"/>
      <c r="E37" s="1214"/>
      <c r="F37" s="1214"/>
      <c r="G37" s="1214"/>
      <c r="H37" s="1214"/>
      <c r="I37" s="1214"/>
      <c r="J37" s="1214"/>
      <c r="K37" s="1214"/>
      <c r="L37" s="1214"/>
    </row>
  </sheetData>
  <mergeCells count="7">
    <mergeCell ref="A37:L37"/>
    <mergeCell ref="A2:A4"/>
    <mergeCell ref="A1:L1"/>
    <mergeCell ref="B3:E3"/>
    <mergeCell ref="J3:L3"/>
    <mergeCell ref="F3:H3"/>
    <mergeCell ref="B2:L2"/>
  </mergeCells>
  <hyperlinks>
    <hyperlink ref="M1" location="INDICE!A1" display="INDICE"/>
  </hyperlinks>
  <printOptions horizontalCentered="1"/>
  <pageMargins left="0.74803149606299213" right="0.74803149606299213" top="1.1417322834645669" bottom="0.9055118110236221" header="0" footer="0.51181102362204722"/>
  <pageSetup paperSize="9" scale="85" firstPageNumber="99" orientation="landscape" useFirstPageNumber="1" r:id="rId1"/>
  <headerFooter scaleWithDoc="0" alignWithMargins="0">
    <oddHeader>&amp;C&amp;G</oddHeader>
    <oddFooter>&amp;C&amp;12 103</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zoomScale="90" zoomScaleNormal="90" zoomScalePageLayoutView="90" workbookViewId="0">
      <selection activeCell="A2" sqref="A2"/>
    </sheetView>
  </sheetViews>
  <sheetFormatPr baseColWidth="10" defaultColWidth="18.85546875" defaultRowHeight="12.75"/>
  <cols>
    <col min="1" max="1" width="26.42578125" style="65" bestFit="1" customWidth="1"/>
    <col min="2" max="2" width="8.42578125" style="65" bestFit="1" customWidth="1"/>
    <col min="3" max="3" width="15.7109375" style="65" customWidth="1"/>
    <col min="4" max="4" width="11.5703125" style="65" customWidth="1"/>
    <col min="5" max="5" width="10.5703125" style="65" customWidth="1"/>
    <col min="6" max="6" width="13" style="65" customWidth="1"/>
    <col min="7" max="7" width="10.85546875" style="65" customWidth="1"/>
    <col min="8" max="8" width="11.28515625" style="65" customWidth="1"/>
    <col min="9" max="9" width="6.85546875" style="65" bestFit="1" customWidth="1"/>
    <col min="10" max="10" width="12.5703125" style="65" bestFit="1" customWidth="1"/>
    <col min="11" max="11" width="9.28515625" style="65" customWidth="1"/>
    <col min="12" max="12" width="7.7109375" style="65" bestFit="1" customWidth="1"/>
    <col min="13" max="13" width="9" style="65" customWidth="1"/>
    <col min="14" max="14" width="6.85546875" style="65" bestFit="1" customWidth="1"/>
    <col min="15" max="15" width="11.5703125" style="65" bestFit="1" customWidth="1"/>
    <col min="16" max="16" width="12.5703125" style="57" customWidth="1"/>
    <col min="17" max="16384" width="18.85546875" style="57"/>
  </cols>
  <sheetData>
    <row r="1" spans="1:16" ht="48.75" customHeight="1">
      <c r="A1" s="1167" t="s">
        <v>1444</v>
      </c>
      <c r="B1" s="1168"/>
      <c r="C1" s="1168"/>
      <c r="D1" s="1168"/>
      <c r="E1" s="1168"/>
      <c r="F1" s="1168"/>
      <c r="G1" s="1168"/>
      <c r="H1" s="1168"/>
      <c r="I1" s="1168"/>
      <c r="J1" s="1168"/>
      <c r="K1" s="1168"/>
      <c r="L1" s="1168"/>
      <c r="M1" s="1168"/>
      <c r="N1" s="1168"/>
      <c r="O1" s="1168"/>
      <c r="P1" s="468" t="s">
        <v>1037</v>
      </c>
    </row>
    <row r="2" spans="1:16" ht="4.5" customHeight="1">
      <c r="A2" s="58"/>
      <c r="B2" s="113"/>
      <c r="C2" s="58"/>
      <c r="D2" s="58"/>
      <c r="E2" s="58"/>
      <c r="F2" s="58"/>
      <c r="G2" s="58"/>
      <c r="H2" s="58"/>
      <c r="I2" s="58"/>
      <c r="J2" s="58"/>
      <c r="K2" s="58"/>
      <c r="L2" s="58"/>
      <c r="M2" s="58"/>
      <c r="N2" s="58"/>
      <c r="O2" s="58"/>
    </row>
    <row r="3" spans="1:16" s="58" customFormat="1" ht="13.5" customHeight="1">
      <c r="A3" s="1184" t="s">
        <v>722</v>
      </c>
      <c r="B3" s="1172" t="s">
        <v>683</v>
      </c>
      <c r="C3" s="1188"/>
      <c r="D3" s="1188"/>
      <c r="E3" s="1188"/>
      <c r="F3" s="1188"/>
      <c r="G3" s="1188"/>
      <c r="H3" s="1188"/>
      <c r="I3" s="1188"/>
      <c r="J3" s="1197"/>
      <c r="K3" s="1184" t="s">
        <v>682</v>
      </c>
      <c r="L3" s="1184"/>
      <c r="M3" s="1184"/>
      <c r="N3" s="1184" t="s">
        <v>696</v>
      </c>
      <c r="O3" s="1184" t="s">
        <v>680</v>
      </c>
    </row>
    <row r="4" spans="1:16" s="58" customFormat="1" ht="14.25" customHeight="1">
      <c r="A4" s="1184"/>
      <c r="B4" s="1189"/>
      <c r="C4" s="1190"/>
      <c r="D4" s="1190"/>
      <c r="E4" s="1190"/>
      <c r="F4" s="1190"/>
      <c r="G4" s="1190"/>
      <c r="H4" s="1190"/>
      <c r="I4" s="1190"/>
      <c r="J4" s="1198"/>
      <c r="K4" s="1184"/>
      <c r="L4" s="1184"/>
      <c r="M4" s="1184"/>
      <c r="N4" s="1090"/>
      <c r="O4" s="1090"/>
    </row>
    <row r="5" spans="1:16" s="58" customFormat="1" ht="45">
      <c r="A5" s="1184"/>
      <c r="B5" s="735" t="s">
        <v>661</v>
      </c>
      <c r="C5" s="735" t="s">
        <v>679</v>
      </c>
      <c r="D5" s="735" t="s">
        <v>678</v>
      </c>
      <c r="E5" s="735" t="s">
        <v>677</v>
      </c>
      <c r="F5" s="735" t="s">
        <v>676</v>
      </c>
      <c r="G5" s="735" t="s">
        <v>675</v>
      </c>
      <c r="H5" s="735" t="s">
        <v>674</v>
      </c>
      <c r="I5" s="735" t="s">
        <v>454</v>
      </c>
      <c r="J5" s="735" t="s">
        <v>673</v>
      </c>
      <c r="K5" s="735" t="s">
        <v>661</v>
      </c>
      <c r="L5" s="735" t="s">
        <v>672</v>
      </c>
      <c r="M5" s="735" t="s">
        <v>671</v>
      </c>
      <c r="N5" s="1090"/>
      <c r="O5" s="1090"/>
    </row>
    <row r="6" spans="1:16" ht="18" customHeight="1">
      <c r="A6" s="50" t="s">
        <v>11</v>
      </c>
      <c r="B6" s="46">
        <v>449198</v>
      </c>
      <c r="C6" s="46">
        <v>14594</v>
      </c>
      <c r="D6" s="46">
        <v>79372</v>
      </c>
      <c r="E6" s="46">
        <v>38452</v>
      </c>
      <c r="F6" s="46">
        <v>197428</v>
      </c>
      <c r="G6" s="46">
        <v>13445</v>
      </c>
      <c r="H6" s="46">
        <v>1415</v>
      </c>
      <c r="I6" s="46">
        <v>97555</v>
      </c>
      <c r="J6" s="46">
        <v>6937</v>
      </c>
      <c r="K6" s="46">
        <v>482284</v>
      </c>
      <c r="L6" s="46">
        <v>244740</v>
      </c>
      <c r="M6" s="46">
        <v>237544</v>
      </c>
      <c r="N6" s="46">
        <v>40450</v>
      </c>
      <c r="O6" s="46">
        <v>5576250</v>
      </c>
    </row>
    <row r="7" spans="1:16" ht="15.75" customHeight="1">
      <c r="A7" s="774" t="s">
        <v>352</v>
      </c>
      <c r="B7" s="731">
        <v>189824</v>
      </c>
      <c r="C7" s="731">
        <v>7125</v>
      </c>
      <c r="D7" s="731">
        <v>31910</v>
      </c>
      <c r="E7" s="731">
        <v>12126</v>
      </c>
      <c r="F7" s="731">
        <v>72878</v>
      </c>
      <c r="G7" s="731">
        <v>5266</v>
      </c>
      <c r="H7" s="731">
        <v>1299</v>
      </c>
      <c r="I7" s="731">
        <v>53977</v>
      </c>
      <c r="J7" s="731">
        <v>5243</v>
      </c>
      <c r="K7" s="731">
        <v>262919</v>
      </c>
      <c r="L7" s="731">
        <v>134738</v>
      </c>
      <c r="M7" s="731">
        <v>128181</v>
      </c>
      <c r="N7" s="731">
        <v>17389</v>
      </c>
      <c r="O7" s="731">
        <v>740588</v>
      </c>
    </row>
    <row r="8" spans="1:16">
      <c r="A8" s="876" t="s">
        <v>13</v>
      </c>
      <c r="B8" s="117">
        <v>24986</v>
      </c>
      <c r="C8" s="117">
        <v>1366</v>
      </c>
      <c r="D8" s="117">
        <v>5516</v>
      </c>
      <c r="E8" s="117">
        <v>1469</v>
      </c>
      <c r="F8" s="117">
        <v>827</v>
      </c>
      <c r="G8" s="117">
        <v>1034</v>
      </c>
      <c r="H8" s="117">
        <v>1179</v>
      </c>
      <c r="I8" s="117">
        <v>10872</v>
      </c>
      <c r="J8" s="117">
        <v>2723</v>
      </c>
      <c r="K8" s="117">
        <v>74716</v>
      </c>
      <c r="L8" s="117">
        <v>36514</v>
      </c>
      <c r="M8" s="117">
        <v>38202</v>
      </c>
      <c r="N8" s="117">
        <v>3285</v>
      </c>
      <c r="O8" s="117">
        <v>67428</v>
      </c>
    </row>
    <row r="9" spans="1:16">
      <c r="A9" s="732" t="s">
        <v>14</v>
      </c>
      <c r="B9" s="733">
        <v>5325</v>
      </c>
      <c r="C9" s="733">
        <v>184</v>
      </c>
      <c r="D9" s="733">
        <v>1173</v>
      </c>
      <c r="E9" s="733">
        <v>327</v>
      </c>
      <c r="F9" s="733">
        <v>1261</v>
      </c>
      <c r="G9" s="733">
        <v>76</v>
      </c>
      <c r="H9" s="733">
        <v>1</v>
      </c>
      <c r="I9" s="733">
        <v>2303</v>
      </c>
      <c r="J9" s="733">
        <v>0</v>
      </c>
      <c r="K9" s="733">
        <v>2023</v>
      </c>
      <c r="L9" s="733">
        <v>914</v>
      </c>
      <c r="M9" s="733">
        <v>1109</v>
      </c>
      <c r="N9" s="733">
        <v>209</v>
      </c>
      <c r="O9" s="733">
        <v>16699</v>
      </c>
    </row>
    <row r="10" spans="1:16">
      <c r="A10" s="876" t="s">
        <v>15</v>
      </c>
      <c r="B10" s="117">
        <v>6217</v>
      </c>
      <c r="C10" s="117">
        <v>64</v>
      </c>
      <c r="D10" s="117">
        <v>2224</v>
      </c>
      <c r="E10" s="117">
        <v>18</v>
      </c>
      <c r="F10" s="117">
        <v>11</v>
      </c>
      <c r="G10" s="117">
        <v>6</v>
      </c>
      <c r="H10" s="117">
        <v>0</v>
      </c>
      <c r="I10" s="117">
        <v>3831</v>
      </c>
      <c r="J10" s="117">
        <v>63</v>
      </c>
      <c r="K10" s="117">
        <v>6189</v>
      </c>
      <c r="L10" s="117">
        <v>3234</v>
      </c>
      <c r="M10" s="117">
        <v>2955</v>
      </c>
      <c r="N10" s="117">
        <v>192</v>
      </c>
      <c r="O10" s="117">
        <v>44954</v>
      </c>
    </row>
    <row r="11" spans="1:16">
      <c r="A11" s="732" t="s">
        <v>16</v>
      </c>
      <c r="B11" s="733">
        <v>4666</v>
      </c>
      <c r="C11" s="733">
        <v>229</v>
      </c>
      <c r="D11" s="733">
        <v>611</v>
      </c>
      <c r="E11" s="733">
        <v>682</v>
      </c>
      <c r="F11" s="733">
        <v>2292</v>
      </c>
      <c r="G11" s="733">
        <v>157</v>
      </c>
      <c r="H11" s="733">
        <v>0</v>
      </c>
      <c r="I11" s="733">
        <v>695</v>
      </c>
      <c r="J11" s="733">
        <v>0</v>
      </c>
      <c r="K11" s="733">
        <v>1328</v>
      </c>
      <c r="L11" s="733">
        <v>599</v>
      </c>
      <c r="M11" s="733">
        <v>729</v>
      </c>
      <c r="N11" s="733">
        <v>794</v>
      </c>
      <c r="O11" s="733">
        <v>10706</v>
      </c>
    </row>
    <row r="12" spans="1:16">
      <c r="A12" s="876" t="s">
        <v>17</v>
      </c>
      <c r="B12" s="117">
        <v>14481</v>
      </c>
      <c r="C12" s="117">
        <v>410</v>
      </c>
      <c r="D12" s="117">
        <v>3286</v>
      </c>
      <c r="E12" s="117">
        <v>1167</v>
      </c>
      <c r="F12" s="117">
        <v>6708</v>
      </c>
      <c r="G12" s="117">
        <v>415</v>
      </c>
      <c r="H12" s="117">
        <v>3</v>
      </c>
      <c r="I12" s="117">
        <v>2492</v>
      </c>
      <c r="J12" s="117">
        <v>0</v>
      </c>
      <c r="K12" s="117">
        <v>11602</v>
      </c>
      <c r="L12" s="117">
        <v>8253</v>
      </c>
      <c r="M12" s="117">
        <v>3349</v>
      </c>
      <c r="N12" s="117">
        <v>1455</v>
      </c>
      <c r="O12" s="117">
        <v>28529</v>
      </c>
    </row>
    <row r="13" spans="1:16">
      <c r="A13" s="732" t="s">
        <v>18</v>
      </c>
      <c r="B13" s="733">
        <v>8269</v>
      </c>
      <c r="C13" s="733">
        <v>264</v>
      </c>
      <c r="D13" s="733">
        <v>2351</v>
      </c>
      <c r="E13" s="733">
        <v>772</v>
      </c>
      <c r="F13" s="733">
        <v>572</v>
      </c>
      <c r="G13" s="733">
        <v>141</v>
      </c>
      <c r="H13" s="733">
        <v>0</v>
      </c>
      <c r="I13" s="733">
        <v>3039</v>
      </c>
      <c r="J13" s="733">
        <v>1130</v>
      </c>
      <c r="K13" s="733">
        <v>24078</v>
      </c>
      <c r="L13" s="733">
        <v>9279</v>
      </c>
      <c r="M13" s="733">
        <v>14799</v>
      </c>
      <c r="N13" s="733">
        <v>764</v>
      </c>
      <c r="O13" s="733">
        <v>41624</v>
      </c>
    </row>
    <row r="14" spans="1:16">
      <c r="A14" s="876" t="s">
        <v>19</v>
      </c>
      <c r="B14" s="117">
        <v>6693</v>
      </c>
      <c r="C14" s="117">
        <v>237</v>
      </c>
      <c r="D14" s="117">
        <v>1572</v>
      </c>
      <c r="E14" s="117">
        <v>156</v>
      </c>
      <c r="F14" s="117">
        <v>450</v>
      </c>
      <c r="G14" s="117">
        <v>268</v>
      </c>
      <c r="H14" s="117">
        <v>0</v>
      </c>
      <c r="I14" s="117">
        <v>4010</v>
      </c>
      <c r="J14" s="117">
        <v>0</v>
      </c>
      <c r="K14" s="117">
        <v>8630</v>
      </c>
      <c r="L14" s="117">
        <v>2754</v>
      </c>
      <c r="M14" s="117">
        <v>5876</v>
      </c>
      <c r="N14" s="117">
        <v>152</v>
      </c>
      <c r="O14" s="117">
        <v>20015</v>
      </c>
    </row>
    <row r="15" spans="1:16">
      <c r="A15" s="732" t="s">
        <v>20</v>
      </c>
      <c r="B15" s="733">
        <v>22611</v>
      </c>
      <c r="C15" s="733">
        <v>758</v>
      </c>
      <c r="D15" s="733">
        <v>3321</v>
      </c>
      <c r="E15" s="733">
        <v>1567</v>
      </c>
      <c r="F15" s="733">
        <v>8748</v>
      </c>
      <c r="G15" s="733">
        <v>851</v>
      </c>
      <c r="H15" s="733">
        <v>0</v>
      </c>
      <c r="I15" s="733">
        <v>7005</v>
      </c>
      <c r="J15" s="733">
        <v>361</v>
      </c>
      <c r="K15" s="733">
        <v>42735</v>
      </c>
      <c r="L15" s="733">
        <v>27211</v>
      </c>
      <c r="M15" s="733">
        <v>15524</v>
      </c>
      <c r="N15" s="733">
        <v>919</v>
      </c>
      <c r="O15" s="733">
        <v>44697</v>
      </c>
    </row>
    <row r="16" spans="1:16">
      <c r="A16" s="876" t="s">
        <v>21</v>
      </c>
      <c r="B16" s="117">
        <v>77705</v>
      </c>
      <c r="C16" s="117">
        <v>2605</v>
      </c>
      <c r="D16" s="117">
        <v>6486</v>
      </c>
      <c r="E16" s="117">
        <v>3245</v>
      </c>
      <c r="F16" s="117">
        <v>49154</v>
      </c>
      <c r="G16" s="117">
        <v>1586</v>
      </c>
      <c r="H16" s="117">
        <v>91</v>
      </c>
      <c r="I16" s="117">
        <v>13882</v>
      </c>
      <c r="J16" s="117">
        <v>656</v>
      </c>
      <c r="K16" s="117">
        <v>59452</v>
      </c>
      <c r="L16" s="117">
        <v>30879</v>
      </c>
      <c r="M16" s="117">
        <v>28573</v>
      </c>
      <c r="N16" s="117">
        <v>7031</v>
      </c>
      <c r="O16" s="117">
        <v>359178</v>
      </c>
    </row>
    <row r="17" spans="1:15">
      <c r="A17" s="732" t="s">
        <v>22</v>
      </c>
      <c r="B17" s="733">
        <v>8602</v>
      </c>
      <c r="C17" s="733">
        <v>523</v>
      </c>
      <c r="D17" s="733">
        <v>2057</v>
      </c>
      <c r="E17" s="733">
        <v>1725</v>
      </c>
      <c r="F17" s="733">
        <v>213</v>
      </c>
      <c r="G17" s="733">
        <v>596</v>
      </c>
      <c r="H17" s="733">
        <v>5</v>
      </c>
      <c r="I17" s="733">
        <v>3483</v>
      </c>
      <c r="J17" s="733">
        <v>0</v>
      </c>
      <c r="K17" s="733">
        <v>26069</v>
      </c>
      <c r="L17" s="733">
        <v>10769</v>
      </c>
      <c r="M17" s="733">
        <v>15300</v>
      </c>
      <c r="N17" s="733">
        <v>1645</v>
      </c>
      <c r="O17" s="733">
        <v>45217</v>
      </c>
    </row>
    <row r="18" spans="1:15">
      <c r="A18" s="876" t="s">
        <v>23</v>
      </c>
      <c r="B18" s="117">
        <v>10269</v>
      </c>
      <c r="C18" s="117">
        <v>485</v>
      </c>
      <c r="D18" s="117">
        <v>3313</v>
      </c>
      <c r="E18" s="117">
        <v>998</v>
      </c>
      <c r="F18" s="117">
        <v>2642</v>
      </c>
      <c r="G18" s="117">
        <v>136</v>
      </c>
      <c r="H18" s="117">
        <v>20</v>
      </c>
      <c r="I18" s="117">
        <v>2365</v>
      </c>
      <c r="J18" s="117">
        <v>310</v>
      </c>
      <c r="K18" s="117">
        <v>6097</v>
      </c>
      <c r="L18" s="117">
        <v>4332</v>
      </c>
      <c r="M18" s="117">
        <v>1765</v>
      </c>
      <c r="N18" s="117">
        <v>943</v>
      </c>
      <c r="O18" s="117">
        <v>61541</v>
      </c>
    </row>
    <row r="19" spans="1:15" ht="16.5" customHeight="1">
      <c r="A19" s="774" t="s">
        <v>351</v>
      </c>
      <c r="B19" s="731">
        <v>230958</v>
      </c>
      <c r="C19" s="731">
        <v>6926</v>
      </c>
      <c r="D19" s="731">
        <v>42459</v>
      </c>
      <c r="E19" s="731">
        <v>25315</v>
      </c>
      <c r="F19" s="731">
        <v>117041</v>
      </c>
      <c r="G19" s="731">
        <v>7596</v>
      </c>
      <c r="H19" s="731">
        <v>113</v>
      </c>
      <c r="I19" s="731">
        <v>29814</v>
      </c>
      <c r="J19" s="731">
        <v>1694</v>
      </c>
      <c r="K19" s="731">
        <v>200395</v>
      </c>
      <c r="L19" s="731">
        <v>101152</v>
      </c>
      <c r="M19" s="731">
        <v>99243</v>
      </c>
      <c r="N19" s="731">
        <v>19857</v>
      </c>
      <c r="O19" s="731">
        <v>4710419</v>
      </c>
    </row>
    <row r="20" spans="1:15">
      <c r="A20" s="876" t="s">
        <v>25</v>
      </c>
      <c r="B20" s="117">
        <v>11109</v>
      </c>
      <c r="C20" s="117">
        <v>812</v>
      </c>
      <c r="D20" s="117">
        <v>4025</v>
      </c>
      <c r="E20" s="117">
        <v>1918</v>
      </c>
      <c r="F20" s="117">
        <v>1082</v>
      </c>
      <c r="G20" s="117">
        <v>632</v>
      </c>
      <c r="H20" s="117">
        <v>5</v>
      </c>
      <c r="I20" s="117">
        <v>2527</v>
      </c>
      <c r="J20" s="117">
        <v>108</v>
      </c>
      <c r="K20" s="117">
        <v>20065</v>
      </c>
      <c r="L20" s="117">
        <v>11100</v>
      </c>
      <c r="M20" s="117">
        <v>8965</v>
      </c>
      <c r="N20" s="117">
        <v>1547</v>
      </c>
      <c r="O20" s="117">
        <v>32243</v>
      </c>
    </row>
    <row r="21" spans="1:15">
      <c r="A21" s="732" t="s">
        <v>26</v>
      </c>
      <c r="B21" s="733">
        <v>67257</v>
      </c>
      <c r="C21" s="733">
        <v>217</v>
      </c>
      <c r="D21" s="733">
        <v>4004</v>
      </c>
      <c r="E21" s="733">
        <v>1189</v>
      </c>
      <c r="F21" s="733">
        <v>58528</v>
      </c>
      <c r="G21" s="733">
        <v>196</v>
      </c>
      <c r="H21" s="733">
        <v>6</v>
      </c>
      <c r="I21" s="733">
        <v>3104</v>
      </c>
      <c r="J21" s="733">
        <v>13</v>
      </c>
      <c r="K21" s="733">
        <v>14077</v>
      </c>
      <c r="L21" s="733">
        <v>3160</v>
      </c>
      <c r="M21" s="733">
        <v>10917</v>
      </c>
      <c r="N21" s="733">
        <v>3044</v>
      </c>
      <c r="O21" s="733">
        <v>4375643</v>
      </c>
    </row>
    <row r="22" spans="1:15">
      <c r="A22" s="876" t="s">
        <v>27</v>
      </c>
      <c r="B22" s="117">
        <v>58030</v>
      </c>
      <c r="C22" s="117">
        <v>4093</v>
      </c>
      <c r="D22" s="117">
        <v>12475</v>
      </c>
      <c r="E22" s="117">
        <v>7807</v>
      </c>
      <c r="F22" s="117">
        <v>14623</v>
      </c>
      <c r="G22" s="117">
        <v>4422</v>
      </c>
      <c r="H22" s="117">
        <v>61</v>
      </c>
      <c r="I22" s="117">
        <v>14404</v>
      </c>
      <c r="J22" s="117">
        <v>145</v>
      </c>
      <c r="K22" s="117">
        <v>101221</v>
      </c>
      <c r="L22" s="117">
        <v>54511</v>
      </c>
      <c r="M22" s="117">
        <v>46710</v>
      </c>
      <c r="N22" s="117">
        <v>5454</v>
      </c>
      <c r="O22" s="117">
        <v>101395</v>
      </c>
    </row>
    <row r="23" spans="1:15">
      <c r="A23" s="732" t="s">
        <v>28</v>
      </c>
      <c r="B23" s="733">
        <v>16361</v>
      </c>
      <c r="C23" s="733">
        <v>1043</v>
      </c>
      <c r="D23" s="733">
        <v>6282</v>
      </c>
      <c r="E23" s="733">
        <v>3506</v>
      </c>
      <c r="F23" s="733">
        <v>1960</v>
      </c>
      <c r="G23" s="733">
        <v>979</v>
      </c>
      <c r="H23" s="733">
        <v>36</v>
      </c>
      <c r="I23" s="733">
        <v>2555</v>
      </c>
      <c r="J23" s="733">
        <v>0</v>
      </c>
      <c r="K23" s="733">
        <v>22936</v>
      </c>
      <c r="L23" s="733">
        <v>9209</v>
      </c>
      <c r="M23" s="733">
        <v>13727</v>
      </c>
      <c r="N23" s="733">
        <v>6389</v>
      </c>
      <c r="O23" s="733">
        <v>25665</v>
      </c>
    </row>
    <row r="24" spans="1:15">
      <c r="A24" s="876" t="s">
        <v>29</v>
      </c>
      <c r="B24" s="117">
        <v>74579</v>
      </c>
      <c r="C24" s="117">
        <v>483</v>
      </c>
      <c r="D24" s="117">
        <v>14140</v>
      </c>
      <c r="E24" s="117">
        <v>10016</v>
      </c>
      <c r="F24" s="117">
        <v>40758</v>
      </c>
      <c r="G24" s="117">
        <v>980</v>
      </c>
      <c r="H24" s="117">
        <v>5</v>
      </c>
      <c r="I24" s="117">
        <v>6769</v>
      </c>
      <c r="J24" s="117">
        <v>1428</v>
      </c>
      <c r="K24" s="117">
        <v>36041</v>
      </c>
      <c r="L24" s="117">
        <v>19514</v>
      </c>
      <c r="M24" s="117">
        <v>16527</v>
      </c>
      <c r="N24" s="117">
        <v>2655</v>
      </c>
      <c r="O24" s="117">
        <v>136165</v>
      </c>
    </row>
    <row r="25" spans="1:15">
      <c r="A25" s="732" t="s">
        <v>30</v>
      </c>
      <c r="B25" s="733">
        <v>3622</v>
      </c>
      <c r="C25" s="733">
        <v>278</v>
      </c>
      <c r="D25" s="733">
        <v>1533</v>
      </c>
      <c r="E25" s="733">
        <v>879</v>
      </c>
      <c r="F25" s="733">
        <v>90</v>
      </c>
      <c r="G25" s="733">
        <v>387</v>
      </c>
      <c r="H25" s="733">
        <v>0</v>
      </c>
      <c r="I25" s="733">
        <v>455</v>
      </c>
      <c r="J25" s="733">
        <v>0</v>
      </c>
      <c r="K25" s="733">
        <v>6055</v>
      </c>
      <c r="L25" s="733">
        <v>3658</v>
      </c>
      <c r="M25" s="733">
        <v>2397</v>
      </c>
      <c r="N25" s="733">
        <v>768</v>
      </c>
      <c r="O25" s="733">
        <v>39308</v>
      </c>
    </row>
    <row r="26" spans="1:15" ht="16.5" customHeight="1">
      <c r="A26" s="50" t="s">
        <v>350</v>
      </c>
      <c r="B26" s="46">
        <v>27999</v>
      </c>
      <c r="C26" s="46">
        <v>519</v>
      </c>
      <c r="D26" s="46">
        <v>4918</v>
      </c>
      <c r="E26" s="46">
        <v>985</v>
      </c>
      <c r="F26" s="46">
        <v>7509</v>
      </c>
      <c r="G26" s="46">
        <v>583</v>
      </c>
      <c r="H26" s="46">
        <v>3</v>
      </c>
      <c r="I26" s="46">
        <v>13482</v>
      </c>
      <c r="J26" s="46">
        <v>0</v>
      </c>
      <c r="K26" s="46">
        <v>18698</v>
      </c>
      <c r="L26" s="46">
        <v>8731</v>
      </c>
      <c r="M26" s="46">
        <v>9967</v>
      </c>
      <c r="N26" s="46">
        <v>3200</v>
      </c>
      <c r="O26" s="46">
        <v>121142</v>
      </c>
    </row>
    <row r="27" spans="1:15">
      <c r="A27" s="732" t="s">
        <v>93</v>
      </c>
      <c r="B27" s="733">
        <v>7010</v>
      </c>
      <c r="C27" s="733">
        <v>66</v>
      </c>
      <c r="D27" s="733">
        <v>1065</v>
      </c>
      <c r="E27" s="733">
        <v>529</v>
      </c>
      <c r="F27" s="733">
        <v>991</v>
      </c>
      <c r="G27" s="733">
        <v>566</v>
      </c>
      <c r="H27" s="733">
        <v>0</v>
      </c>
      <c r="I27" s="733">
        <v>3793</v>
      </c>
      <c r="J27" s="733">
        <v>0</v>
      </c>
      <c r="K27" s="733">
        <v>4852</v>
      </c>
      <c r="L27" s="733">
        <v>2207</v>
      </c>
      <c r="M27" s="733">
        <v>2645</v>
      </c>
      <c r="N27" s="733">
        <v>295</v>
      </c>
      <c r="O27" s="733">
        <v>19464</v>
      </c>
    </row>
    <row r="28" spans="1:15">
      <c r="A28" s="876" t="s">
        <v>101</v>
      </c>
      <c r="B28" s="117">
        <v>2185</v>
      </c>
      <c r="C28" s="117">
        <v>187</v>
      </c>
      <c r="D28" s="117">
        <v>496</v>
      </c>
      <c r="E28" s="117">
        <v>212</v>
      </c>
      <c r="F28" s="117">
        <v>0</v>
      </c>
      <c r="G28" s="117">
        <v>0</v>
      </c>
      <c r="H28" s="117">
        <v>0</v>
      </c>
      <c r="I28" s="117">
        <v>1290</v>
      </c>
      <c r="J28" s="117">
        <v>0</v>
      </c>
      <c r="K28" s="117">
        <v>1104</v>
      </c>
      <c r="L28" s="117">
        <v>454</v>
      </c>
      <c r="M28" s="117">
        <v>650</v>
      </c>
      <c r="N28" s="117">
        <v>61</v>
      </c>
      <c r="O28" s="117">
        <v>23073</v>
      </c>
    </row>
    <row r="29" spans="1:15">
      <c r="A29" s="732" t="s">
        <v>92</v>
      </c>
      <c r="B29" s="733">
        <v>8087</v>
      </c>
      <c r="C29" s="733">
        <v>64</v>
      </c>
      <c r="D29" s="733">
        <v>261</v>
      </c>
      <c r="E29" s="733">
        <v>179</v>
      </c>
      <c r="F29" s="733">
        <v>6494</v>
      </c>
      <c r="G29" s="733">
        <v>0</v>
      </c>
      <c r="H29" s="733">
        <v>2</v>
      </c>
      <c r="I29" s="733">
        <v>1087</v>
      </c>
      <c r="J29" s="733">
        <v>0</v>
      </c>
      <c r="K29" s="733">
        <v>2166</v>
      </c>
      <c r="L29" s="733">
        <v>908</v>
      </c>
      <c r="M29" s="733">
        <v>1258</v>
      </c>
      <c r="N29" s="733">
        <v>246</v>
      </c>
      <c r="O29" s="733">
        <v>6312</v>
      </c>
    </row>
    <row r="30" spans="1:15">
      <c r="A30" s="876" t="s">
        <v>100</v>
      </c>
      <c r="B30" s="117">
        <v>4106</v>
      </c>
      <c r="C30" s="117">
        <v>105</v>
      </c>
      <c r="D30" s="117">
        <v>751</v>
      </c>
      <c r="E30" s="117">
        <v>0</v>
      </c>
      <c r="F30" s="117">
        <v>0</v>
      </c>
      <c r="G30" s="117">
        <v>0</v>
      </c>
      <c r="H30" s="117">
        <v>0</v>
      </c>
      <c r="I30" s="117">
        <v>3250</v>
      </c>
      <c r="J30" s="117">
        <v>0</v>
      </c>
      <c r="K30" s="117">
        <v>4320</v>
      </c>
      <c r="L30" s="117">
        <v>2882</v>
      </c>
      <c r="M30" s="117">
        <v>1438</v>
      </c>
      <c r="N30" s="117">
        <v>318</v>
      </c>
      <c r="O30" s="117">
        <v>9369</v>
      </c>
    </row>
    <row r="31" spans="1:15">
      <c r="A31" s="732" t="s">
        <v>91</v>
      </c>
      <c r="B31" s="733">
        <v>3222</v>
      </c>
      <c r="C31" s="733">
        <v>53</v>
      </c>
      <c r="D31" s="733">
        <v>1402</v>
      </c>
      <c r="E31" s="733">
        <v>65</v>
      </c>
      <c r="F31" s="733">
        <v>24</v>
      </c>
      <c r="G31" s="733">
        <v>17</v>
      </c>
      <c r="H31" s="733">
        <v>1</v>
      </c>
      <c r="I31" s="733">
        <v>1660</v>
      </c>
      <c r="J31" s="733">
        <v>0</v>
      </c>
      <c r="K31" s="733">
        <v>4668</v>
      </c>
      <c r="L31" s="733">
        <v>1359</v>
      </c>
      <c r="M31" s="733">
        <v>3309</v>
      </c>
      <c r="N31" s="733">
        <v>302</v>
      </c>
      <c r="O31" s="733">
        <v>28027</v>
      </c>
    </row>
    <row r="32" spans="1:15">
      <c r="A32" s="876" t="s">
        <v>90</v>
      </c>
      <c r="B32" s="117">
        <v>3389</v>
      </c>
      <c r="C32" s="117">
        <v>44</v>
      </c>
      <c r="D32" s="117">
        <v>943</v>
      </c>
      <c r="E32" s="117">
        <v>0</v>
      </c>
      <c r="F32" s="117">
        <v>0</v>
      </c>
      <c r="G32" s="117">
        <v>0</v>
      </c>
      <c r="H32" s="117">
        <v>0</v>
      </c>
      <c r="I32" s="117">
        <v>2402</v>
      </c>
      <c r="J32" s="117">
        <v>0</v>
      </c>
      <c r="K32" s="117">
        <v>1588</v>
      </c>
      <c r="L32" s="117">
        <v>921</v>
      </c>
      <c r="M32" s="117">
        <v>667</v>
      </c>
      <c r="N32" s="117">
        <v>1978</v>
      </c>
      <c r="O32" s="117">
        <v>34897</v>
      </c>
    </row>
    <row r="33" spans="1:15" ht="16.5" customHeight="1">
      <c r="A33" s="774" t="s">
        <v>349</v>
      </c>
      <c r="B33" s="731">
        <v>338</v>
      </c>
      <c r="C33" s="731">
        <v>22</v>
      </c>
      <c r="D33" s="731">
        <v>55</v>
      </c>
      <c r="E33" s="731">
        <v>26</v>
      </c>
      <c r="F33" s="731">
        <v>0</v>
      </c>
      <c r="G33" s="731">
        <v>0</v>
      </c>
      <c r="H33" s="731">
        <v>0</v>
      </c>
      <c r="I33" s="731">
        <v>235</v>
      </c>
      <c r="J33" s="731">
        <v>0</v>
      </c>
      <c r="K33" s="731">
        <v>81</v>
      </c>
      <c r="L33" s="731">
        <v>52</v>
      </c>
      <c r="M33" s="731">
        <v>29</v>
      </c>
      <c r="N33" s="731">
        <v>2</v>
      </c>
      <c r="O33" s="731">
        <v>3817</v>
      </c>
    </row>
    <row r="34" spans="1:15">
      <c r="A34" s="876" t="s">
        <v>99</v>
      </c>
      <c r="B34" s="117">
        <v>338</v>
      </c>
      <c r="C34" s="117">
        <v>22</v>
      </c>
      <c r="D34" s="117">
        <v>55</v>
      </c>
      <c r="E34" s="117">
        <v>26</v>
      </c>
      <c r="F34" s="117">
        <v>0</v>
      </c>
      <c r="G34" s="117">
        <v>0</v>
      </c>
      <c r="H34" s="117">
        <v>0</v>
      </c>
      <c r="I34" s="117">
        <v>235</v>
      </c>
      <c r="J34" s="117">
        <v>0</v>
      </c>
      <c r="K34" s="117">
        <v>81</v>
      </c>
      <c r="L34" s="117">
        <v>52</v>
      </c>
      <c r="M34" s="117">
        <v>29</v>
      </c>
      <c r="N34" s="117">
        <v>2</v>
      </c>
      <c r="O34" s="117">
        <v>3817</v>
      </c>
    </row>
    <row r="35" spans="1:15" ht="15.75" customHeight="1">
      <c r="A35" s="774" t="s">
        <v>41</v>
      </c>
      <c r="B35" s="731">
        <v>79</v>
      </c>
      <c r="C35" s="731">
        <v>2</v>
      </c>
      <c r="D35" s="731">
        <v>30</v>
      </c>
      <c r="E35" s="731">
        <v>0</v>
      </c>
      <c r="F35" s="731">
        <v>0</v>
      </c>
      <c r="G35" s="731">
        <v>0</v>
      </c>
      <c r="H35" s="731">
        <v>0</v>
      </c>
      <c r="I35" s="731">
        <v>47</v>
      </c>
      <c r="J35" s="731">
        <v>0</v>
      </c>
      <c r="K35" s="731">
        <v>191</v>
      </c>
      <c r="L35" s="731">
        <v>67</v>
      </c>
      <c r="M35" s="731">
        <v>124</v>
      </c>
      <c r="N35" s="731">
        <v>2</v>
      </c>
      <c r="O35" s="731">
        <v>284</v>
      </c>
    </row>
    <row r="36" spans="1:15">
      <c r="A36" s="876" t="s">
        <v>116</v>
      </c>
      <c r="B36" s="117">
        <v>79</v>
      </c>
      <c r="C36" s="117">
        <v>2</v>
      </c>
      <c r="D36" s="117">
        <v>30</v>
      </c>
      <c r="E36" s="117">
        <v>0</v>
      </c>
      <c r="F36" s="117">
        <v>0</v>
      </c>
      <c r="G36" s="117">
        <v>0</v>
      </c>
      <c r="H36" s="117">
        <v>0</v>
      </c>
      <c r="I36" s="117">
        <v>47</v>
      </c>
      <c r="J36" s="117">
        <v>0</v>
      </c>
      <c r="K36" s="117">
        <v>191</v>
      </c>
      <c r="L36" s="117">
        <v>67</v>
      </c>
      <c r="M36" s="117">
        <v>124</v>
      </c>
      <c r="N36" s="117">
        <v>2</v>
      </c>
      <c r="O36" s="117">
        <v>284</v>
      </c>
    </row>
    <row r="37" spans="1:15" ht="8.25" customHeight="1">
      <c r="A37" s="150"/>
      <c r="B37" s="117"/>
      <c r="C37" s="117"/>
      <c r="D37" s="117"/>
      <c r="E37" s="117"/>
      <c r="F37" s="117"/>
      <c r="G37" s="117"/>
      <c r="H37" s="117"/>
      <c r="I37" s="117"/>
      <c r="J37" s="117"/>
      <c r="K37" s="117"/>
      <c r="L37" s="117"/>
      <c r="M37" s="117"/>
      <c r="N37" s="117"/>
      <c r="O37" s="117"/>
    </row>
    <row r="38" spans="1:15" ht="21.75" customHeight="1">
      <c r="A38" s="1169" t="s">
        <v>723</v>
      </c>
      <c r="B38" s="1169"/>
      <c r="C38" s="1169"/>
      <c r="D38" s="1169"/>
      <c r="E38" s="1169"/>
      <c r="F38" s="1169"/>
      <c r="G38" s="1169"/>
      <c r="H38" s="1169"/>
      <c r="I38" s="1169"/>
      <c r="J38" s="1169"/>
      <c r="K38" s="1169"/>
      <c r="L38" s="1169"/>
      <c r="M38" s="1169"/>
      <c r="N38" s="1169"/>
      <c r="O38" s="1169"/>
    </row>
  </sheetData>
  <mergeCells count="7">
    <mergeCell ref="A1:O1"/>
    <mergeCell ref="A38:O38"/>
    <mergeCell ref="A3:A5"/>
    <mergeCell ref="B3:J4"/>
    <mergeCell ref="N3:N5"/>
    <mergeCell ref="O3:O5"/>
    <mergeCell ref="K3:M4"/>
  </mergeCells>
  <hyperlinks>
    <hyperlink ref="P1" location="INDICE!A1" display="INDICE"/>
  </hyperlinks>
  <printOptions horizontalCentered="1"/>
  <pageMargins left="0.74803149606299213" right="0.74803149606299213" top="1.1417322834645669" bottom="0.9055118110236221" header="0" footer="0.51181102362204722"/>
  <pageSetup paperSize="9" scale="75" firstPageNumber="100" orientation="landscape" useFirstPageNumber="1" r:id="rId1"/>
  <headerFooter scaleWithDoc="0" alignWithMargins="0">
    <oddHeader>&amp;C&amp;G</oddHeader>
    <oddFooter>&amp;C&amp;12 104</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zoomScale="90" zoomScaleNormal="90" zoomScalePageLayoutView="90" workbookViewId="0">
      <selection activeCell="A2" sqref="A2"/>
    </sheetView>
  </sheetViews>
  <sheetFormatPr baseColWidth="10" defaultColWidth="9.140625" defaultRowHeight="12.75"/>
  <cols>
    <col min="1" max="1" width="26.42578125" style="57" bestFit="1" customWidth="1"/>
    <col min="2" max="2" width="12" style="57" customWidth="1"/>
    <col min="3" max="3" width="9" style="57" bestFit="1" customWidth="1"/>
    <col min="4" max="4" width="8" style="57" bestFit="1" customWidth="1"/>
    <col min="5" max="6" width="10.140625" style="57" bestFit="1" customWidth="1"/>
    <col min="7" max="7" width="8.140625" style="57" customWidth="1"/>
    <col min="8" max="9" width="7.7109375" style="57" bestFit="1" customWidth="1"/>
    <col min="10" max="10" width="13.5703125" style="57" bestFit="1" customWidth="1"/>
    <col min="11" max="11" width="10" style="57" bestFit="1" customWidth="1"/>
    <col min="12" max="12" width="9" style="57" bestFit="1" customWidth="1"/>
    <col min="13" max="13" width="11.5703125" style="57" customWidth="1"/>
    <col min="14" max="14" width="8.7109375" style="57" bestFit="1" customWidth="1"/>
    <col min="15" max="15" width="7.7109375" style="57" bestFit="1" customWidth="1"/>
    <col min="16" max="16" width="11.85546875" style="57" customWidth="1"/>
    <col min="17" max="16384" width="9.140625" style="57"/>
  </cols>
  <sheetData>
    <row r="1" spans="1:17" ht="47.25" customHeight="1">
      <c r="A1" s="1167" t="s">
        <v>1445</v>
      </c>
      <c r="B1" s="1168"/>
      <c r="C1" s="1168"/>
      <c r="D1" s="1168"/>
      <c r="E1" s="1168"/>
      <c r="F1" s="1168"/>
      <c r="G1" s="1168"/>
      <c r="H1" s="1168"/>
      <c r="I1" s="1168"/>
      <c r="J1" s="1168"/>
      <c r="K1" s="1168"/>
      <c r="L1" s="1168"/>
      <c r="M1" s="1168"/>
      <c r="N1" s="1168"/>
      <c r="O1" s="1168"/>
      <c r="P1" s="1168"/>
      <c r="Q1" s="468" t="s">
        <v>1037</v>
      </c>
    </row>
    <row r="2" spans="1:17" ht="3.75" customHeight="1">
      <c r="A2" s="58"/>
      <c r="B2" s="113"/>
      <c r="C2" s="58"/>
      <c r="D2" s="58"/>
      <c r="E2" s="58"/>
      <c r="F2" s="58"/>
      <c r="G2" s="58"/>
      <c r="H2" s="58"/>
      <c r="I2" s="58"/>
      <c r="J2" s="58"/>
      <c r="K2" s="58"/>
      <c r="L2" s="58"/>
      <c r="M2" s="58"/>
      <c r="N2" s="58"/>
      <c r="O2" s="58"/>
      <c r="P2" s="58"/>
    </row>
    <row r="3" spans="1:17" s="58" customFormat="1" ht="13.5" customHeight="1">
      <c r="A3" s="1180" t="s">
        <v>669</v>
      </c>
      <c r="B3" s="1180" t="s">
        <v>725</v>
      </c>
      <c r="C3" s="1191" t="s">
        <v>692</v>
      </c>
      <c r="D3" s="1192"/>
      <c r="E3" s="1192"/>
      <c r="F3" s="1193"/>
      <c r="G3" s="1180" t="s">
        <v>662</v>
      </c>
      <c r="H3" s="1180" t="s">
        <v>660</v>
      </c>
      <c r="I3" s="1191" t="s">
        <v>683</v>
      </c>
      <c r="J3" s="1192"/>
      <c r="K3" s="1192"/>
      <c r="L3" s="1192"/>
      <c r="M3" s="1192"/>
      <c r="N3" s="1192"/>
      <c r="O3" s="1192"/>
      <c r="P3" s="1193"/>
    </row>
    <row r="4" spans="1:17" s="58" customFormat="1">
      <c r="A4" s="1180"/>
      <c r="B4" s="1171"/>
      <c r="C4" s="1194"/>
      <c r="D4" s="1195"/>
      <c r="E4" s="1195"/>
      <c r="F4" s="1196"/>
      <c r="G4" s="1171"/>
      <c r="H4" s="1171"/>
      <c r="I4" s="1194"/>
      <c r="J4" s="1195"/>
      <c r="K4" s="1195"/>
      <c r="L4" s="1195"/>
      <c r="M4" s="1195"/>
      <c r="N4" s="1195"/>
      <c r="O4" s="1195"/>
      <c r="P4" s="1196"/>
    </row>
    <row r="5" spans="1:17" s="58" customFormat="1" ht="51">
      <c r="A5" s="1180"/>
      <c r="B5" s="1171"/>
      <c r="C5" s="743" t="s">
        <v>661</v>
      </c>
      <c r="D5" s="743" t="s">
        <v>667</v>
      </c>
      <c r="E5" s="743" t="s">
        <v>666</v>
      </c>
      <c r="F5" s="743" t="s">
        <v>665</v>
      </c>
      <c r="G5" s="1171"/>
      <c r="H5" s="1171"/>
      <c r="I5" s="743" t="s">
        <v>661</v>
      </c>
      <c r="J5" s="743" t="s">
        <v>679</v>
      </c>
      <c r="K5" s="743" t="s">
        <v>678</v>
      </c>
      <c r="L5" s="743" t="s">
        <v>677</v>
      </c>
      <c r="M5" s="743" t="s">
        <v>676</v>
      </c>
      <c r="N5" s="743" t="s">
        <v>675</v>
      </c>
      <c r="O5" s="743" t="s">
        <v>454</v>
      </c>
      <c r="P5" s="743" t="s">
        <v>687</v>
      </c>
    </row>
    <row r="6" spans="1:17" ht="15.75" customHeight="1">
      <c r="A6" s="120" t="s">
        <v>11</v>
      </c>
      <c r="B6" s="46">
        <v>3263868</v>
      </c>
      <c r="C6" s="46">
        <v>1681291</v>
      </c>
      <c r="D6" s="46">
        <v>631595</v>
      </c>
      <c r="E6" s="46">
        <v>848523</v>
      </c>
      <c r="F6" s="46">
        <v>201173</v>
      </c>
      <c r="G6" s="46">
        <v>344059</v>
      </c>
      <c r="H6" s="46">
        <v>474960</v>
      </c>
      <c r="I6" s="46">
        <v>763558</v>
      </c>
      <c r="J6" s="46">
        <v>23809</v>
      </c>
      <c r="K6" s="46">
        <v>217183</v>
      </c>
      <c r="L6" s="46">
        <v>72870</v>
      </c>
      <c r="M6" s="46">
        <v>123200</v>
      </c>
      <c r="N6" s="46">
        <v>11723</v>
      </c>
      <c r="O6" s="46">
        <v>298811</v>
      </c>
      <c r="P6" s="46">
        <v>15962</v>
      </c>
    </row>
    <row r="7" spans="1:17" ht="15.75" customHeight="1">
      <c r="A7" s="770" t="s">
        <v>352</v>
      </c>
      <c r="B7" s="731">
        <v>1490745</v>
      </c>
      <c r="C7" s="731">
        <v>771463</v>
      </c>
      <c r="D7" s="731">
        <v>343646</v>
      </c>
      <c r="E7" s="731">
        <v>392272</v>
      </c>
      <c r="F7" s="731">
        <v>35545</v>
      </c>
      <c r="G7" s="731">
        <v>117270</v>
      </c>
      <c r="H7" s="731">
        <v>245451</v>
      </c>
      <c r="I7" s="731">
        <v>356561</v>
      </c>
      <c r="J7" s="731">
        <v>13912</v>
      </c>
      <c r="K7" s="731">
        <v>86173</v>
      </c>
      <c r="L7" s="731">
        <v>27998</v>
      </c>
      <c r="M7" s="731">
        <v>34205</v>
      </c>
      <c r="N7" s="731">
        <v>6811</v>
      </c>
      <c r="O7" s="731">
        <v>174150</v>
      </c>
      <c r="P7" s="731">
        <v>13312</v>
      </c>
    </row>
    <row r="8" spans="1:17">
      <c r="A8" s="150" t="s">
        <v>13</v>
      </c>
      <c r="B8" s="117">
        <v>246850</v>
      </c>
      <c r="C8" s="117">
        <v>109758</v>
      </c>
      <c r="D8" s="117">
        <v>48817</v>
      </c>
      <c r="E8" s="117">
        <v>57646</v>
      </c>
      <c r="F8" s="117">
        <v>3295</v>
      </c>
      <c r="G8" s="117">
        <v>14568</v>
      </c>
      <c r="H8" s="117">
        <v>58954</v>
      </c>
      <c r="I8" s="117">
        <v>63570</v>
      </c>
      <c r="J8" s="117">
        <v>3829</v>
      </c>
      <c r="K8" s="117">
        <v>14338</v>
      </c>
      <c r="L8" s="117">
        <v>1916</v>
      </c>
      <c r="M8" s="117">
        <v>900</v>
      </c>
      <c r="N8" s="117">
        <v>194</v>
      </c>
      <c r="O8" s="117">
        <v>36078</v>
      </c>
      <c r="P8" s="117">
        <v>6315</v>
      </c>
    </row>
    <row r="9" spans="1:17">
      <c r="A9" s="756" t="s">
        <v>14</v>
      </c>
      <c r="B9" s="733">
        <v>76395</v>
      </c>
      <c r="C9" s="733">
        <v>49914</v>
      </c>
      <c r="D9" s="733">
        <v>20655</v>
      </c>
      <c r="E9" s="733">
        <v>26946</v>
      </c>
      <c r="F9" s="733">
        <v>2313</v>
      </c>
      <c r="G9" s="733">
        <v>2021</v>
      </c>
      <c r="H9" s="733">
        <v>7139</v>
      </c>
      <c r="I9" s="733">
        <v>17321</v>
      </c>
      <c r="J9" s="733">
        <v>264</v>
      </c>
      <c r="K9" s="733">
        <v>4192</v>
      </c>
      <c r="L9" s="733">
        <v>617</v>
      </c>
      <c r="M9" s="733">
        <v>130</v>
      </c>
      <c r="N9" s="733">
        <v>108</v>
      </c>
      <c r="O9" s="733">
        <v>12010</v>
      </c>
      <c r="P9" s="733">
        <v>0</v>
      </c>
    </row>
    <row r="10" spans="1:17">
      <c r="A10" s="150" t="s">
        <v>15</v>
      </c>
      <c r="B10" s="117">
        <v>83517</v>
      </c>
      <c r="C10" s="117">
        <v>45917</v>
      </c>
      <c r="D10" s="117">
        <v>16605</v>
      </c>
      <c r="E10" s="117">
        <v>27418</v>
      </c>
      <c r="F10" s="117">
        <v>1894</v>
      </c>
      <c r="G10" s="117">
        <v>47</v>
      </c>
      <c r="H10" s="117">
        <v>13983</v>
      </c>
      <c r="I10" s="117">
        <v>23570</v>
      </c>
      <c r="J10" s="117">
        <v>73</v>
      </c>
      <c r="K10" s="117">
        <v>7084</v>
      </c>
      <c r="L10" s="117">
        <v>14</v>
      </c>
      <c r="M10" s="117">
        <v>6</v>
      </c>
      <c r="N10" s="117">
        <v>4</v>
      </c>
      <c r="O10" s="117">
        <v>16108</v>
      </c>
      <c r="P10" s="117">
        <v>281</v>
      </c>
    </row>
    <row r="11" spans="1:17">
      <c r="A11" s="756" t="s">
        <v>16</v>
      </c>
      <c r="B11" s="733">
        <v>31762</v>
      </c>
      <c r="C11" s="733">
        <v>19133</v>
      </c>
      <c r="D11" s="733">
        <v>8329</v>
      </c>
      <c r="E11" s="733">
        <v>9733</v>
      </c>
      <c r="F11" s="733">
        <v>1071</v>
      </c>
      <c r="G11" s="733">
        <v>1030</v>
      </c>
      <c r="H11" s="733">
        <v>2437</v>
      </c>
      <c r="I11" s="733">
        <v>9162</v>
      </c>
      <c r="J11" s="733">
        <v>74</v>
      </c>
      <c r="K11" s="733">
        <v>2528</v>
      </c>
      <c r="L11" s="733">
        <v>1428</v>
      </c>
      <c r="M11" s="733">
        <v>3300</v>
      </c>
      <c r="N11" s="733">
        <v>6</v>
      </c>
      <c r="O11" s="733">
        <v>1826</v>
      </c>
      <c r="P11" s="733">
        <v>0</v>
      </c>
    </row>
    <row r="12" spans="1:17">
      <c r="A12" s="150" t="s">
        <v>17</v>
      </c>
      <c r="B12" s="117">
        <v>71410</v>
      </c>
      <c r="C12" s="117">
        <v>35575</v>
      </c>
      <c r="D12" s="117">
        <v>18400</v>
      </c>
      <c r="E12" s="117">
        <v>15485</v>
      </c>
      <c r="F12" s="117">
        <v>1690</v>
      </c>
      <c r="G12" s="117">
        <v>1920</v>
      </c>
      <c r="H12" s="117">
        <v>10972</v>
      </c>
      <c r="I12" s="117">
        <v>22943</v>
      </c>
      <c r="J12" s="117">
        <v>336</v>
      </c>
      <c r="K12" s="117">
        <v>6944</v>
      </c>
      <c r="L12" s="117">
        <v>4064</v>
      </c>
      <c r="M12" s="117">
        <v>3652</v>
      </c>
      <c r="N12" s="117">
        <v>389</v>
      </c>
      <c r="O12" s="117">
        <v>7558</v>
      </c>
      <c r="P12" s="117">
        <v>0</v>
      </c>
    </row>
    <row r="13" spans="1:17">
      <c r="A13" s="756" t="s">
        <v>18</v>
      </c>
      <c r="B13" s="733">
        <v>91419</v>
      </c>
      <c r="C13" s="733">
        <v>49863</v>
      </c>
      <c r="D13" s="733">
        <v>21896</v>
      </c>
      <c r="E13" s="733">
        <v>25757</v>
      </c>
      <c r="F13" s="733">
        <v>2210</v>
      </c>
      <c r="G13" s="733">
        <v>4074</v>
      </c>
      <c r="H13" s="733">
        <v>16067</v>
      </c>
      <c r="I13" s="733">
        <v>21415</v>
      </c>
      <c r="J13" s="733">
        <v>351</v>
      </c>
      <c r="K13" s="733">
        <v>5065</v>
      </c>
      <c r="L13" s="733">
        <v>1970</v>
      </c>
      <c r="M13" s="733">
        <v>1437</v>
      </c>
      <c r="N13" s="733">
        <v>322</v>
      </c>
      <c r="O13" s="733">
        <v>8193</v>
      </c>
      <c r="P13" s="733">
        <v>4077</v>
      </c>
    </row>
    <row r="14" spans="1:17">
      <c r="A14" s="150" t="s">
        <v>19</v>
      </c>
      <c r="B14" s="117">
        <v>89060</v>
      </c>
      <c r="C14" s="117">
        <v>46662</v>
      </c>
      <c r="D14" s="117">
        <v>24359</v>
      </c>
      <c r="E14" s="117">
        <v>21801</v>
      </c>
      <c r="F14" s="117">
        <v>502</v>
      </c>
      <c r="G14" s="117">
        <v>182</v>
      </c>
      <c r="H14" s="117">
        <v>12636</v>
      </c>
      <c r="I14" s="117">
        <v>29580</v>
      </c>
      <c r="J14" s="117">
        <v>147</v>
      </c>
      <c r="K14" s="117">
        <v>9783</v>
      </c>
      <c r="L14" s="117">
        <v>177</v>
      </c>
      <c r="M14" s="117">
        <v>450</v>
      </c>
      <c r="N14" s="117">
        <v>1</v>
      </c>
      <c r="O14" s="117">
        <v>19022</v>
      </c>
      <c r="P14" s="117">
        <v>0</v>
      </c>
    </row>
    <row r="15" spans="1:17">
      <c r="A15" s="756" t="s">
        <v>20</v>
      </c>
      <c r="B15" s="733">
        <v>143573</v>
      </c>
      <c r="C15" s="733">
        <v>66023</v>
      </c>
      <c r="D15" s="733">
        <v>24752</v>
      </c>
      <c r="E15" s="733">
        <v>36557</v>
      </c>
      <c r="F15" s="733">
        <v>4714</v>
      </c>
      <c r="G15" s="733">
        <v>15017</v>
      </c>
      <c r="H15" s="733">
        <v>27106</v>
      </c>
      <c r="I15" s="733">
        <v>35427</v>
      </c>
      <c r="J15" s="733">
        <v>1769</v>
      </c>
      <c r="K15" s="733">
        <v>5880</v>
      </c>
      <c r="L15" s="733">
        <v>2042</v>
      </c>
      <c r="M15" s="733">
        <v>1448</v>
      </c>
      <c r="N15" s="733">
        <v>1070</v>
      </c>
      <c r="O15" s="733">
        <v>22586</v>
      </c>
      <c r="P15" s="733">
        <v>632</v>
      </c>
    </row>
    <row r="16" spans="1:17">
      <c r="A16" s="150" t="s">
        <v>21</v>
      </c>
      <c r="B16" s="117">
        <v>452299</v>
      </c>
      <c r="C16" s="117">
        <v>245578</v>
      </c>
      <c r="D16" s="117">
        <v>114512</v>
      </c>
      <c r="E16" s="117">
        <v>121127</v>
      </c>
      <c r="F16" s="117">
        <v>9939</v>
      </c>
      <c r="G16" s="117">
        <v>57097</v>
      </c>
      <c r="H16" s="117">
        <v>71431</v>
      </c>
      <c r="I16" s="117">
        <v>78193</v>
      </c>
      <c r="J16" s="117">
        <v>4965</v>
      </c>
      <c r="K16" s="117">
        <v>13303</v>
      </c>
      <c r="L16" s="117">
        <v>3910</v>
      </c>
      <c r="M16" s="117">
        <v>19925</v>
      </c>
      <c r="N16" s="117">
        <v>2896</v>
      </c>
      <c r="O16" s="117">
        <v>31387</v>
      </c>
      <c r="P16" s="117">
        <v>1807</v>
      </c>
    </row>
    <row r="17" spans="1:16">
      <c r="A17" s="756" t="s">
        <v>22</v>
      </c>
      <c r="B17" s="733">
        <v>136861</v>
      </c>
      <c r="C17" s="733">
        <v>72886</v>
      </c>
      <c r="D17" s="733">
        <v>35937</v>
      </c>
      <c r="E17" s="733">
        <v>34682</v>
      </c>
      <c r="F17" s="733">
        <v>2267</v>
      </c>
      <c r="G17" s="733">
        <v>14108</v>
      </c>
      <c r="H17" s="733">
        <v>16254</v>
      </c>
      <c r="I17" s="733">
        <v>33613</v>
      </c>
      <c r="J17" s="733">
        <v>1401</v>
      </c>
      <c r="K17" s="733">
        <v>8544</v>
      </c>
      <c r="L17" s="733">
        <v>10667</v>
      </c>
      <c r="M17" s="733">
        <v>412</v>
      </c>
      <c r="N17" s="733">
        <v>1632</v>
      </c>
      <c r="O17" s="733">
        <v>10957</v>
      </c>
      <c r="P17" s="733">
        <v>0</v>
      </c>
    </row>
    <row r="18" spans="1:16">
      <c r="A18" s="150" t="s">
        <v>23</v>
      </c>
      <c r="B18" s="117">
        <v>67599</v>
      </c>
      <c r="C18" s="117">
        <v>30154</v>
      </c>
      <c r="D18" s="117">
        <v>9384</v>
      </c>
      <c r="E18" s="117">
        <v>15120</v>
      </c>
      <c r="F18" s="117">
        <v>5650</v>
      </c>
      <c r="G18" s="117">
        <v>7206</v>
      </c>
      <c r="H18" s="117">
        <v>8472</v>
      </c>
      <c r="I18" s="117">
        <v>21767</v>
      </c>
      <c r="J18" s="117">
        <v>703</v>
      </c>
      <c r="K18" s="117">
        <v>8512</v>
      </c>
      <c r="L18" s="117">
        <v>1193</v>
      </c>
      <c r="M18" s="117">
        <v>2545</v>
      </c>
      <c r="N18" s="117">
        <v>189</v>
      </c>
      <c r="O18" s="117">
        <v>8425</v>
      </c>
      <c r="P18" s="117">
        <v>200</v>
      </c>
    </row>
    <row r="19" spans="1:16" ht="15.75" customHeight="1">
      <c r="A19" s="770" t="s">
        <v>351</v>
      </c>
      <c r="B19" s="731">
        <v>1535084</v>
      </c>
      <c r="C19" s="731">
        <v>800670</v>
      </c>
      <c r="D19" s="731">
        <v>246781</v>
      </c>
      <c r="E19" s="731">
        <v>391034</v>
      </c>
      <c r="F19" s="731">
        <v>162855</v>
      </c>
      <c r="G19" s="731">
        <v>220154</v>
      </c>
      <c r="H19" s="731">
        <v>187149</v>
      </c>
      <c r="I19" s="731">
        <v>327111</v>
      </c>
      <c r="J19" s="731">
        <v>9262</v>
      </c>
      <c r="K19" s="731">
        <v>115145</v>
      </c>
      <c r="L19" s="731">
        <v>40469</v>
      </c>
      <c r="M19" s="731">
        <v>78674</v>
      </c>
      <c r="N19" s="731">
        <v>4638</v>
      </c>
      <c r="O19" s="731">
        <v>76273</v>
      </c>
      <c r="P19" s="731">
        <v>2650</v>
      </c>
    </row>
    <row r="20" spans="1:16">
      <c r="A20" s="150" t="s">
        <v>25</v>
      </c>
      <c r="B20" s="117">
        <v>134301</v>
      </c>
      <c r="C20" s="117">
        <v>70822</v>
      </c>
      <c r="D20" s="117">
        <v>24109</v>
      </c>
      <c r="E20" s="117">
        <v>34904</v>
      </c>
      <c r="F20" s="117">
        <v>11809</v>
      </c>
      <c r="G20" s="117">
        <v>12993</v>
      </c>
      <c r="H20" s="117">
        <v>22808</v>
      </c>
      <c r="I20" s="117">
        <v>27678</v>
      </c>
      <c r="J20" s="117">
        <v>1215</v>
      </c>
      <c r="K20" s="117">
        <v>10524</v>
      </c>
      <c r="L20" s="117">
        <v>4287</v>
      </c>
      <c r="M20" s="117">
        <v>2548</v>
      </c>
      <c r="N20" s="117">
        <v>666</v>
      </c>
      <c r="O20" s="117">
        <v>8388</v>
      </c>
      <c r="P20" s="117">
        <v>50</v>
      </c>
    </row>
    <row r="21" spans="1:16">
      <c r="A21" s="756" t="s">
        <v>26</v>
      </c>
      <c r="B21" s="733">
        <v>123349</v>
      </c>
      <c r="C21" s="733">
        <v>48082</v>
      </c>
      <c r="D21" s="733">
        <v>16900</v>
      </c>
      <c r="E21" s="733">
        <v>25346</v>
      </c>
      <c r="F21" s="733">
        <v>5836</v>
      </c>
      <c r="G21" s="733">
        <v>7168</v>
      </c>
      <c r="H21" s="733">
        <v>14704</v>
      </c>
      <c r="I21" s="733">
        <v>53395</v>
      </c>
      <c r="J21" s="733">
        <v>166</v>
      </c>
      <c r="K21" s="733">
        <v>9381</v>
      </c>
      <c r="L21" s="733">
        <v>829</v>
      </c>
      <c r="M21" s="733">
        <v>33580</v>
      </c>
      <c r="N21" s="733">
        <v>86</v>
      </c>
      <c r="O21" s="733">
        <v>9347</v>
      </c>
      <c r="P21" s="733">
        <v>6</v>
      </c>
    </row>
    <row r="22" spans="1:16">
      <c r="A22" s="150" t="s">
        <v>27</v>
      </c>
      <c r="B22" s="117">
        <v>658865</v>
      </c>
      <c r="C22" s="117">
        <v>353963</v>
      </c>
      <c r="D22" s="117">
        <v>114759</v>
      </c>
      <c r="E22" s="117">
        <v>157645</v>
      </c>
      <c r="F22" s="117">
        <v>81559</v>
      </c>
      <c r="G22" s="117">
        <v>131397</v>
      </c>
      <c r="H22" s="117">
        <v>78089</v>
      </c>
      <c r="I22" s="117">
        <v>95416</v>
      </c>
      <c r="J22" s="117">
        <v>5840</v>
      </c>
      <c r="K22" s="117">
        <v>27383</v>
      </c>
      <c r="L22" s="117">
        <v>8739</v>
      </c>
      <c r="M22" s="117">
        <v>20223</v>
      </c>
      <c r="N22" s="117">
        <v>1989</v>
      </c>
      <c r="O22" s="117">
        <v>29888</v>
      </c>
      <c r="P22" s="117">
        <v>1354</v>
      </c>
    </row>
    <row r="23" spans="1:16">
      <c r="A23" s="756" t="s">
        <v>28</v>
      </c>
      <c r="B23" s="733">
        <v>190068</v>
      </c>
      <c r="C23" s="733">
        <v>125628</v>
      </c>
      <c r="D23" s="733">
        <v>40118</v>
      </c>
      <c r="E23" s="733">
        <v>67211</v>
      </c>
      <c r="F23" s="733">
        <v>18299</v>
      </c>
      <c r="G23" s="733">
        <v>16386</v>
      </c>
      <c r="H23" s="733">
        <v>21160</v>
      </c>
      <c r="I23" s="733">
        <v>26894</v>
      </c>
      <c r="J23" s="733">
        <v>802</v>
      </c>
      <c r="K23" s="733">
        <v>10976</v>
      </c>
      <c r="L23" s="733">
        <v>5978</v>
      </c>
      <c r="M23" s="733">
        <v>1332</v>
      </c>
      <c r="N23" s="733">
        <v>611</v>
      </c>
      <c r="O23" s="733">
        <v>7195</v>
      </c>
      <c r="P23" s="733">
        <v>0</v>
      </c>
    </row>
    <row r="24" spans="1:16">
      <c r="A24" s="150" t="s">
        <v>29</v>
      </c>
      <c r="B24" s="117">
        <v>351084</v>
      </c>
      <c r="C24" s="117">
        <v>150904</v>
      </c>
      <c r="D24" s="117">
        <v>41515</v>
      </c>
      <c r="E24" s="117">
        <v>83172</v>
      </c>
      <c r="F24" s="117">
        <v>26217</v>
      </c>
      <c r="G24" s="117">
        <v>37894</v>
      </c>
      <c r="H24" s="117">
        <v>44398</v>
      </c>
      <c r="I24" s="117">
        <v>117888</v>
      </c>
      <c r="J24" s="117">
        <v>847</v>
      </c>
      <c r="K24" s="117">
        <v>54295</v>
      </c>
      <c r="L24" s="117">
        <v>19499</v>
      </c>
      <c r="M24" s="117">
        <v>20890</v>
      </c>
      <c r="N24" s="117">
        <v>405</v>
      </c>
      <c r="O24" s="117">
        <v>20712</v>
      </c>
      <c r="P24" s="117">
        <v>1240</v>
      </c>
    </row>
    <row r="25" spans="1:16">
      <c r="A25" s="756" t="s">
        <v>30</v>
      </c>
      <c r="B25" s="733">
        <v>77417</v>
      </c>
      <c r="C25" s="733">
        <v>51271</v>
      </c>
      <c r="D25" s="733">
        <v>9380</v>
      </c>
      <c r="E25" s="733">
        <v>22756</v>
      </c>
      <c r="F25" s="733">
        <v>19135</v>
      </c>
      <c r="G25" s="733">
        <v>14316</v>
      </c>
      <c r="H25" s="733">
        <v>5990</v>
      </c>
      <c r="I25" s="733">
        <v>5840</v>
      </c>
      <c r="J25" s="733">
        <v>392</v>
      </c>
      <c r="K25" s="733">
        <v>2586</v>
      </c>
      <c r="L25" s="733">
        <v>1137</v>
      </c>
      <c r="M25" s="733">
        <v>101</v>
      </c>
      <c r="N25" s="733">
        <v>881</v>
      </c>
      <c r="O25" s="733">
        <v>743</v>
      </c>
      <c r="P25" s="733">
        <v>0</v>
      </c>
    </row>
    <row r="26" spans="1:16" ht="19.5" customHeight="1">
      <c r="A26" s="120" t="s">
        <v>350</v>
      </c>
      <c r="B26" s="46">
        <v>230919</v>
      </c>
      <c r="C26" s="46">
        <v>105793</v>
      </c>
      <c r="D26" s="46">
        <v>39651</v>
      </c>
      <c r="E26" s="46">
        <v>64042</v>
      </c>
      <c r="F26" s="46">
        <v>2100</v>
      </c>
      <c r="G26" s="46">
        <v>5636</v>
      </c>
      <c r="H26" s="46">
        <v>40673</v>
      </c>
      <c r="I26" s="46">
        <v>78817</v>
      </c>
      <c r="J26" s="46">
        <v>598</v>
      </c>
      <c r="K26" s="46">
        <v>15495</v>
      </c>
      <c r="L26" s="46">
        <v>4378</v>
      </c>
      <c r="M26" s="46">
        <v>10321</v>
      </c>
      <c r="N26" s="46">
        <v>274</v>
      </c>
      <c r="O26" s="46">
        <v>47751</v>
      </c>
      <c r="P26" s="46">
        <v>0</v>
      </c>
    </row>
    <row r="27" spans="1:16">
      <c r="A27" s="756" t="s">
        <v>93</v>
      </c>
      <c r="B27" s="733">
        <v>68638</v>
      </c>
      <c r="C27" s="733">
        <v>30687</v>
      </c>
      <c r="D27" s="733">
        <v>11131</v>
      </c>
      <c r="E27" s="733">
        <v>19149</v>
      </c>
      <c r="F27" s="733">
        <v>407</v>
      </c>
      <c r="G27" s="733">
        <v>759</v>
      </c>
      <c r="H27" s="733">
        <v>10530</v>
      </c>
      <c r="I27" s="733">
        <v>26662</v>
      </c>
      <c r="J27" s="733">
        <v>85</v>
      </c>
      <c r="K27" s="733">
        <v>3559</v>
      </c>
      <c r="L27" s="733">
        <v>3930</v>
      </c>
      <c r="M27" s="733">
        <v>7685</v>
      </c>
      <c r="N27" s="733">
        <v>100</v>
      </c>
      <c r="O27" s="733">
        <v>11303</v>
      </c>
      <c r="P27" s="733">
        <v>0</v>
      </c>
    </row>
    <row r="28" spans="1:16">
      <c r="A28" s="150" t="s">
        <v>101</v>
      </c>
      <c r="B28" s="117">
        <v>29091</v>
      </c>
      <c r="C28" s="117">
        <v>17980</v>
      </c>
      <c r="D28" s="117">
        <v>7131</v>
      </c>
      <c r="E28" s="117">
        <v>10812</v>
      </c>
      <c r="F28" s="117">
        <v>37</v>
      </c>
      <c r="G28" s="117">
        <v>29</v>
      </c>
      <c r="H28" s="117">
        <v>4680</v>
      </c>
      <c r="I28" s="117">
        <v>6402</v>
      </c>
      <c r="J28" s="117">
        <v>91</v>
      </c>
      <c r="K28" s="117">
        <v>1311</v>
      </c>
      <c r="L28" s="117">
        <v>108</v>
      </c>
      <c r="M28" s="117">
        <v>0</v>
      </c>
      <c r="N28" s="117">
        <v>0</v>
      </c>
      <c r="O28" s="117">
        <v>4892</v>
      </c>
      <c r="P28" s="117">
        <v>0</v>
      </c>
    </row>
    <row r="29" spans="1:16">
      <c r="A29" s="756" t="s">
        <v>92</v>
      </c>
      <c r="B29" s="733">
        <v>23156</v>
      </c>
      <c r="C29" s="733">
        <v>10449</v>
      </c>
      <c r="D29" s="733">
        <v>3578</v>
      </c>
      <c r="E29" s="733">
        <v>6799</v>
      </c>
      <c r="F29" s="733">
        <v>72</v>
      </c>
      <c r="G29" s="733">
        <v>327</v>
      </c>
      <c r="H29" s="733">
        <v>2787</v>
      </c>
      <c r="I29" s="733">
        <v>9593</v>
      </c>
      <c r="J29" s="733">
        <v>34</v>
      </c>
      <c r="K29" s="733">
        <v>981</v>
      </c>
      <c r="L29" s="733">
        <v>121</v>
      </c>
      <c r="M29" s="733">
        <v>2568</v>
      </c>
      <c r="N29" s="733">
        <v>0</v>
      </c>
      <c r="O29" s="733">
        <v>5889</v>
      </c>
      <c r="P29" s="733">
        <v>0</v>
      </c>
    </row>
    <row r="30" spans="1:16">
      <c r="A30" s="150" t="s">
        <v>100</v>
      </c>
      <c r="B30" s="117">
        <v>42646</v>
      </c>
      <c r="C30" s="117">
        <v>21535</v>
      </c>
      <c r="D30" s="117">
        <v>7569</v>
      </c>
      <c r="E30" s="117">
        <v>13011</v>
      </c>
      <c r="F30" s="117">
        <v>955</v>
      </c>
      <c r="G30" s="117">
        <v>6</v>
      </c>
      <c r="H30" s="117">
        <v>7835</v>
      </c>
      <c r="I30" s="117">
        <v>13270</v>
      </c>
      <c r="J30" s="117">
        <v>169</v>
      </c>
      <c r="K30" s="117">
        <v>2271</v>
      </c>
      <c r="L30" s="117">
        <v>0</v>
      </c>
      <c r="M30" s="117">
        <v>0</v>
      </c>
      <c r="N30" s="117">
        <v>0</v>
      </c>
      <c r="O30" s="117">
        <v>10830</v>
      </c>
      <c r="P30" s="117">
        <v>0</v>
      </c>
    </row>
    <row r="31" spans="1:16">
      <c r="A31" s="756" t="s">
        <v>91</v>
      </c>
      <c r="B31" s="733">
        <v>27789</v>
      </c>
      <c r="C31" s="733">
        <v>9097</v>
      </c>
      <c r="D31" s="733">
        <v>2958</v>
      </c>
      <c r="E31" s="733">
        <v>5781</v>
      </c>
      <c r="F31" s="733">
        <v>358</v>
      </c>
      <c r="G31" s="733">
        <v>4179</v>
      </c>
      <c r="H31" s="733">
        <v>3853</v>
      </c>
      <c r="I31" s="733">
        <v>10660</v>
      </c>
      <c r="J31" s="733">
        <v>180</v>
      </c>
      <c r="K31" s="733">
        <v>4453</v>
      </c>
      <c r="L31" s="733">
        <v>219</v>
      </c>
      <c r="M31" s="733">
        <v>68</v>
      </c>
      <c r="N31" s="733">
        <v>174</v>
      </c>
      <c r="O31" s="733">
        <v>5566</v>
      </c>
      <c r="P31" s="733">
        <v>0</v>
      </c>
    </row>
    <row r="32" spans="1:16">
      <c r="A32" s="150" t="s">
        <v>90</v>
      </c>
      <c r="B32" s="117">
        <v>39599</v>
      </c>
      <c r="C32" s="117">
        <v>16045</v>
      </c>
      <c r="D32" s="117">
        <v>7284</v>
      </c>
      <c r="E32" s="117">
        <v>8490</v>
      </c>
      <c r="F32" s="117">
        <v>271</v>
      </c>
      <c r="G32" s="117">
        <v>336</v>
      </c>
      <c r="H32" s="117">
        <v>10988</v>
      </c>
      <c r="I32" s="117">
        <v>12230</v>
      </c>
      <c r="J32" s="117">
        <v>39</v>
      </c>
      <c r="K32" s="117">
        <v>2920</v>
      </c>
      <c r="L32" s="117">
        <v>0</v>
      </c>
      <c r="M32" s="117">
        <v>0</v>
      </c>
      <c r="N32" s="117">
        <v>0</v>
      </c>
      <c r="O32" s="117">
        <v>9271</v>
      </c>
      <c r="P32" s="117">
        <v>0</v>
      </c>
    </row>
    <row r="33" spans="1:16" ht="16.5" customHeight="1">
      <c r="A33" s="770" t="s">
        <v>349</v>
      </c>
      <c r="B33" s="731">
        <v>6402</v>
      </c>
      <c r="C33" s="731">
        <v>3112</v>
      </c>
      <c r="D33" s="731">
        <v>1438</v>
      </c>
      <c r="E33" s="731">
        <v>1001</v>
      </c>
      <c r="F33" s="731">
        <v>673</v>
      </c>
      <c r="G33" s="731">
        <v>999</v>
      </c>
      <c r="H33" s="731">
        <v>1449</v>
      </c>
      <c r="I33" s="731">
        <v>842</v>
      </c>
      <c r="J33" s="731">
        <v>37</v>
      </c>
      <c r="K33" s="731">
        <v>290</v>
      </c>
      <c r="L33" s="731">
        <v>25</v>
      </c>
      <c r="M33" s="731">
        <v>0</v>
      </c>
      <c r="N33" s="731">
        <v>0</v>
      </c>
      <c r="O33" s="731">
        <v>490</v>
      </c>
      <c r="P33" s="731">
        <v>0</v>
      </c>
    </row>
    <row r="34" spans="1:16">
      <c r="A34" s="150" t="s">
        <v>99</v>
      </c>
      <c r="B34" s="117">
        <v>6402</v>
      </c>
      <c r="C34" s="117">
        <v>3112</v>
      </c>
      <c r="D34" s="117">
        <v>1438</v>
      </c>
      <c r="E34" s="117">
        <v>1001</v>
      </c>
      <c r="F34" s="117">
        <v>673</v>
      </c>
      <c r="G34" s="117">
        <v>999</v>
      </c>
      <c r="H34" s="117">
        <v>1449</v>
      </c>
      <c r="I34" s="117">
        <v>842</v>
      </c>
      <c r="J34" s="117">
        <v>37</v>
      </c>
      <c r="K34" s="117">
        <v>290</v>
      </c>
      <c r="L34" s="117">
        <v>25</v>
      </c>
      <c r="M34" s="117">
        <v>0</v>
      </c>
      <c r="N34" s="117">
        <v>0</v>
      </c>
      <c r="O34" s="117">
        <v>490</v>
      </c>
      <c r="P34" s="117">
        <v>0</v>
      </c>
    </row>
    <row r="35" spans="1:16" ht="16.5" customHeight="1">
      <c r="A35" s="770" t="s">
        <v>41</v>
      </c>
      <c r="B35" s="731">
        <v>718</v>
      </c>
      <c r="C35" s="731">
        <v>253</v>
      </c>
      <c r="D35" s="731">
        <v>79</v>
      </c>
      <c r="E35" s="731">
        <v>174</v>
      </c>
      <c r="F35" s="731">
        <v>0</v>
      </c>
      <c r="G35" s="731">
        <v>0</v>
      </c>
      <c r="H35" s="731">
        <v>238</v>
      </c>
      <c r="I35" s="731">
        <v>227</v>
      </c>
      <c r="J35" s="731">
        <v>0</v>
      </c>
      <c r="K35" s="731">
        <v>80</v>
      </c>
      <c r="L35" s="731">
        <v>0</v>
      </c>
      <c r="M35" s="731">
        <v>0</v>
      </c>
      <c r="N35" s="731">
        <v>0</v>
      </c>
      <c r="O35" s="731">
        <v>147</v>
      </c>
      <c r="P35" s="731">
        <v>0</v>
      </c>
    </row>
    <row r="36" spans="1:16">
      <c r="A36" s="150" t="s">
        <v>116</v>
      </c>
      <c r="B36" s="117">
        <v>718</v>
      </c>
      <c r="C36" s="117">
        <v>253</v>
      </c>
      <c r="D36" s="117">
        <v>79</v>
      </c>
      <c r="E36" s="117">
        <v>174</v>
      </c>
      <c r="F36" s="117">
        <v>0</v>
      </c>
      <c r="G36" s="117">
        <v>0</v>
      </c>
      <c r="H36" s="117">
        <v>238</v>
      </c>
      <c r="I36" s="117">
        <v>227</v>
      </c>
      <c r="J36" s="117">
        <v>0</v>
      </c>
      <c r="K36" s="117">
        <v>80</v>
      </c>
      <c r="L36" s="117">
        <v>0</v>
      </c>
      <c r="M36" s="117">
        <v>0</v>
      </c>
      <c r="N36" s="117">
        <v>0</v>
      </c>
      <c r="O36" s="117">
        <v>147</v>
      </c>
      <c r="P36" s="117">
        <v>0</v>
      </c>
    </row>
    <row r="37" spans="1:16" ht="1.5" customHeight="1">
      <c r="A37" s="150"/>
      <c r="B37" s="728"/>
      <c r="C37" s="728"/>
      <c r="D37" s="728"/>
      <c r="E37" s="728"/>
      <c r="F37" s="728"/>
      <c r="G37" s="728"/>
      <c r="H37" s="728"/>
      <c r="I37" s="728"/>
      <c r="J37" s="728"/>
      <c r="K37" s="728"/>
      <c r="L37" s="728"/>
      <c r="M37" s="728"/>
      <c r="N37" s="728"/>
      <c r="O37" s="728"/>
      <c r="P37" s="728"/>
    </row>
    <row r="38" spans="1:16" ht="23.25" customHeight="1">
      <c r="A38" s="1169" t="s">
        <v>724</v>
      </c>
      <c r="B38" s="1169"/>
      <c r="C38" s="1169"/>
      <c r="D38" s="1169"/>
      <c r="E38" s="1169"/>
      <c r="F38" s="1169"/>
      <c r="G38" s="1169"/>
      <c r="H38" s="1169"/>
      <c r="I38" s="1169"/>
      <c r="J38" s="1169"/>
      <c r="K38" s="1169"/>
      <c r="L38" s="1169"/>
      <c r="M38" s="1169"/>
      <c r="N38" s="1169"/>
      <c r="O38" s="1169"/>
      <c r="P38" s="1169"/>
    </row>
  </sheetData>
  <mergeCells count="8">
    <mergeCell ref="A1:P1"/>
    <mergeCell ref="A38:P38"/>
    <mergeCell ref="A3:A5"/>
    <mergeCell ref="C3:F4"/>
    <mergeCell ref="I3:P4"/>
    <mergeCell ref="B3:B5"/>
    <mergeCell ref="G3:G5"/>
    <mergeCell ref="H3:H5"/>
  </mergeCells>
  <hyperlinks>
    <hyperlink ref="Q1" location="INDICE!A1" display="INDICE"/>
  </hyperlinks>
  <printOptions horizontalCentered="1"/>
  <pageMargins left="0.74803149606299213" right="0.74803149606299213" top="1.1417322834645669" bottom="0.82677165354330717" header="0" footer="0.51181102362204722"/>
  <pageSetup paperSize="9" scale="75" firstPageNumber="101" orientation="landscape" useFirstPageNumber="1" r:id="rId1"/>
  <headerFooter scaleWithDoc="0" alignWithMargins="0">
    <oddHeader>&amp;C&amp;G</oddHeader>
    <oddFooter>&amp;C&amp;12 105</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showGridLines="0" zoomScale="90" zoomScaleNormal="90" zoomScalePageLayoutView="80" workbookViewId="0">
      <selection activeCell="A2" sqref="A2:A3"/>
    </sheetView>
  </sheetViews>
  <sheetFormatPr baseColWidth="10" defaultColWidth="9.140625" defaultRowHeight="12.75"/>
  <cols>
    <col min="1" max="1" width="25" style="57" bestFit="1" customWidth="1"/>
    <col min="2" max="2" width="11.140625" style="57" customWidth="1"/>
    <col min="3" max="3" width="9" style="57" bestFit="1" customWidth="1"/>
    <col min="4" max="4" width="7.7109375" style="57" bestFit="1" customWidth="1"/>
    <col min="5" max="5" width="7.42578125" style="57" customWidth="1"/>
    <col min="6" max="7" width="10.140625" style="57" bestFit="1" customWidth="1"/>
    <col min="8" max="8" width="12" style="57" bestFit="1" customWidth="1"/>
    <col min="9" max="9" width="7.7109375" style="57" bestFit="1" customWidth="1"/>
    <col min="10" max="11" width="10.85546875" style="57" bestFit="1" customWidth="1"/>
    <col min="12" max="12" width="11.42578125" style="57" bestFit="1" customWidth="1"/>
    <col min="13" max="13" width="9" style="57" bestFit="1" customWidth="1"/>
    <col min="14" max="14" width="7.7109375" style="57" customWidth="1"/>
    <col min="15" max="15" width="9" style="57" bestFit="1" customWidth="1"/>
    <col min="16" max="16" width="7.7109375" style="57" bestFit="1" customWidth="1"/>
    <col min="17" max="17" width="10" style="57" bestFit="1" customWidth="1"/>
    <col min="18" max="18" width="7.7109375" style="57" bestFit="1" customWidth="1"/>
    <col min="19" max="16384" width="9.140625" style="57"/>
  </cols>
  <sheetData>
    <row r="1" spans="1:19" ht="48.75" customHeight="1">
      <c r="A1" s="1167" t="s">
        <v>1446</v>
      </c>
      <c r="B1" s="1168"/>
      <c r="C1" s="1168"/>
      <c r="D1" s="1168"/>
      <c r="E1" s="1168"/>
      <c r="F1" s="1168"/>
      <c r="G1" s="1168"/>
      <c r="H1" s="1168"/>
      <c r="I1" s="1168"/>
      <c r="J1" s="1168"/>
      <c r="K1" s="1168"/>
      <c r="L1" s="1168"/>
      <c r="M1" s="1168"/>
      <c r="N1" s="1168"/>
      <c r="O1" s="1168"/>
      <c r="P1" s="1168"/>
      <c r="Q1" s="1168"/>
      <c r="R1" s="1168"/>
      <c r="S1" s="468" t="s">
        <v>1037</v>
      </c>
    </row>
    <row r="2" spans="1:19" s="58" customFormat="1" ht="24" customHeight="1">
      <c r="A2" s="1180" t="s">
        <v>722</v>
      </c>
      <c r="B2" s="1180" t="s">
        <v>603</v>
      </c>
      <c r="C2" s="1180" t="s">
        <v>470</v>
      </c>
      <c r="D2" s="1180" t="s">
        <v>1214</v>
      </c>
      <c r="E2" s="1171"/>
      <c r="F2" s="1171"/>
      <c r="G2" s="1171"/>
      <c r="H2" s="1171"/>
      <c r="I2" s="1171"/>
      <c r="J2" s="1171"/>
      <c r="K2" s="1171"/>
      <c r="L2" s="1171"/>
      <c r="M2" s="1180" t="s">
        <v>76</v>
      </c>
      <c r="N2" s="1180" t="s">
        <v>1215</v>
      </c>
      <c r="O2" s="1171"/>
      <c r="P2" s="1171"/>
      <c r="Q2" s="1171"/>
      <c r="R2" s="1171"/>
    </row>
    <row r="3" spans="1:19" s="58" customFormat="1" ht="47.25" customHeight="1">
      <c r="A3" s="1171"/>
      <c r="B3" s="1171"/>
      <c r="C3" s="1171"/>
      <c r="D3" s="743" t="s">
        <v>75</v>
      </c>
      <c r="E3" s="743" t="s">
        <v>74</v>
      </c>
      <c r="F3" s="743" t="s">
        <v>620</v>
      </c>
      <c r="G3" s="743" t="s">
        <v>619</v>
      </c>
      <c r="H3" s="743" t="s">
        <v>71</v>
      </c>
      <c r="I3" s="743" t="s">
        <v>70</v>
      </c>
      <c r="J3" s="743" t="s">
        <v>69</v>
      </c>
      <c r="K3" s="743" t="s">
        <v>618</v>
      </c>
      <c r="L3" s="743" t="s">
        <v>627</v>
      </c>
      <c r="M3" s="1171"/>
      <c r="N3" s="743" t="s">
        <v>66</v>
      </c>
      <c r="O3" s="743" t="s">
        <v>65</v>
      </c>
      <c r="P3" s="743" t="s">
        <v>64</v>
      </c>
      <c r="Q3" s="743" t="s">
        <v>63</v>
      </c>
      <c r="R3" s="743" t="s">
        <v>342</v>
      </c>
    </row>
    <row r="4" spans="1:19" ht="18.75" customHeight="1">
      <c r="A4" s="50" t="s">
        <v>11</v>
      </c>
      <c r="B4" s="46">
        <v>5898524</v>
      </c>
      <c r="C4" s="46">
        <v>1060532</v>
      </c>
      <c r="D4" s="46">
        <v>446492</v>
      </c>
      <c r="E4" s="46">
        <v>175844</v>
      </c>
      <c r="F4" s="46">
        <v>74629</v>
      </c>
      <c r="G4" s="46">
        <v>34682</v>
      </c>
      <c r="H4" s="46">
        <v>5284</v>
      </c>
      <c r="I4" s="46">
        <v>307354</v>
      </c>
      <c r="J4" s="46">
        <v>16228</v>
      </c>
      <c r="K4" s="46">
        <v>19</v>
      </c>
      <c r="L4" s="46">
        <v>0</v>
      </c>
      <c r="M4" s="46">
        <v>4837992</v>
      </c>
      <c r="N4" s="46">
        <v>1227781</v>
      </c>
      <c r="O4" s="46">
        <v>2639203</v>
      </c>
      <c r="P4" s="46">
        <v>183332</v>
      </c>
      <c r="Q4" s="46">
        <v>353072</v>
      </c>
      <c r="R4" s="46">
        <v>434604</v>
      </c>
    </row>
    <row r="5" spans="1:19" ht="15.75" customHeight="1">
      <c r="A5" s="774" t="s">
        <v>692</v>
      </c>
      <c r="B5" s="731">
        <v>2177159</v>
      </c>
      <c r="C5" s="731">
        <v>340865</v>
      </c>
      <c r="D5" s="731">
        <v>183771</v>
      </c>
      <c r="E5" s="731">
        <v>38622</v>
      </c>
      <c r="F5" s="731">
        <v>21754</v>
      </c>
      <c r="G5" s="731">
        <v>480</v>
      </c>
      <c r="H5" s="731">
        <v>2683</v>
      </c>
      <c r="I5" s="731">
        <v>89541</v>
      </c>
      <c r="J5" s="731">
        <v>4004</v>
      </c>
      <c r="K5" s="731">
        <v>10</v>
      </c>
      <c r="L5" s="731">
        <v>0</v>
      </c>
      <c r="M5" s="731">
        <v>1836294</v>
      </c>
      <c r="N5" s="731">
        <v>498271</v>
      </c>
      <c r="O5" s="731">
        <v>1141094</v>
      </c>
      <c r="P5" s="731">
        <v>69899</v>
      </c>
      <c r="Q5" s="731">
        <v>48307</v>
      </c>
      <c r="R5" s="731">
        <v>78723</v>
      </c>
    </row>
    <row r="6" spans="1:19" ht="15.75" customHeight="1">
      <c r="A6" s="848" t="s">
        <v>667</v>
      </c>
      <c r="B6" s="117">
        <v>447198</v>
      </c>
      <c r="C6" s="117">
        <v>106981</v>
      </c>
      <c r="D6" s="117">
        <v>46023</v>
      </c>
      <c r="E6" s="117">
        <v>17462</v>
      </c>
      <c r="F6" s="117">
        <v>11463</v>
      </c>
      <c r="G6" s="117">
        <v>138</v>
      </c>
      <c r="H6" s="117">
        <v>1454</v>
      </c>
      <c r="I6" s="117">
        <v>28479</v>
      </c>
      <c r="J6" s="117">
        <v>1962</v>
      </c>
      <c r="K6" s="117">
        <v>0</v>
      </c>
      <c r="L6" s="117">
        <v>0</v>
      </c>
      <c r="M6" s="117">
        <v>340217</v>
      </c>
      <c r="N6" s="117">
        <v>118280</v>
      </c>
      <c r="O6" s="117">
        <v>193216</v>
      </c>
      <c r="P6" s="117">
        <v>9463</v>
      </c>
      <c r="Q6" s="117">
        <v>9953</v>
      </c>
      <c r="R6" s="117">
        <v>9305</v>
      </c>
    </row>
    <row r="7" spans="1:19" ht="15.75" customHeight="1">
      <c r="A7" s="732" t="s">
        <v>666</v>
      </c>
      <c r="B7" s="733">
        <v>585464</v>
      </c>
      <c r="C7" s="733">
        <v>91210</v>
      </c>
      <c r="D7" s="733">
        <v>42214</v>
      </c>
      <c r="E7" s="733">
        <v>10963</v>
      </c>
      <c r="F7" s="733">
        <v>5948</v>
      </c>
      <c r="G7" s="733">
        <v>164</v>
      </c>
      <c r="H7" s="733">
        <v>794</v>
      </c>
      <c r="I7" s="733">
        <v>30153</v>
      </c>
      <c r="J7" s="733">
        <v>970</v>
      </c>
      <c r="K7" s="733">
        <v>4</v>
      </c>
      <c r="L7" s="733">
        <v>0</v>
      </c>
      <c r="M7" s="733">
        <v>494254</v>
      </c>
      <c r="N7" s="733">
        <v>135109</v>
      </c>
      <c r="O7" s="733">
        <v>303385</v>
      </c>
      <c r="P7" s="733">
        <v>16784</v>
      </c>
      <c r="Q7" s="733">
        <v>16238</v>
      </c>
      <c r="R7" s="733">
        <v>22738</v>
      </c>
    </row>
    <row r="8" spans="1:19" ht="15" customHeight="1">
      <c r="A8" s="848" t="s">
        <v>665</v>
      </c>
      <c r="B8" s="117">
        <v>1144497</v>
      </c>
      <c r="C8" s="117">
        <v>142674</v>
      </c>
      <c r="D8" s="117">
        <v>95534</v>
      </c>
      <c r="E8" s="117">
        <v>10197</v>
      </c>
      <c r="F8" s="117">
        <v>4343</v>
      </c>
      <c r="G8" s="117">
        <v>178</v>
      </c>
      <c r="H8" s="117">
        <v>435</v>
      </c>
      <c r="I8" s="117">
        <v>30909</v>
      </c>
      <c r="J8" s="117">
        <v>1072</v>
      </c>
      <c r="K8" s="117">
        <v>6</v>
      </c>
      <c r="L8" s="117">
        <v>0</v>
      </c>
      <c r="M8" s="117">
        <v>1001823</v>
      </c>
      <c r="N8" s="117">
        <v>244882</v>
      </c>
      <c r="O8" s="117">
        <v>644493</v>
      </c>
      <c r="P8" s="117">
        <v>43652</v>
      </c>
      <c r="Q8" s="117">
        <v>22116</v>
      </c>
      <c r="R8" s="117">
        <v>46680</v>
      </c>
    </row>
    <row r="9" spans="1:19" ht="17.25" customHeight="1">
      <c r="A9" s="774" t="s">
        <v>701</v>
      </c>
      <c r="B9" s="731">
        <v>1275562</v>
      </c>
      <c r="C9" s="731">
        <v>151410</v>
      </c>
      <c r="D9" s="731">
        <v>87250</v>
      </c>
      <c r="E9" s="731">
        <v>17537</v>
      </c>
      <c r="F9" s="731">
        <v>6647</v>
      </c>
      <c r="G9" s="731">
        <v>660</v>
      </c>
      <c r="H9" s="731">
        <v>371</v>
      </c>
      <c r="I9" s="731">
        <v>37596</v>
      </c>
      <c r="J9" s="731">
        <v>1344</v>
      </c>
      <c r="K9" s="731">
        <v>5</v>
      </c>
      <c r="L9" s="731">
        <v>0</v>
      </c>
      <c r="M9" s="731">
        <v>1124152</v>
      </c>
      <c r="N9" s="731">
        <v>263514</v>
      </c>
      <c r="O9" s="731">
        <v>644668</v>
      </c>
      <c r="P9" s="731">
        <v>44489</v>
      </c>
      <c r="Q9" s="731">
        <v>82247</v>
      </c>
      <c r="R9" s="731">
        <v>89234</v>
      </c>
    </row>
    <row r="10" spans="1:19" ht="15.75" customHeight="1">
      <c r="A10" s="848" t="s">
        <v>729</v>
      </c>
      <c r="B10" s="117">
        <v>882327</v>
      </c>
      <c r="C10" s="117">
        <v>95925</v>
      </c>
      <c r="D10" s="117">
        <v>62397</v>
      </c>
      <c r="E10" s="117">
        <v>10512</v>
      </c>
      <c r="F10" s="117">
        <v>3868</v>
      </c>
      <c r="G10" s="117">
        <v>175</v>
      </c>
      <c r="H10" s="117">
        <v>325</v>
      </c>
      <c r="I10" s="117">
        <v>17918</v>
      </c>
      <c r="J10" s="117">
        <v>727</v>
      </c>
      <c r="K10" s="117">
        <v>3</v>
      </c>
      <c r="L10" s="117">
        <v>0</v>
      </c>
      <c r="M10" s="117">
        <v>786402</v>
      </c>
      <c r="N10" s="117">
        <v>182703</v>
      </c>
      <c r="O10" s="117">
        <v>470694</v>
      </c>
      <c r="P10" s="117">
        <v>30861</v>
      </c>
      <c r="Q10" s="117">
        <v>40744</v>
      </c>
      <c r="R10" s="117">
        <v>61400</v>
      </c>
    </row>
    <row r="11" spans="1:19" ht="15.75" customHeight="1">
      <c r="A11" s="732" t="s">
        <v>728</v>
      </c>
      <c r="B11" s="733">
        <v>393235</v>
      </c>
      <c r="C11" s="733">
        <v>55485</v>
      </c>
      <c r="D11" s="733">
        <v>24853</v>
      </c>
      <c r="E11" s="733">
        <v>7025</v>
      </c>
      <c r="F11" s="733">
        <v>2779</v>
      </c>
      <c r="G11" s="733">
        <v>485</v>
      </c>
      <c r="H11" s="733">
        <v>46</v>
      </c>
      <c r="I11" s="733">
        <v>19678</v>
      </c>
      <c r="J11" s="733">
        <v>617</v>
      </c>
      <c r="K11" s="733">
        <v>2</v>
      </c>
      <c r="L11" s="733">
        <v>0</v>
      </c>
      <c r="M11" s="733">
        <v>337750</v>
      </c>
      <c r="N11" s="733">
        <v>80811</v>
      </c>
      <c r="O11" s="733">
        <v>173974</v>
      </c>
      <c r="P11" s="733">
        <v>13628</v>
      </c>
      <c r="Q11" s="733">
        <v>41503</v>
      </c>
      <c r="R11" s="733">
        <v>27834</v>
      </c>
    </row>
    <row r="12" spans="1:19" ht="18" customHeight="1">
      <c r="A12" s="50" t="s">
        <v>699</v>
      </c>
      <c r="B12" s="46">
        <v>1152613</v>
      </c>
      <c r="C12" s="46">
        <v>193403</v>
      </c>
      <c r="D12" s="46">
        <v>72178</v>
      </c>
      <c r="E12" s="46">
        <v>45853</v>
      </c>
      <c r="F12" s="46">
        <v>6571</v>
      </c>
      <c r="G12" s="46">
        <v>3733</v>
      </c>
      <c r="H12" s="46">
        <v>1086</v>
      </c>
      <c r="I12" s="46">
        <v>62142</v>
      </c>
      <c r="J12" s="46">
        <v>1836</v>
      </c>
      <c r="K12" s="46">
        <v>4</v>
      </c>
      <c r="L12" s="46">
        <v>0</v>
      </c>
      <c r="M12" s="46">
        <v>959210</v>
      </c>
      <c r="N12" s="46">
        <v>246487</v>
      </c>
      <c r="O12" s="46">
        <v>486109</v>
      </c>
      <c r="P12" s="46">
        <v>41109</v>
      </c>
      <c r="Q12" s="46">
        <v>103421</v>
      </c>
      <c r="R12" s="46">
        <v>82084</v>
      </c>
    </row>
    <row r="13" spans="1:19" ht="15.75" customHeight="1">
      <c r="A13" s="732" t="s">
        <v>662</v>
      </c>
      <c r="B13" s="733">
        <v>1152613</v>
      </c>
      <c r="C13" s="733">
        <v>193403</v>
      </c>
      <c r="D13" s="733">
        <v>72178</v>
      </c>
      <c r="E13" s="733">
        <v>45853</v>
      </c>
      <c r="F13" s="733">
        <v>6571</v>
      </c>
      <c r="G13" s="733">
        <v>3733</v>
      </c>
      <c r="H13" s="733">
        <v>1086</v>
      </c>
      <c r="I13" s="733">
        <v>62142</v>
      </c>
      <c r="J13" s="733">
        <v>1836</v>
      </c>
      <c r="K13" s="733">
        <v>4</v>
      </c>
      <c r="L13" s="733">
        <v>0</v>
      </c>
      <c r="M13" s="733">
        <v>959210</v>
      </c>
      <c r="N13" s="733">
        <v>246487</v>
      </c>
      <c r="O13" s="733">
        <v>486109</v>
      </c>
      <c r="P13" s="733">
        <v>41109</v>
      </c>
      <c r="Q13" s="733">
        <v>103421</v>
      </c>
      <c r="R13" s="733">
        <v>82084</v>
      </c>
    </row>
    <row r="14" spans="1:19" ht="17.25" customHeight="1">
      <c r="A14" s="50" t="s">
        <v>698</v>
      </c>
      <c r="B14" s="46">
        <v>321258</v>
      </c>
      <c r="C14" s="46">
        <v>131982</v>
      </c>
      <c r="D14" s="46">
        <v>33960</v>
      </c>
      <c r="E14" s="46">
        <v>34273</v>
      </c>
      <c r="F14" s="46">
        <v>17727</v>
      </c>
      <c r="G14" s="46">
        <v>495</v>
      </c>
      <c r="H14" s="46">
        <v>797</v>
      </c>
      <c r="I14" s="46">
        <v>41108</v>
      </c>
      <c r="J14" s="46">
        <v>3622</v>
      </c>
      <c r="K14" s="46">
        <v>0</v>
      </c>
      <c r="L14" s="46">
        <v>0</v>
      </c>
      <c r="M14" s="46">
        <v>189276</v>
      </c>
      <c r="N14" s="46">
        <v>56876</v>
      </c>
      <c r="O14" s="46">
        <v>100652</v>
      </c>
      <c r="P14" s="46">
        <v>8933</v>
      </c>
      <c r="Q14" s="46">
        <v>7072</v>
      </c>
      <c r="R14" s="46">
        <v>15743</v>
      </c>
    </row>
    <row r="15" spans="1:19">
      <c r="A15" s="732" t="s">
        <v>660</v>
      </c>
      <c r="B15" s="733">
        <v>245678</v>
      </c>
      <c r="C15" s="733">
        <v>103360</v>
      </c>
      <c r="D15" s="733">
        <v>24851</v>
      </c>
      <c r="E15" s="733">
        <v>29986</v>
      </c>
      <c r="F15" s="733">
        <v>15114</v>
      </c>
      <c r="G15" s="733">
        <v>413</v>
      </c>
      <c r="H15" s="733">
        <v>400</v>
      </c>
      <c r="I15" s="733">
        <v>30245</v>
      </c>
      <c r="J15" s="733">
        <v>2351</v>
      </c>
      <c r="K15" s="733">
        <v>0</v>
      </c>
      <c r="L15" s="733">
        <v>0</v>
      </c>
      <c r="M15" s="733">
        <v>142318</v>
      </c>
      <c r="N15" s="733">
        <v>41641</v>
      </c>
      <c r="O15" s="733">
        <v>73447</v>
      </c>
      <c r="P15" s="733">
        <v>5917</v>
      </c>
      <c r="Q15" s="733">
        <v>5900</v>
      </c>
      <c r="R15" s="733">
        <v>15413</v>
      </c>
    </row>
    <row r="16" spans="1:19">
      <c r="A16" s="848" t="s">
        <v>659</v>
      </c>
      <c r="B16" s="117">
        <v>75580</v>
      </c>
      <c r="C16" s="117">
        <v>28622</v>
      </c>
      <c r="D16" s="117">
        <v>9109</v>
      </c>
      <c r="E16" s="117">
        <v>4287</v>
      </c>
      <c r="F16" s="117">
        <v>2613</v>
      </c>
      <c r="G16" s="117">
        <v>82</v>
      </c>
      <c r="H16" s="117">
        <v>397</v>
      </c>
      <c r="I16" s="117">
        <v>10863</v>
      </c>
      <c r="J16" s="117">
        <v>1271</v>
      </c>
      <c r="K16" s="117">
        <v>0</v>
      </c>
      <c r="L16" s="117">
        <v>0</v>
      </c>
      <c r="M16" s="117">
        <v>46958</v>
      </c>
      <c r="N16" s="117">
        <v>15235</v>
      </c>
      <c r="O16" s="117">
        <v>27205</v>
      </c>
      <c r="P16" s="117">
        <v>3016</v>
      </c>
      <c r="Q16" s="117">
        <v>1172</v>
      </c>
      <c r="R16" s="117">
        <v>330</v>
      </c>
    </row>
    <row r="17" spans="1:18" ht="17.25" customHeight="1">
      <c r="A17" s="774" t="s">
        <v>683</v>
      </c>
      <c r="B17" s="731">
        <v>449198</v>
      </c>
      <c r="C17" s="731">
        <v>83241</v>
      </c>
      <c r="D17" s="731">
        <v>36061</v>
      </c>
      <c r="E17" s="731">
        <v>9155</v>
      </c>
      <c r="F17" s="731">
        <v>5566</v>
      </c>
      <c r="G17" s="731">
        <v>149</v>
      </c>
      <c r="H17" s="731">
        <v>0</v>
      </c>
      <c r="I17" s="731">
        <v>29928</v>
      </c>
      <c r="J17" s="731">
        <v>2382</v>
      </c>
      <c r="K17" s="731">
        <v>0</v>
      </c>
      <c r="L17" s="731">
        <v>0</v>
      </c>
      <c r="M17" s="731">
        <v>365957</v>
      </c>
      <c r="N17" s="731">
        <v>78942</v>
      </c>
      <c r="O17" s="731">
        <v>151587</v>
      </c>
      <c r="P17" s="731">
        <v>9769</v>
      </c>
      <c r="Q17" s="731">
        <v>100796</v>
      </c>
      <c r="R17" s="731">
        <v>24863</v>
      </c>
    </row>
    <row r="18" spans="1:18" ht="16.5" customHeight="1">
      <c r="A18" s="848" t="s">
        <v>679</v>
      </c>
      <c r="B18" s="117">
        <v>14594</v>
      </c>
      <c r="C18" s="117">
        <v>5001</v>
      </c>
      <c r="D18" s="117">
        <v>649</v>
      </c>
      <c r="E18" s="117">
        <v>769</v>
      </c>
      <c r="F18" s="117">
        <v>419</v>
      </c>
      <c r="G18" s="117">
        <v>13</v>
      </c>
      <c r="H18" s="117">
        <v>0</v>
      </c>
      <c r="I18" s="117">
        <v>3029</v>
      </c>
      <c r="J18" s="117">
        <v>122</v>
      </c>
      <c r="K18" s="117">
        <v>0</v>
      </c>
      <c r="L18" s="117">
        <v>0</v>
      </c>
      <c r="M18" s="117">
        <v>9593</v>
      </c>
      <c r="N18" s="117">
        <v>1976</v>
      </c>
      <c r="O18" s="117">
        <v>2612</v>
      </c>
      <c r="P18" s="117">
        <v>91</v>
      </c>
      <c r="Q18" s="117">
        <v>470</v>
      </c>
      <c r="R18" s="117">
        <v>4444</v>
      </c>
    </row>
    <row r="19" spans="1:18" ht="16.5" customHeight="1">
      <c r="A19" s="732" t="s">
        <v>678</v>
      </c>
      <c r="B19" s="733">
        <v>79372</v>
      </c>
      <c r="C19" s="733">
        <v>17604</v>
      </c>
      <c r="D19" s="733">
        <v>4031</v>
      </c>
      <c r="E19" s="733">
        <v>1492</v>
      </c>
      <c r="F19" s="733">
        <v>1292</v>
      </c>
      <c r="G19" s="733">
        <v>136</v>
      </c>
      <c r="H19" s="733">
        <v>0</v>
      </c>
      <c r="I19" s="733">
        <v>9717</v>
      </c>
      <c r="J19" s="733">
        <v>936</v>
      </c>
      <c r="K19" s="733">
        <v>0</v>
      </c>
      <c r="L19" s="733">
        <v>0</v>
      </c>
      <c r="M19" s="733">
        <v>61768</v>
      </c>
      <c r="N19" s="733">
        <v>15158</v>
      </c>
      <c r="O19" s="733">
        <v>38157</v>
      </c>
      <c r="P19" s="733">
        <v>2930</v>
      </c>
      <c r="Q19" s="733">
        <v>1943</v>
      </c>
      <c r="R19" s="733">
        <v>3580</v>
      </c>
    </row>
    <row r="20" spans="1:18" ht="15.75" customHeight="1">
      <c r="A20" s="848" t="s">
        <v>677</v>
      </c>
      <c r="B20" s="117">
        <v>38452</v>
      </c>
      <c r="C20" s="117">
        <v>8508</v>
      </c>
      <c r="D20" s="117">
        <v>978</v>
      </c>
      <c r="E20" s="117">
        <v>176</v>
      </c>
      <c r="F20" s="117">
        <v>71</v>
      </c>
      <c r="G20" s="117">
        <v>0</v>
      </c>
      <c r="H20" s="117">
        <v>0</v>
      </c>
      <c r="I20" s="117">
        <v>6704</v>
      </c>
      <c r="J20" s="117">
        <v>579</v>
      </c>
      <c r="K20" s="117">
        <v>0</v>
      </c>
      <c r="L20" s="117">
        <v>0</v>
      </c>
      <c r="M20" s="117">
        <v>29944</v>
      </c>
      <c r="N20" s="117">
        <v>2573</v>
      </c>
      <c r="O20" s="117">
        <v>17316</v>
      </c>
      <c r="P20" s="117">
        <v>908</v>
      </c>
      <c r="Q20" s="117">
        <v>1791</v>
      </c>
      <c r="R20" s="117">
        <v>7356</v>
      </c>
    </row>
    <row r="21" spans="1:18" ht="17.25" customHeight="1">
      <c r="A21" s="732" t="s">
        <v>676</v>
      </c>
      <c r="B21" s="733">
        <v>197428</v>
      </c>
      <c r="C21" s="733">
        <v>24804</v>
      </c>
      <c r="D21" s="733">
        <v>18979</v>
      </c>
      <c r="E21" s="733">
        <v>0</v>
      </c>
      <c r="F21" s="733">
        <v>0</v>
      </c>
      <c r="G21" s="733">
        <v>0</v>
      </c>
      <c r="H21" s="733">
        <v>0</v>
      </c>
      <c r="I21" s="733">
        <v>5470</v>
      </c>
      <c r="J21" s="733">
        <v>355</v>
      </c>
      <c r="K21" s="733">
        <v>0</v>
      </c>
      <c r="L21" s="733">
        <v>0</v>
      </c>
      <c r="M21" s="733">
        <v>172624</v>
      </c>
      <c r="N21" s="733">
        <v>29617</v>
      </c>
      <c r="O21" s="733">
        <v>48264</v>
      </c>
      <c r="P21" s="733">
        <v>550</v>
      </c>
      <c r="Q21" s="733">
        <v>92394</v>
      </c>
      <c r="R21" s="733">
        <v>1799</v>
      </c>
    </row>
    <row r="22" spans="1:18" ht="18" customHeight="1">
      <c r="A22" s="848" t="s">
        <v>675</v>
      </c>
      <c r="B22" s="117">
        <v>13445</v>
      </c>
      <c r="C22" s="117">
        <v>2690</v>
      </c>
      <c r="D22" s="117">
        <v>1105</v>
      </c>
      <c r="E22" s="117">
        <v>15</v>
      </c>
      <c r="F22" s="117">
        <v>0</v>
      </c>
      <c r="G22" s="117">
        <v>0</v>
      </c>
      <c r="H22" s="117">
        <v>0</v>
      </c>
      <c r="I22" s="117">
        <v>1558</v>
      </c>
      <c r="J22" s="117">
        <v>12</v>
      </c>
      <c r="K22" s="117">
        <v>0</v>
      </c>
      <c r="L22" s="117">
        <v>0</v>
      </c>
      <c r="M22" s="117">
        <v>10755</v>
      </c>
      <c r="N22" s="117">
        <v>1140</v>
      </c>
      <c r="O22" s="117">
        <v>3666</v>
      </c>
      <c r="P22" s="117">
        <v>221</v>
      </c>
      <c r="Q22" s="117">
        <v>331</v>
      </c>
      <c r="R22" s="117">
        <v>5397</v>
      </c>
    </row>
    <row r="23" spans="1:18" ht="17.25" customHeight="1">
      <c r="A23" s="732" t="s">
        <v>674</v>
      </c>
      <c r="B23" s="733">
        <v>1415</v>
      </c>
      <c r="C23" s="733">
        <v>162</v>
      </c>
      <c r="D23" s="733">
        <v>10</v>
      </c>
      <c r="E23" s="733">
        <v>51</v>
      </c>
      <c r="F23" s="733">
        <v>0</v>
      </c>
      <c r="G23" s="733">
        <v>0</v>
      </c>
      <c r="H23" s="733">
        <v>0</v>
      </c>
      <c r="I23" s="733">
        <v>83</v>
      </c>
      <c r="J23" s="733">
        <v>18</v>
      </c>
      <c r="K23" s="733">
        <v>0</v>
      </c>
      <c r="L23" s="733">
        <v>0</v>
      </c>
      <c r="M23" s="733">
        <v>1253</v>
      </c>
      <c r="N23" s="733">
        <v>0</v>
      </c>
      <c r="O23" s="733">
        <v>54</v>
      </c>
      <c r="P23" s="733">
        <v>0</v>
      </c>
      <c r="Q23" s="733">
        <v>1</v>
      </c>
      <c r="R23" s="733">
        <v>1198</v>
      </c>
    </row>
    <row r="24" spans="1:18" ht="16.5" customHeight="1">
      <c r="A24" s="848" t="s">
        <v>454</v>
      </c>
      <c r="B24" s="117">
        <v>97555</v>
      </c>
      <c r="C24" s="117">
        <v>22230</v>
      </c>
      <c r="D24" s="117">
        <v>9773</v>
      </c>
      <c r="E24" s="117">
        <v>6532</v>
      </c>
      <c r="F24" s="117">
        <v>3784</v>
      </c>
      <c r="G24" s="117">
        <v>0</v>
      </c>
      <c r="H24" s="117">
        <v>0</v>
      </c>
      <c r="I24" s="117">
        <v>1781</v>
      </c>
      <c r="J24" s="117">
        <v>360</v>
      </c>
      <c r="K24" s="117">
        <v>0</v>
      </c>
      <c r="L24" s="117">
        <v>0</v>
      </c>
      <c r="M24" s="117">
        <v>75325</v>
      </c>
      <c r="N24" s="117">
        <v>28362</v>
      </c>
      <c r="O24" s="117">
        <v>38616</v>
      </c>
      <c r="P24" s="117">
        <v>4596</v>
      </c>
      <c r="Q24" s="117">
        <v>2662</v>
      </c>
      <c r="R24" s="117">
        <v>1089</v>
      </c>
    </row>
    <row r="25" spans="1:18" ht="16.5" customHeight="1">
      <c r="A25" s="732" t="s">
        <v>697</v>
      </c>
      <c r="B25" s="733">
        <v>6937</v>
      </c>
      <c r="C25" s="733">
        <v>2242</v>
      </c>
      <c r="D25" s="733">
        <v>536</v>
      </c>
      <c r="E25" s="733">
        <v>120</v>
      </c>
      <c r="F25" s="733">
        <v>0</v>
      </c>
      <c r="G25" s="733">
        <v>0</v>
      </c>
      <c r="H25" s="733">
        <v>0</v>
      </c>
      <c r="I25" s="733">
        <v>1586</v>
      </c>
      <c r="J25" s="733">
        <v>0</v>
      </c>
      <c r="K25" s="733">
        <v>0</v>
      </c>
      <c r="L25" s="733">
        <v>0</v>
      </c>
      <c r="M25" s="733">
        <v>4695</v>
      </c>
      <c r="N25" s="733">
        <v>116</v>
      </c>
      <c r="O25" s="733">
        <v>2902</v>
      </c>
      <c r="P25" s="733">
        <v>473</v>
      </c>
      <c r="Q25" s="733">
        <v>1204</v>
      </c>
      <c r="R25" s="733">
        <v>0</v>
      </c>
    </row>
    <row r="26" spans="1:18" ht="24.75" customHeight="1">
      <c r="A26" s="50" t="s">
        <v>682</v>
      </c>
      <c r="B26" s="46">
        <v>482284</v>
      </c>
      <c r="C26" s="46">
        <v>130252</v>
      </c>
      <c r="D26" s="46">
        <v>21856</v>
      </c>
      <c r="E26" s="46">
        <v>27184</v>
      </c>
      <c r="F26" s="46">
        <v>13176</v>
      </c>
      <c r="G26" s="46">
        <v>29165</v>
      </c>
      <c r="H26" s="46">
        <v>347</v>
      </c>
      <c r="I26" s="46">
        <v>36133</v>
      </c>
      <c r="J26" s="46">
        <v>2391</v>
      </c>
      <c r="K26" s="46">
        <v>0</v>
      </c>
      <c r="L26" s="46">
        <v>0</v>
      </c>
      <c r="M26" s="46">
        <v>352032</v>
      </c>
      <c r="N26" s="46">
        <v>75948</v>
      </c>
      <c r="O26" s="46">
        <v>112099</v>
      </c>
      <c r="P26" s="46">
        <v>9001</v>
      </c>
      <c r="Q26" s="46">
        <v>11027</v>
      </c>
      <c r="R26" s="46">
        <v>143957</v>
      </c>
    </row>
    <row r="27" spans="1:18" ht="15.75" customHeight="1">
      <c r="A27" s="732" t="s">
        <v>672</v>
      </c>
      <c r="B27" s="733">
        <v>244740</v>
      </c>
      <c r="C27" s="733">
        <v>81597</v>
      </c>
      <c r="D27" s="733">
        <v>9718</v>
      </c>
      <c r="E27" s="733">
        <v>15711</v>
      </c>
      <c r="F27" s="733">
        <v>4932</v>
      </c>
      <c r="G27" s="733">
        <v>22356</v>
      </c>
      <c r="H27" s="733">
        <v>347</v>
      </c>
      <c r="I27" s="733">
        <v>26432</v>
      </c>
      <c r="J27" s="733">
        <v>2101</v>
      </c>
      <c r="K27" s="733">
        <v>0</v>
      </c>
      <c r="L27" s="733">
        <v>0</v>
      </c>
      <c r="M27" s="733">
        <v>163143</v>
      </c>
      <c r="N27" s="733">
        <v>39150</v>
      </c>
      <c r="O27" s="733">
        <v>39591</v>
      </c>
      <c r="P27" s="733">
        <v>3843</v>
      </c>
      <c r="Q27" s="733">
        <v>5288</v>
      </c>
      <c r="R27" s="733">
        <v>75271</v>
      </c>
    </row>
    <row r="28" spans="1:18" ht="16.5" customHeight="1">
      <c r="A28" s="848" t="s">
        <v>671</v>
      </c>
      <c r="B28" s="117">
        <v>237544</v>
      </c>
      <c r="C28" s="117">
        <v>48655</v>
      </c>
      <c r="D28" s="117">
        <v>12138</v>
      </c>
      <c r="E28" s="117">
        <v>11473</v>
      </c>
      <c r="F28" s="117">
        <v>8244</v>
      </c>
      <c r="G28" s="117">
        <v>6809</v>
      </c>
      <c r="H28" s="117">
        <v>0</v>
      </c>
      <c r="I28" s="117">
        <v>9701</v>
      </c>
      <c r="J28" s="117">
        <v>290</v>
      </c>
      <c r="K28" s="117">
        <v>0</v>
      </c>
      <c r="L28" s="117">
        <v>0</v>
      </c>
      <c r="M28" s="117">
        <v>188889</v>
      </c>
      <c r="N28" s="117">
        <v>36798</v>
      </c>
      <c r="O28" s="117">
        <v>72508</v>
      </c>
      <c r="P28" s="117">
        <v>5158</v>
      </c>
      <c r="Q28" s="117">
        <v>5739</v>
      </c>
      <c r="R28" s="117">
        <v>68686</v>
      </c>
    </row>
    <row r="29" spans="1:18" ht="16.5" customHeight="1">
      <c r="A29" s="774" t="s">
        <v>696</v>
      </c>
      <c r="B29" s="731">
        <v>40450</v>
      </c>
      <c r="C29" s="731">
        <v>29379</v>
      </c>
      <c r="D29" s="731">
        <v>11416</v>
      </c>
      <c r="E29" s="731">
        <v>3220</v>
      </c>
      <c r="F29" s="731">
        <v>3188</v>
      </c>
      <c r="G29" s="731">
        <v>0</v>
      </c>
      <c r="H29" s="731">
        <v>0</v>
      </c>
      <c r="I29" s="731">
        <v>10906</v>
      </c>
      <c r="J29" s="731">
        <v>649</v>
      </c>
      <c r="K29" s="731">
        <v>0</v>
      </c>
      <c r="L29" s="731">
        <v>0</v>
      </c>
      <c r="M29" s="731">
        <v>11071</v>
      </c>
      <c r="N29" s="731">
        <v>7743</v>
      </c>
      <c r="O29" s="731">
        <v>2994</v>
      </c>
      <c r="P29" s="731">
        <v>132</v>
      </c>
      <c r="Q29" s="731">
        <v>202</v>
      </c>
      <c r="R29" s="731">
        <v>0</v>
      </c>
    </row>
    <row r="30" spans="1:18" ht="16.5" customHeight="1">
      <c r="A30" s="50" t="s">
        <v>727</v>
      </c>
      <c r="B30" s="46">
        <v>5576250</v>
      </c>
      <c r="C30" s="46">
        <v>4619570</v>
      </c>
      <c r="D30" s="46">
        <v>135738</v>
      </c>
      <c r="E30" s="46">
        <v>58797</v>
      </c>
      <c r="F30" s="46">
        <v>3187</v>
      </c>
      <c r="G30" s="46">
        <v>1726</v>
      </c>
      <c r="H30" s="46">
        <v>6381</v>
      </c>
      <c r="I30" s="46">
        <v>4411277</v>
      </c>
      <c r="J30" s="46">
        <v>2464</v>
      </c>
      <c r="K30" s="46">
        <v>0</v>
      </c>
      <c r="L30" s="46">
        <v>0</v>
      </c>
      <c r="M30" s="46">
        <v>956680</v>
      </c>
      <c r="N30" s="46">
        <v>413908</v>
      </c>
      <c r="O30" s="46">
        <v>420452</v>
      </c>
      <c r="P30" s="46">
        <v>30794</v>
      </c>
      <c r="Q30" s="46">
        <v>85482</v>
      </c>
      <c r="R30" s="46">
        <v>6044</v>
      </c>
    </row>
    <row r="31" spans="1:18" ht="6" customHeight="1">
      <c r="A31" s="95"/>
      <c r="B31" s="44"/>
      <c r="C31" s="44"/>
      <c r="D31" s="44"/>
      <c r="E31" s="44"/>
      <c r="F31" s="44"/>
      <c r="G31" s="44"/>
      <c r="H31" s="44"/>
      <c r="I31" s="44"/>
      <c r="J31" s="44"/>
      <c r="K31" s="44"/>
      <c r="L31" s="44"/>
      <c r="M31" s="44"/>
      <c r="N31" s="44"/>
      <c r="O31" s="44"/>
      <c r="P31" s="44"/>
      <c r="Q31" s="44"/>
      <c r="R31" s="44"/>
    </row>
    <row r="32" spans="1:18" ht="41.25" customHeight="1">
      <c r="A32" s="1187" t="s">
        <v>726</v>
      </c>
      <c r="B32" s="1218"/>
      <c r="C32" s="1218"/>
      <c r="D32" s="1218"/>
      <c r="E32" s="1218"/>
      <c r="F32" s="1218"/>
      <c r="G32" s="1218"/>
      <c r="H32" s="1218"/>
      <c r="I32" s="1218"/>
      <c r="J32" s="1218"/>
      <c r="K32" s="1218"/>
      <c r="L32" s="1218"/>
      <c r="M32" s="1218"/>
      <c r="N32" s="1218"/>
      <c r="O32" s="1218"/>
      <c r="P32" s="1218"/>
      <c r="Q32" s="1218"/>
      <c r="R32" s="1218"/>
    </row>
  </sheetData>
  <mergeCells count="8">
    <mergeCell ref="A1:R1"/>
    <mergeCell ref="A32:R32"/>
    <mergeCell ref="A2:A3"/>
    <mergeCell ref="B2:B3"/>
    <mergeCell ref="C2:C3"/>
    <mergeCell ref="D2:L2"/>
    <mergeCell ref="M2:M3"/>
    <mergeCell ref="N2:R2"/>
  </mergeCells>
  <hyperlinks>
    <hyperlink ref="S1" location="INDICE!A1" display="INDICE"/>
  </hyperlinks>
  <printOptions horizontalCentered="1"/>
  <pageMargins left="0.74803149606299213" right="0.74803149606299213" top="1.1417322834645669" bottom="0.9055118110236221" header="0" footer="0.51181102362204722"/>
  <pageSetup paperSize="9" scale="70" firstPageNumber="102" orientation="landscape" useFirstPageNumber="1" r:id="rId1"/>
  <headerFooter scaleWithDoc="0" alignWithMargins="0">
    <oddHeader>&amp;C&amp;G</oddHeader>
    <oddFooter>&amp;C&amp;12 106</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
  <sheetViews>
    <sheetView showGridLines="0" zoomScale="90" zoomScaleNormal="90" zoomScalePageLayoutView="106" workbookViewId="0">
      <selection activeCell="K27" sqref="K27"/>
    </sheetView>
  </sheetViews>
  <sheetFormatPr baseColWidth="10" defaultColWidth="11.42578125" defaultRowHeight="12.75"/>
  <cols>
    <col min="1" max="1" width="8.140625" style="240" customWidth="1"/>
    <col min="2" max="2" width="0.85546875" style="240" customWidth="1"/>
    <col min="3" max="3" width="27.85546875" style="240" customWidth="1"/>
    <col min="4" max="5" width="9.7109375" style="240" customWidth="1"/>
    <col min="6" max="6" width="11.85546875" style="240" customWidth="1"/>
    <col min="7" max="7" width="8" style="240" customWidth="1"/>
    <col min="8" max="8" width="11.42578125" style="240"/>
    <col min="9" max="9" width="12.28515625" style="240" customWidth="1"/>
    <col min="10" max="10" width="13.140625" style="240" customWidth="1"/>
    <col min="11" max="11" width="12.85546875" style="240" customWidth="1"/>
    <col min="12" max="12" width="8.7109375" style="240" customWidth="1"/>
    <col min="13" max="13" width="16.140625" style="240" customWidth="1"/>
    <col min="14" max="25" width="11.42578125" style="240"/>
    <col min="26" max="27" width="5.85546875" style="240" customWidth="1"/>
    <col min="28" max="16384" width="11.42578125" style="240"/>
  </cols>
  <sheetData>
    <row r="1" spans="1:15">
      <c r="B1" s="241"/>
      <c r="C1" s="241"/>
      <c r="D1" s="241"/>
      <c r="E1" s="241"/>
      <c r="F1" s="241"/>
      <c r="G1" s="241"/>
      <c r="H1" s="241"/>
      <c r="I1" s="241"/>
      <c r="J1" s="241"/>
      <c r="K1" s="241"/>
    </row>
    <row r="2" spans="1:15" s="243" customFormat="1" ht="15" customHeight="1">
      <c r="A2" s="1097" t="s">
        <v>1043</v>
      </c>
      <c r="B2" s="1097"/>
      <c r="C2" s="1097"/>
      <c r="D2" s="1097"/>
      <c r="E2" s="1097"/>
      <c r="F2" s="1097"/>
      <c r="G2" s="1097"/>
      <c r="H2" s="1097"/>
      <c r="I2" s="1097"/>
      <c r="J2" s="1097"/>
      <c r="K2" s="1097"/>
      <c r="L2" s="1097"/>
      <c r="M2" s="469" t="s">
        <v>1037</v>
      </c>
    </row>
    <row r="3" spans="1:15" s="243" customFormat="1" ht="14.25" customHeight="1">
      <c r="A3" s="1098" t="s">
        <v>1163</v>
      </c>
      <c r="B3" s="1098"/>
      <c r="C3" s="1098"/>
      <c r="D3" s="1098"/>
      <c r="E3" s="1098"/>
      <c r="F3" s="1098"/>
      <c r="G3" s="1098"/>
      <c r="H3" s="1098"/>
      <c r="I3" s="1098"/>
      <c r="J3" s="1098"/>
      <c r="K3" s="1098"/>
      <c r="L3" s="1098"/>
    </row>
    <row r="4" spans="1:15" ht="13.5" customHeight="1">
      <c r="A4" s="1098" t="s">
        <v>1113</v>
      </c>
      <c r="B4" s="1098"/>
      <c r="C4" s="1098"/>
      <c r="D4" s="1098"/>
      <c r="E4" s="1098"/>
      <c r="F4" s="1098"/>
      <c r="G4" s="1098"/>
      <c r="H4" s="1098"/>
      <c r="I4" s="1098"/>
      <c r="J4" s="1098"/>
      <c r="K4" s="1098"/>
      <c r="L4" s="1098"/>
    </row>
    <row r="5" spans="1:15" ht="13.5" customHeight="1">
      <c r="B5" s="278"/>
      <c r="C5" s="277"/>
      <c r="D5" s="277"/>
      <c r="E5" s="277"/>
      <c r="F5" s="277"/>
      <c r="G5" s="277"/>
      <c r="H5" s="277"/>
      <c r="I5" s="277"/>
      <c r="J5" s="277"/>
      <c r="K5" s="277"/>
      <c r="L5" s="254"/>
    </row>
    <row r="6" spans="1:15" s="243" customFormat="1" ht="17.25" customHeight="1">
      <c r="B6" s="262"/>
      <c r="C6" s="546" t="s">
        <v>946</v>
      </c>
      <c r="D6" s="546" t="s">
        <v>9</v>
      </c>
      <c r="E6" s="547" t="s">
        <v>945</v>
      </c>
      <c r="F6" s="271"/>
      <c r="G6" s="271"/>
      <c r="H6" s="271"/>
      <c r="I6" s="270"/>
      <c r="J6" s="271"/>
      <c r="K6" s="262"/>
      <c r="L6" s="274"/>
      <c r="M6" s="242"/>
      <c r="N6" s="246"/>
      <c r="O6" s="242"/>
    </row>
    <row r="7" spans="1:15" s="243" customFormat="1" ht="3" customHeight="1">
      <c r="B7" s="262"/>
      <c r="C7" s="273"/>
      <c r="D7" s="276"/>
      <c r="E7" s="275"/>
      <c r="F7" s="271"/>
      <c r="G7" s="271"/>
      <c r="H7" s="271"/>
      <c r="I7" s="270"/>
      <c r="J7" s="270"/>
      <c r="K7" s="262"/>
      <c r="L7" s="274"/>
      <c r="M7" s="242"/>
      <c r="N7" s="246"/>
      <c r="O7" s="242"/>
    </row>
    <row r="8" spans="1:15" s="243" customFormat="1">
      <c r="B8" s="262"/>
      <c r="C8" s="548" t="s">
        <v>76</v>
      </c>
      <c r="D8" s="251">
        <f>SUM(D12,D19)</f>
        <v>735</v>
      </c>
      <c r="E8" s="249">
        <f>E10+E11</f>
        <v>100</v>
      </c>
      <c r="F8" s="271"/>
      <c r="G8" s="271"/>
      <c r="H8" s="271"/>
      <c r="I8" s="270"/>
      <c r="J8" s="269"/>
      <c r="K8" s="262"/>
      <c r="L8" s="242"/>
      <c r="M8" s="242"/>
      <c r="N8" s="246"/>
      <c r="O8" s="242"/>
    </row>
    <row r="9" spans="1:15" s="243" customFormat="1" ht="3" customHeight="1">
      <c r="B9" s="262"/>
      <c r="C9" s="549"/>
      <c r="D9" s="272"/>
      <c r="E9" s="249"/>
      <c r="F9" s="271"/>
      <c r="G9" s="271"/>
      <c r="H9" s="271"/>
      <c r="I9" s="270"/>
      <c r="J9" s="269"/>
      <c r="K9" s="262"/>
      <c r="L9" s="242"/>
      <c r="M9" s="242"/>
      <c r="N9" s="246"/>
      <c r="O9" s="242"/>
    </row>
    <row r="10" spans="1:15" s="243" customFormat="1">
      <c r="B10" s="262"/>
      <c r="C10" s="554" t="s">
        <v>114</v>
      </c>
      <c r="D10" s="555">
        <v>189</v>
      </c>
      <c r="E10" s="556">
        <f>D10/D8*100</f>
        <v>25.714285714285712</v>
      </c>
      <c r="F10" s="271"/>
      <c r="G10" s="271"/>
      <c r="H10" s="271"/>
      <c r="I10" s="270"/>
      <c r="J10" s="269"/>
      <c r="K10" s="262"/>
      <c r="L10" s="242"/>
      <c r="M10" s="242"/>
      <c r="N10" s="246"/>
      <c r="O10" s="242"/>
    </row>
    <row r="11" spans="1:15" s="243" customFormat="1">
      <c r="B11" s="262"/>
      <c r="C11" s="263" t="s">
        <v>113</v>
      </c>
      <c r="D11" s="272">
        <v>546</v>
      </c>
      <c r="E11" s="249">
        <f>D11/D8*100</f>
        <v>74.285714285714292</v>
      </c>
      <c r="F11" s="271"/>
      <c r="G11" s="271"/>
      <c r="H11" s="271"/>
      <c r="I11" s="270"/>
      <c r="J11" s="269"/>
      <c r="K11" s="262"/>
      <c r="L11" s="242"/>
      <c r="M11" s="242"/>
      <c r="N11" s="246"/>
      <c r="O11" s="242"/>
    </row>
    <row r="12" spans="1:15" s="243" customFormat="1">
      <c r="B12" s="262"/>
      <c r="C12" s="557" t="s">
        <v>114</v>
      </c>
      <c r="D12" s="558">
        <f>SUM(D13:D15,D18)</f>
        <v>189</v>
      </c>
      <c r="E12" s="556">
        <f>SUM(E13:E14,E16:E18)</f>
        <v>100</v>
      </c>
      <c r="F12" s="268"/>
      <c r="G12" s="267"/>
      <c r="H12" s="267"/>
      <c r="I12" s="266"/>
      <c r="J12" s="265"/>
      <c r="K12" s="262"/>
      <c r="L12" s="242"/>
      <c r="M12" s="242"/>
      <c r="N12" s="246"/>
      <c r="O12" s="242"/>
    </row>
    <row r="13" spans="1:15" s="243" customFormat="1">
      <c r="B13" s="262"/>
      <c r="C13" s="263" t="s">
        <v>75</v>
      </c>
      <c r="D13" s="550">
        <v>97</v>
      </c>
      <c r="E13" s="249">
        <f>(D13/D12)*100</f>
        <v>51.322751322751323</v>
      </c>
      <c r="F13" s="254"/>
      <c r="G13" s="254"/>
      <c r="H13" s="254"/>
      <c r="I13" s="258"/>
      <c r="J13" s="264"/>
      <c r="K13" s="242"/>
      <c r="L13" s="256"/>
      <c r="M13" s="242"/>
      <c r="N13" s="241"/>
      <c r="O13" s="242"/>
    </row>
    <row r="14" spans="1:15" s="243" customFormat="1">
      <c r="B14" s="262"/>
      <c r="C14" s="554" t="s">
        <v>74</v>
      </c>
      <c r="D14" s="559">
        <v>57</v>
      </c>
      <c r="E14" s="556">
        <f>(D14/D12)*100</f>
        <v>30.158730158730158</v>
      </c>
      <c r="F14" s="259"/>
      <c r="G14" s="254"/>
      <c r="H14" s="254"/>
      <c r="I14" s="260"/>
      <c r="J14" s="257"/>
      <c r="K14" s="242"/>
      <c r="L14" s="256"/>
      <c r="M14" s="242"/>
      <c r="N14" s="255"/>
      <c r="O14" s="242"/>
    </row>
    <row r="15" spans="1:15" s="243" customFormat="1">
      <c r="B15" s="262"/>
      <c r="C15" s="263" t="s">
        <v>939</v>
      </c>
      <c r="D15" s="251">
        <f>SUM(D16:D17)</f>
        <v>29</v>
      </c>
      <c r="E15" s="249">
        <f>(D15/D12)*100</f>
        <v>15.343915343915343</v>
      </c>
      <c r="F15" s="259"/>
      <c r="G15" s="254"/>
      <c r="H15" s="254"/>
      <c r="I15" s="260"/>
      <c r="J15" s="257"/>
      <c r="K15" s="242"/>
      <c r="L15" s="244"/>
      <c r="M15" s="242"/>
      <c r="N15" s="255"/>
      <c r="O15" s="242"/>
    </row>
    <row r="16" spans="1:15" s="243" customFormat="1">
      <c r="B16" s="262"/>
      <c r="C16" s="560" t="s">
        <v>944</v>
      </c>
      <c r="D16" s="561">
        <v>13</v>
      </c>
      <c r="E16" s="562">
        <f>(D16/D12)*100</f>
        <v>6.8783068783068781</v>
      </c>
      <c r="F16" s="259"/>
      <c r="G16" s="261"/>
      <c r="H16" s="261"/>
      <c r="I16" s="260"/>
      <c r="J16" s="257"/>
      <c r="K16" s="242"/>
      <c r="L16" s="256"/>
      <c r="M16" s="242"/>
      <c r="N16" s="255"/>
      <c r="O16" s="242"/>
    </row>
    <row r="17" spans="1:15" s="243" customFormat="1">
      <c r="B17" s="242"/>
      <c r="C17" s="551" t="s">
        <v>943</v>
      </c>
      <c r="D17" s="552">
        <v>16</v>
      </c>
      <c r="E17" s="248">
        <f>(D17/D12)*100</f>
        <v>8.4656084656084651</v>
      </c>
      <c r="F17" s="259"/>
      <c r="G17" s="254"/>
      <c r="H17" s="254"/>
      <c r="I17" s="258"/>
      <c r="J17" s="257"/>
      <c r="K17" s="242"/>
      <c r="L17" s="256"/>
      <c r="M17" s="242"/>
      <c r="N17" s="255"/>
      <c r="O17" s="242"/>
    </row>
    <row r="18" spans="1:15" s="243" customFormat="1">
      <c r="B18" s="242"/>
      <c r="C18" s="563" t="s">
        <v>71</v>
      </c>
      <c r="D18" s="561">
        <v>6</v>
      </c>
      <c r="E18" s="556">
        <f>(D18/D12)*100</f>
        <v>3.1746031746031744</v>
      </c>
      <c r="F18" s="254"/>
      <c r="G18" s="254"/>
      <c r="H18" s="254"/>
      <c r="I18" s="254"/>
      <c r="J18" s="253"/>
      <c r="K18" s="242"/>
      <c r="L18" s="244"/>
      <c r="M18" s="242"/>
      <c r="N18" s="242"/>
      <c r="O18" s="242"/>
    </row>
    <row r="19" spans="1:15" s="243" customFormat="1">
      <c r="B19" s="242"/>
      <c r="C19" s="548" t="s">
        <v>113</v>
      </c>
      <c r="D19" s="251">
        <f>SUM(D20,D22:D24,D25:D26,D28:D30)</f>
        <v>546</v>
      </c>
      <c r="E19" s="249">
        <v>100</v>
      </c>
      <c r="F19" s="242"/>
      <c r="G19" s="242"/>
      <c r="H19" s="242"/>
      <c r="I19" s="242"/>
      <c r="J19" s="242"/>
      <c r="K19" s="242"/>
      <c r="L19" s="242"/>
      <c r="M19" s="242"/>
      <c r="N19" s="242"/>
      <c r="O19" s="242"/>
    </row>
    <row r="20" spans="1:15" s="243" customFormat="1">
      <c r="A20" s="915"/>
      <c r="B20" s="242"/>
      <c r="C20" s="564" t="s">
        <v>70</v>
      </c>
      <c r="D20" s="558">
        <v>483</v>
      </c>
      <c r="E20" s="556">
        <f t="shared" ref="E20:E30" si="0">(D20/$D$19)*100</f>
        <v>88.461538461538453</v>
      </c>
      <c r="F20" s="244"/>
      <c r="G20" s="242"/>
      <c r="H20" s="242"/>
      <c r="I20" s="242"/>
      <c r="J20" s="242"/>
      <c r="K20" s="242"/>
      <c r="L20" s="242"/>
    </row>
    <row r="21" spans="1:15" s="243" customFormat="1">
      <c r="A21" s="915"/>
      <c r="B21" s="242"/>
      <c r="C21" s="252" t="s">
        <v>942</v>
      </c>
      <c r="D21" s="251">
        <f>SUM(D22:D24)</f>
        <v>37</v>
      </c>
      <c r="E21" s="249">
        <f t="shared" si="0"/>
        <v>6.7765567765567765</v>
      </c>
      <c r="F21" s="242"/>
      <c r="G21" s="242"/>
      <c r="H21" s="242"/>
      <c r="I21" s="242"/>
      <c r="J21" s="242"/>
      <c r="K21" s="242"/>
      <c r="L21" s="250"/>
    </row>
    <row r="22" spans="1:15" s="243" customFormat="1">
      <c r="A22" s="915"/>
      <c r="B22" s="242"/>
      <c r="C22" s="565" t="s">
        <v>941</v>
      </c>
      <c r="D22" s="555">
        <v>25</v>
      </c>
      <c r="E22" s="562">
        <f t="shared" si="0"/>
        <v>4.5787545787545785</v>
      </c>
      <c r="F22" s="242"/>
      <c r="G22" s="242"/>
      <c r="H22" s="242"/>
      <c r="I22" s="242"/>
      <c r="J22" s="242"/>
      <c r="K22" s="242"/>
      <c r="L22" s="242"/>
    </row>
    <row r="23" spans="1:15" s="243" customFormat="1">
      <c r="A23" s="915"/>
      <c r="B23" s="242"/>
      <c r="C23" s="553" t="s">
        <v>940</v>
      </c>
      <c r="D23" s="272">
        <v>6</v>
      </c>
      <c r="E23" s="248">
        <f t="shared" si="0"/>
        <v>1.098901098901099</v>
      </c>
      <c r="F23" s="242"/>
      <c r="G23" s="242"/>
      <c r="H23" s="242"/>
      <c r="I23" s="242"/>
      <c r="J23" s="242"/>
      <c r="K23" s="242"/>
      <c r="L23" s="242"/>
    </row>
    <row r="24" spans="1:15" s="243" customFormat="1">
      <c r="A24" s="915"/>
      <c r="B24" s="242"/>
      <c r="C24" s="565" t="s">
        <v>67</v>
      </c>
      <c r="D24" s="555">
        <v>6</v>
      </c>
      <c r="E24" s="562">
        <f t="shared" si="0"/>
        <v>1.098901098901099</v>
      </c>
      <c r="F24" s="242"/>
      <c r="G24" s="242"/>
      <c r="H24" s="242"/>
      <c r="I24" s="242"/>
      <c r="J24" s="242"/>
      <c r="K24" s="242"/>
      <c r="L24" s="242"/>
    </row>
    <row r="25" spans="1:15" s="243" customFormat="1">
      <c r="A25" s="915"/>
      <c r="B25" s="242"/>
      <c r="C25" s="252" t="s">
        <v>75</v>
      </c>
      <c r="D25" s="251">
        <v>4</v>
      </c>
      <c r="E25" s="249">
        <f t="shared" si="0"/>
        <v>0.73260073260073255</v>
      </c>
      <c r="F25" s="242"/>
      <c r="G25" s="242"/>
      <c r="H25" s="242"/>
      <c r="I25" s="242"/>
      <c r="J25" s="242"/>
      <c r="K25" s="242"/>
      <c r="L25" s="242"/>
    </row>
    <row r="26" spans="1:15" s="243" customFormat="1">
      <c r="A26" s="915"/>
      <c r="B26" s="242"/>
      <c r="C26" s="564" t="s">
        <v>74</v>
      </c>
      <c r="D26" s="558">
        <v>15</v>
      </c>
      <c r="E26" s="556">
        <f t="shared" si="0"/>
        <v>2.7472527472527473</v>
      </c>
      <c r="F26" s="242"/>
      <c r="G26" s="242"/>
      <c r="H26" s="242"/>
      <c r="I26" s="242"/>
      <c r="J26" s="242"/>
      <c r="K26" s="242"/>
      <c r="L26" s="242"/>
    </row>
    <row r="27" spans="1:15" s="243" customFormat="1">
      <c r="A27" s="915"/>
      <c r="B27" s="242"/>
      <c r="C27" s="252" t="s">
        <v>939</v>
      </c>
      <c r="D27" s="251">
        <f>D28+D29</f>
        <v>3</v>
      </c>
      <c r="E27" s="249">
        <f t="shared" si="0"/>
        <v>0.5494505494505495</v>
      </c>
      <c r="F27" s="242"/>
      <c r="G27" s="242"/>
      <c r="H27" s="242"/>
      <c r="I27" s="242"/>
      <c r="J27" s="242"/>
      <c r="K27" s="242"/>
      <c r="L27" s="242"/>
    </row>
    <row r="28" spans="1:15" s="243" customFormat="1">
      <c r="A28" s="915"/>
      <c r="B28" s="242"/>
      <c r="C28" s="565" t="s">
        <v>938</v>
      </c>
      <c r="D28" s="555">
        <v>1</v>
      </c>
      <c r="E28" s="562">
        <f t="shared" si="0"/>
        <v>0.18315018315018314</v>
      </c>
      <c r="F28" s="242"/>
      <c r="G28" s="242"/>
      <c r="H28" s="242"/>
      <c r="I28" s="242"/>
      <c r="J28" s="242"/>
      <c r="K28" s="242"/>
      <c r="L28" s="242"/>
    </row>
    <row r="29" spans="1:15" s="243" customFormat="1">
      <c r="A29" s="915"/>
      <c r="B29" s="242"/>
      <c r="C29" s="553" t="s">
        <v>937</v>
      </c>
      <c r="D29" s="272">
        <v>2</v>
      </c>
      <c r="E29" s="248">
        <f t="shared" si="0"/>
        <v>0.36630036630036628</v>
      </c>
      <c r="F29" s="242"/>
      <c r="G29" s="242"/>
      <c r="H29" s="242"/>
      <c r="I29" s="242"/>
      <c r="J29" s="242"/>
      <c r="K29" s="242"/>
      <c r="L29" s="242"/>
    </row>
    <row r="30" spans="1:15" s="243" customFormat="1">
      <c r="A30" s="915"/>
      <c r="B30" s="242"/>
      <c r="C30" s="566" t="s">
        <v>71</v>
      </c>
      <c r="D30" s="567">
        <v>4</v>
      </c>
      <c r="E30" s="846">
        <f t="shared" si="0"/>
        <v>0.73260073260073255</v>
      </c>
      <c r="F30" s="242"/>
      <c r="G30" s="242"/>
      <c r="H30" s="242"/>
      <c r="I30" s="242"/>
      <c r="J30" s="242"/>
      <c r="K30" s="242"/>
      <c r="L30" s="242"/>
    </row>
    <row r="31" spans="1:15" s="243" customFormat="1" ht="30" customHeight="1">
      <c r="B31" s="242"/>
      <c r="C31" s="247"/>
      <c r="D31" s="246"/>
      <c r="E31" s="245"/>
      <c r="F31" s="242"/>
      <c r="G31" s="242"/>
      <c r="H31" s="242"/>
      <c r="I31" s="242"/>
      <c r="J31" s="242"/>
      <c r="K31" s="242"/>
      <c r="L31" s="242"/>
    </row>
    <row r="32" spans="1:15" s="243" customFormat="1" ht="32.25" customHeight="1">
      <c r="B32" s="242"/>
      <c r="C32" s="247"/>
      <c r="D32" s="246"/>
      <c r="E32" s="245"/>
      <c r="F32" s="242"/>
      <c r="G32" s="242"/>
      <c r="H32" s="242"/>
      <c r="I32" s="242"/>
      <c r="J32" s="242"/>
      <c r="K32" s="242"/>
      <c r="L32" s="242"/>
    </row>
    <row r="33" spans="2:17" s="243" customFormat="1" ht="93.75" customHeight="1">
      <c r="B33" s="1094" t="s">
        <v>1121</v>
      </c>
      <c r="C33" s="1094"/>
      <c r="D33" s="1094"/>
      <c r="E33" s="1094"/>
      <c r="F33" s="1094"/>
      <c r="G33" s="1094"/>
      <c r="H33" s="1094"/>
      <c r="I33" s="1094"/>
      <c r="J33" s="1094"/>
      <c r="K33" s="1094"/>
      <c r="L33" s="242"/>
    </row>
    <row r="34" spans="2:17" s="243" customFormat="1" ht="24.75" customHeight="1">
      <c r="B34" s="242"/>
      <c r="C34" s="242"/>
      <c r="D34" s="242"/>
      <c r="E34" s="242"/>
      <c r="F34" s="242"/>
      <c r="G34" s="242"/>
      <c r="H34" s="242"/>
      <c r="I34" s="242"/>
      <c r="J34" s="242"/>
      <c r="K34" s="242"/>
      <c r="L34" s="242"/>
    </row>
    <row r="35" spans="2:17" s="243" customFormat="1" ht="9.9499999999999993" customHeight="1">
      <c r="B35" s="242"/>
      <c r="C35" s="242"/>
      <c r="D35" s="242"/>
      <c r="E35" s="242"/>
      <c r="F35" s="242"/>
      <c r="G35" s="242"/>
      <c r="H35" s="242"/>
      <c r="I35" s="242"/>
      <c r="J35" s="242"/>
      <c r="K35" s="242"/>
      <c r="L35" s="242"/>
      <c r="M35" s="242"/>
      <c r="N35" s="242"/>
      <c r="O35" s="242"/>
      <c r="P35" s="242"/>
      <c r="Q35" s="242"/>
    </row>
    <row r="36" spans="2:17" s="243" customFormat="1" ht="9.9499999999999993" customHeight="1">
      <c r="B36" s="242"/>
      <c r="C36" s="242"/>
      <c r="D36" s="242"/>
      <c r="E36" s="242"/>
      <c r="F36" s="242"/>
      <c r="G36" s="242"/>
      <c r="H36" s="242"/>
      <c r="I36" s="242"/>
      <c r="J36" s="242"/>
      <c r="K36" s="242"/>
      <c r="L36" s="242"/>
      <c r="M36" s="242"/>
      <c r="N36" s="242"/>
      <c r="O36" s="242"/>
      <c r="P36" s="242"/>
      <c r="Q36" s="242"/>
    </row>
    <row r="37" spans="2:17" s="243" customFormat="1" ht="9.9499999999999993" customHeight="1">
      <c r="B37" s="242"/>
      <c r="C37" s="242"/>
      <c r="D37" s="242"/>
      <c r="E37" s="242"/>
      <c r="F37" s="242"/>
      <c r="G37" s="242"/>
      <c r="H37" s="242"/>
      <c r="I37" s="242"/>
      <c r="J37" s="242"/>
      <c r="K37" s="242"/>
      <c r="L37" s="242"/>
      <c r="M37" s="242"/>
      <c r="N37" s="242"/>
      <c r="O37" s="242"/>
      <c r="P37" s="242"/>
      <c r="Q37" s="242"/>
    </row>
    <row r="38" spans="2:17" s="243" customFormat="1" ht="9.9499999999999993" customHeight="1">
      <c r="B38" s="242"/>
      <c r="C38" s="242"/>
      <c r="D38" s="244"/>
      <c r="E38" s="242"/>
      <c r="F38" s="242"/>
      <c r="G38" s="242"/>
      <c r="H38" s="242"/>
      <c r="I38" s="242"/>
      <c r="J38" s="242"/>
      <c r="K38" s="242"/>
      <c r="L38" s="242"/>
      <c r="M38" s="242"/>
      <c r="N38" s="242"/>
      <c r="O38" s="242"/>
      <c r="P38" s="242"/>
      <c r="Q38" s="242"/>
    </row>
    <row r="39" spans="2:17" s="243" customFormat="1" ht="9.9499999999999993" customHeight="1">
      <c r="B39" s="242"/>
      <c r="C39" s="242"/>
      <c r="D39" s="242"/>
      <c r="E39" s="242"/>
      <c r="F39" s="242"/>
      <c r="G39" s="242"/>
      <c r="H39" s="242"/>
      <c r="I39" s="242"/>
      <c r="J39" s="242"/>
      <c r="K39" s="242"/>
      <c r="L39" s="242"/>
      <c r="M39" s="242"/>
      <c r="N39" s="242"/>
      <c r="O39" s="242"/>
      <c r="P39" s="242"/>
      <c r="Q39" s="242"/>
    </row>
    <row r="40" spans="2:17" s="243" customFormat="1" ht="9.9499999999999993" customHeight="1">
      <c r="B40" s="242"/>
      <c r="C40" s="242"/>
      <c r="D40" s="242"/>
      <c r="E40" s="242"/>
      <c r="F40" s="242"/>
      <c r="G40" s="242"/>
      <c r="H40" s="242"/>
      <c r="I40" s="242"/>
      <c r="J40" s="242"/>
      <c r="K40" s="242"/>
      <c r="L40" s="242"/>
      <c r="M40" s="242"/>
      <c r="N40" s="242"/>
      <c r="O40" s="242"/>
      <c r="P40" s="242"/>
      <c r="Q40" s="242"/>
    </row>
    <row r="41" spans="2:17" s="243" customFormat="1" ht="9.9499999999999993" customHeight="1">
      <c r="B41" s="242"/>
      <c r="C41" s="242"/>
      <c r="D41" s="242"/>
      <c r="E41" s="242"/>
      <c r="F41" s="242"/>
      <c r="G41" s="242"/>
      <c r="H41" s="242"/>
      <c r="I41" s="242"/>
      <c r="J41" s="242"/>
      <c r="K41" s="242"/>
      <c r="L41" s="242"/>
      <c r="M41" s="242"/>
      <c r="N41" s="242"/>
      <c r="O41" s="242"/>
      <c r="P41" s="242"/>
      <c r="Q41" s="242"/>
    </row>
    <row r="42" spans="2:17" s="243" customFormat="1" ht="9.9499999999999993" customHeight="1">
      <c r="B42" s="242"/>
      <c r="C42" s="242"/>
      <c r="D42" s="242"/>
      <c r="E42" s="242"/>
      <c r="F42" s="242"/>
      <c r="G42" s="242"/>
      <c r="H42" s="242"/>
      <c r="I42" s="242"/>
      <c r="J42" s="242"/>
      <c r="K42" s="242"/>
      <c r="L42" s="242"/>
      <c r="M42" s="242"/>
      <c r="N42" s="242"/>
      <c r="O42" s="242"/>
      <c r="P42" s="242"/>
      <c r="Q42" s="242"/>
    </row>
    <row r="43" spans="2:17" s="243" customFormat="1" ht="9.9499999999999993" customHeight="1">
      <c r="B43" s="242"/>
      <c r="C43" s="242"/>
      <c r="D43" s="242"/>
      <c r="E43" s="242"/>
      <c r="F43" s="242"/>
      <c r="G43" s="242"/>
      <c r="H43" s="242"/>
      <c r="I43" s="242"/>
      <c r="J43" s="242"/>
      <c r="K43" s="242"/>
      <c r="L43" s="242"/>
      <c r="M43" s="242"/>
      <c r="N43" s="242"/>
      <c r="O43" s="242"/>
      <c r="P43" s="242"/>
      <c r="Q43" s="242"/>
    </row>
    <row r="44" spans="2:17" s="243" customFormat="1" ht="9.9499999999999993" customHeight="1">
      <c r="B44" s="242"/>
      <c r="C44" s="242"/>
      <c r="D44" s="242"/>
      <c r="E44" s="242"/>
      <c r="F44" s="242"/>
      <c r="G44" s="242"/>
      <c r="H44" s="242"/>
      <c r="I44" s="242"/>
      <c r="J44" s="242"/>
      <c r="K44" s="242"/>
      <c r="L44" s="242"/>
      <c r="M44" s="242"/>
      <c r="N44" s="242"/>
      <c r="O44" s="242"/>
      <c r="P44" s="242"/>
      <c r="Q44" s="242"/>
    </row>
    <row r="45" spans="2:17" s="243" customFormat="1" ht="9.9499999999999993" customHeight="1">
      <c r="B45" s="242"/>
      <c r="C45" s="242"/>
      <c r="D45" s="242"/>
      <c r="E45" s="242"/>
      <c r="F45" s="242"/>
      <c r="G45" s="242"/>
      <c r="H45" s="242"/>
      <c r="I45" s="242"/>
      <c r="J45" s="242"/>
      <c r="K45" s="242"/>
      <c r="L45" s="242"/>
      <c r="M45" s="242"/>
      <c r="N45" s="242"/>
      <c r="O45" s="242"/>
      <c r="P45" s="242"/>
      <c r="Q45" s="242"/>
    </row>
    <row r="46" spans="2:17" s="243" customFormat="1" ht="9.9499999999999993" customHeight="1">
      <c r="B46" s="242"/>
      <c r="C46" s="242"/>
      <c r="D46" s="242"/>
      <c r="E46" s="242"/>
      <c r="F46" s="242"/>
      <c r="G46" s="242"/>
      <c r="H46" s="242"/>
      <c r="I46" s="242"/>
      <c r="J46" s="242"/>
      <c r="K46" s="242"/>
      <c r="L46" s="242"/>
      <c r="M46" s="242"/>
      <c r="N46" s="242"/>
      <c r="O46" s="242"/>
      <c r="P46" s="242"/>
      <c r="Q46" s="242"/>
    </row>
    <row r="47" spans="2:17" s="243" customFormat="1" ht="9.9499999999999993" customHeight="1">
      <c r="B47" s="242"/>
      <c r="C47" s="242"/>
      <c r="D47" s="242"/>
      <c r="E47" s="242"/>
      <c r="F47" s="242"/>
      <c r="G47" s="242"/>
      <c r="H47" s="242"/>
      <c r="I47" s="242"/>
      <c r="J47" s="242"/>
      <c r="K47" s="242"/>
      <c r="L47" s="242"/>
      <c r="M47" s="242"/>
      <c r="N47" s="242"/>
      <c r="O47" s="242"/>
      <c r="P47" s="242"/>
      <c r="Q47" s="242"/>
    </row>
    <row r="48" spans="2:17" s="243" customFormat="1" ht="9.9499999999999993" customHeight="1">
      <c r="B48" s="242"/>
      <c r="C48" s="242"/>
      <c r="D48" s="242"/>
      <c r="E48" s="242"/>
      <c r="F48" s="242"/>
      <c r="G48" s="242"/>
      <c r="H48" s="242"/>
      <c r="I48" s="242"/>
      <c r="J48" s="242"/>
      <c r="K48" s="242"/>
      <c r="L48" s="242"/>
      <c r="M48" s="242"/>
      <c r="N48" s="242"/>
      <c r="O48" s="242"/>
      <c r="P48" s="242"/>
      <c r="Q48" s="242"/>
    </row>
    <row r="49" spans="2:17" s="243" customFormat="1" ht="9.9499999999999993" customHeight="1">
      <c r="B49" s="242"/>
      <c r="C49" s="242"/>
      <c r="D49" s="242"/>
      <c r="E49" s="242"/>
      <c r="F49" s="242"/>
      <c r="G49" s="242"/>
      <c r="H49" s="242"/>
      <c r="I49" s="242"/>
      <c r="J49" s="242"/>
      <c r="K49" s="242"/>
      <c r="L49" s="242"/>
      <c r="M49" s="242"/>
      <c r="N49" s="242"/>
      <c r="O49" s="242"/>
      <c r="P49" s="242"/>
      <c r="Q49" s="242"/>
    </row>
    <row r="50" spans="2:17" s="243" customFormat="1" ht="9.9499999999999993" customHeight="1">
      <c r="B50" s="242"/>
      <c r="C50" s="242"/>
      <c r="D50" s="242"/>
      <c r="E50" s="242"/>
      <c r="F50" s="242"/>
      <c r="G50" s="242"/>
      <c r="H50" s="242"/>
      <c r="I50" s="242"/>
      <c r="J50" s="242"/>
      <c r="K50" s="242"/>
      <c r="L50" s="242"/>
      <c r="M50" s="242"/>
      <c r="N50" s="242"/>
      <c r="O50" s="242"/>
      <c r="P50" s="242"/>
      <c r="Q50" s="242"/>
    </row>
    <row r="51" spans="2:17" s="243" customFormat="1" ht="9.9499999999999993" customHeight="1">
      <c r="B51" s="242"/>
      <c r="C51" s="242"/>
      <c r="D51" s="242"/>
      <c r="E51" s="242"/>
      <c r="F51" s="242"/>
      <c r="G51" s="242"/>
      <c r="H51" s="242"/>
      <c r="I51" s="242"/>
      <c r="J51" s="242"/>
      <c r="K51" s="242"/>
      <c r="L51" s="242"/>
      <c r="M51" s="242"/>
      <c r="N51" s="242"/>
      <c r="O51" s="242"/>
      <c r="P51" s="242"/>
      <c r="Q51" s="242"/>
    </row>
    <row r="52" spans="2:17" s="243" customFormat="1" ht="9.9499999999999993" customHeight="1">
      <c r="B52" s="242"/>
      <c r="C52" s="242"/>
      <c r="D52" s="242"/>
      <c r="E52" s="242"/>
      <c r="F52" s="242"/>
      <c r="G52" s="242"/>
      <c r="H52" s="242"/>
      <c r="I52" s="242"/>
      <c r="J52" s="242"/>
      <c r="K52" s="242"/>
      <c r="L52" s="242"/>
      <c r="M52" s="242"/>
      <c r="N52" s="242"/>
      <c r="O52" s="242"/>
      <c r="P52" s="242"/>
      <c r="Q52" s="242"/>
    </row>
    <row r="53" spans="2:17">
      <c r="B53" s="242"/>
      <c r="C53" s="242"/>
      <c r="D53" s="242"/>
      <c r="E53" s="242"/>
      <c r="F53" s="242"/>
      <c r="G53" s="242"/>
      <c r="H53" s="242"/>
      <c r="I53" s="242"/>
      <c r="J53" s="242"/>
      <c r="K53" s="241"/>
      <c r="L53" s="241"/>
      <c r="M53" s="241"/>
      <c r="N53" s="241"/>
      <c r="O53" s="241"/>
      <c r="P53" s="241"/>
      <c r="Q53" s="241"/>
    </row>
    <row r="54" spans="2:17">
      <c r="B54" s="241"/>
      <c r="C54" s="241"/>
      <c r="D54" s="241"/>
      <c r="E54" s="241"/>
      <c r="F54" s="241"/>
      <c r="G54" s="241"/>
      <c r="H54" s="241"/>
      <c r="I54" s="241"/>
      <c r="J54" s="241"/>
      <c r="K54" s="241"/>
      <c r="L54" s="241"/>
      <c r="M54" s="241"/>
      <c r="N54" s="241"/>
      <c r="O54" s="241"/>
      <c r="P54" s="241"/>
      <c r="Q54" s="241"/>
    </row>
    <row r="55" spans="2:17">
      <c r="B55" s="241"/>
      <c r="C55" s="241"/>
      <c r="D55" s="241"/>
      <c r="E55" s="241"/>
      <c r="F55" s="241"/>
      <c r="G55" s="241"/>
      <c r="H55" s="241"/>
      <c r="I55" s="241"/>
      <c r="J55" s="241"/>
      <c r="K55" s="241"/>
      <c r="L55" s="241"/>
      <c r="M55" s="241"/>
      <c r="N55" s="241"/>
      <c r="O55" s="241"/>
      <c r="P55" s="241"/>
      <c r="Q55" s="241"/>
    </row>
    <row r="56" spans="2:17">
      <c r="B56" s="241"/>
      <c r="C56" s="241"/>
      <c r="D56" s="241"/>
      <c r="E56" s="241"/>
      <c r="F56" s="241"/>
      <c r="G56" s="241"/>
      <c r="H56" s="241"/>
      <c r="I56" s="241"/>
      <c r="J56" s="241"/>
      <c r="K56" s="241"/>
      <c r="L56" s="241"/>
      <c r="M56" s="241"/>
      <c r="N56" s="241"/>
      <c r="O56" s="241"/>
      <c r="P56" s="241"/>
      <c r="Q56" s="241"/>
    </row>
    <row r="57" spans="2:17">
      <c r="B57" s="241"/>
      <c r="C57" s="241"/>
      <c r="D57" s="241"/>
      <c r="E57" s="241"/>
      <c r="F57" s="241"/>
      <c r="G57" s="241"/>
      <c r="H57" s="241"/>
      <c r="I57" s="241"/>
      <c r="J57" s="241"/>
      <c r="K57" s="241"/>
      <c r="L57" s="241"/>
      <c r="M57" s="241"/>
      <c r="N57" s="241"/>
      <c r="O57" s="241"/>
      <c r="P57" s="241"/>
      <c r="Q57" s="241"/>
    </row>
    <row r="58" spans="2:17">
      <c r="B58" s="241"/>
      <c r="C58" s="241"/>
      <c r="D58" s="241"/>
      <c r="E58" s="241"/>
      <c r="F58" s="241"/>
      <c r="G58" s="241"/>
      <c r="H58" s="241"/>
      <c r="I58" s="241"/>
      <c r="J58" s="241"/>
      <c r="K58" s="241"/>
      <c r="L58" s="241"/>
      <c r="M58" s="241"/>
      <c r="N58" s="241"/>
      <c r="O58" s="241"/>
      <c r="P58" s="241"/>
      <c r="Q58" s="241"/>
    </row>
    <row r="59" spans="2:17">
      <c r="B59" s="241"/>
      <c r="C59" s="241"/>
      <c r="D59" s="241"/>
      <c r="E59" s="241"/>
      <c r="F59" s="241"/>
      <c r="G59" s="241"/>
      <c r="H59" s="241"/>
      <c r="I59" s="241"/>
      <c r="J59" s="241"/>
      <c r="K59" s="241"/>
      <c r="L59" s="241"/>
      <c r="M59" s="241"/>
      <c r="N59" s="241"/>
      <c r="O59" s="241"/>
      <c r="P59" s="241"/>
      <c r="Q59" s="241"/>
    </row>
    <row r="60" spans="2:17">
      <c r="B60" s="241"/>
      <c r="C60" s="241"/>
      <c r="D60" s="241"/>
      <c r="E60" s="241"/>
      <c r="F60" s="241"/>
      <c r="G60" s="241"/>
      <c r="H60" s="241"/>
      <c r="I60" s="241"/>
      <c r="J60" s="241"/>
      <c r="K60" s="241"/>
      <c r="L60" s="241"/>
      <c r="M60" s="241"/>
      <c r="N60" s="241"/>
      <c r="O60" s="241"/>
      <c r="P60" s="241"/>
      <c r="Q60" s="241"/>
    </row>
    <row r="61" spans="2:17">
      <c r="B61" s="241"/>
      <c r="C61" s="241"/>
      <c r="D61" s="241"/>
      <c r="E61" s="241"/>
      <c r="F61" s="241"/>
      <c r="G61" s="241"/>
      <c r="H61" s="241"/>
      <c r="I61" s="241"/>
      <c r="J61" s="241"/>
      <c r="K61" s="241"/>
      <c r="L61" s="241"/>
      <c r="M61" s="241"/>
      <c r="N61" s="241"/>
      <c r="O61" s="241"/>
      <c r="P61" s="241"/>
      <c r="Q61" s="241"/>
    </row>
    <row r="62" spans="2:17">
      <c r="B62" s="241"/>
      <c r="C62" s="241"/>
      <c r="D62" s="241"/>
      <c r="E62" s="241"/>
      <c r="F62" s="241"/>
      <c r="G62" s="241"/>
      <c r="H62" s="241"/>
      <c r="I62" s="241"/>
      <c r="J62" s="241"/>
      <c r="K62" s="241"/>
      <c r="L62" s="241"/>
      <c r="M62" s="241"/>
      <c r="N62" s="241"/>
      <c r="O62" s="241"/>
      <c r="P62" s="241"/>
      <c r="Q62" s="241"/>
    </row>
    <row r="63" spans="2:17">
      <c r="B63" s="241"/>
      <c r="C63" s="241"/>
      <c r="D63" s="241"/>
      <c r="E63" s="241"/>
      <c r="F63" s="241"/>
      <c r="G63" s="241"/>
      <c r="H63" s="241"/>
      <c r="I63" s="241"/>
      <c r="J63" s="241"/>
      <c r="K63" s="241"/>
      <c r="L63" s="241"/>
      <c r="M63" s="241"/>
      <c r="N63" s="241"/>
      <c r="O63" s="241"/>
      <c r="P63" s="241"/>
      <c r="Q63" s="241"/>
    </row>
    <row r="64" spans="2:17">
      <c r="B64" s="241"/>
      <c r="C64" s="241"/>
      <c r="D64" s="241"/>
      <c r="E64" s="241"/>
      <c r="F64" s="241"/>
      <c r="G64" s="241"/>
      <c r="H64" s="241"/>
      <c r="I64" s="241"/>
      <c r="J64" s="241"/>
      <c r="K64" s="241"/>
      <c r="L64" s="241"/>
      <c r="M64" s="241"/>
      <c r="N64" s="241"/>
      <c r="O64" s="241"/>
      <c r="P64" s="241"/>
      <c r="Q64" s="241"/>
    </row>
    <row r="65" spans="2:17">
      <c r="B65" s="241"/>
      <c r="C65" s="241"/>
      <c r="D65" s="241"/>
      <c r="E65" s="241"/>
      <c r="F65" s="241"/>
      <c r="G65" s="241"/>
      <c r="H65" s="241"/>
      <c r="I65" s="241"/>
      <c r="J65" s="241"/>
      <c r="K65" s="241"/>
      <c r="L65" s="241"/>
      <c r="M65" s="241"/>
      <c r="N65" s="241"/>
      <c r="O65" s="241"/>
      <c r="P65" s="241"/>
      <c r="Q65" s="241"/>
    </row>
    <row r="66" spans="2:17">
      <c r="B66" s="241"/>
      <c r="C66" s="241"/>
      <c r="D66" s="241"/>
      <c r="E66" s="241"/>
      <c r="F66" s="241"/>
      <c r="G66" s="241"/>
      <c r="H66" s="241"/>
      <c r="I66" s="241"/>
      <c r="J66" s="241"/>
      <c r="K66" s="241"/>
      <c r="L66" s="241"/>
      <c r="M66" s="241"/>
      <c r="N66" s="241"/>
      <c r="O66" s="241"/>
      <c r="P66" s="241"/>
      <c r="Q66" s="241"/>
    </row>
    <row r="67" spans="2:17">
      <c r="B67" s="241"/>
      <c r="C67" s="241"/>
      <c r="D67" s="241"/>
      <c r="E67" s="241"/>
      <c r="F67" s="241"/>
      <c r="G67" s="241"/>
      <c r="H67" s="241"/>
      <c r="I67" s="241"/>
      <c r="J67" s="241"/>
      <c r="K67" s="241"/>
      <c r="L67" s="241"/>
      <c r="M67" s="241"/>
      <c r="N67" s="241"/>
      <c r="O67" s="241"/>
      <c r="P67" s="241"/>
      <c r="Q67" s="241"/>
    </row>
    <row r="68" spans="2:17">
      <c r="B68" s="241"/>
      <c r="C68" s="241"/>
      <c r="D68" s="241"/>
      <c r="E68" s="241"/>
      <c r="F68" s="241"/>
      <c r="G68" s="241"/>
      <c r="H68" s="241"/>
      <c r="I68" s="241"/>
      <c r="J68" s="241"/>
      <c r="K68" s="241"/>
      <c r="L68" s="241"/>
      <c r="M68" s="241"/>
      <c r="N68" s="241"/>
      <c r="O68" s="241"/>
      <c r="P68" s="241"/>
      <c r="Q68" s="241"/>
    </row>
    <row r="69" spans="2:17">
      <c r="B69" s="241"/>
      <c r="C69" s="241"/>
      <c r="D69" s="241"/>
      <c r="E69" s="241"/>
      <c r="F69" s="241"/>
      <c r="G69" s="241"/>
      <c r="H69" s="241"/>
      <c r="I69" s="241"/>
      <c r="J69" s="241"/>
      <c r="K69" s="241"/>
      <c r="L69" s="241"/>
      <c r="M69" s="241"/>
      <c r="N69" s="241"/>
      <c r="O69" s="241"/>
      <c r="P69" s="241"/>
      <c r="Q69" s="241"/>
    </row>
    <row r="70" spans="2:17">
      <c r="B70" s="241"/>
      <c r="C70" s="241"/>
      <c r="D70" s="241"/>
      <c r="E70" s="241"/>
      <c r="F70" s="241"/>
      <c r="G70" s="241"/>
      <c r="H70" s="241"/>
      <c r="I70" s="241"/>
      <c r="J70" s="241"/>
      <c r="K70" s="241"/>
      <c r="L70" s="241"/>
      <c r="M70" s="241"/>
      <c r="N70" s="241"/>
      <c r="O70" s="241"/>
      <c r="P70" s="241"/>
      <c r="Q70" s="241"/>
    </row>
    <row r="71" spans="2:17">
      <c r="B71" s="241"/>
      <c r="C71" s="241"/>
      <c r="D71" s="241"/>
      <c r="E71" s="241"/>
      <c r="F71" s="241"/>
      <c r="G71" s="241"/>
      <c r="H71" s="241"/>
      <c r="I71" s="241"/>
      <c r="J71" s="241"/>
      <c r="K71" s="241"/>
      <c r="L71" s="241"/>
      <c r="M71" s="241"/>
      <c r="N71" s="241"/>
      <c r="O71" s="241"/>
      <c r="P71" s="241"/>
      <c r="Q71" s="241"/>
    </row>
    <row r="72" spans="2:17">
      <c r="B72" s="241"/>
      <c r="C72" s="241"/>
      <c r="D72" s="241"/>
      <c r="E72" s="241"/>
      <c r="F72" s="241"/>
      <c r="G72" s="241"/>
      <c r="H72" s="241"/>
      <c r="I72" s="241"/>
      <c r="J72" s="241"/>
      <c r="K72" s="241"/>
      <c r="L72" s="241"/>
      <c r="M72" s="241"/>
      <c r="N72" s="241"/>
      <c r="O72" s="241"/>
      <c r="P72" s="241"/>
      <c r="Q72" s="241"/>
    </row>
    <row r="73" spans="2:17">
      <c r="B73" s="241"/>
      <c r="C73" s="241"/>
      <c r="D73" s="241"/>
      <c r="E73" s="241"/>
      <c r="F73" s="241"/>
      <c r="G73" s="241"/>
      <c r="H73" s="241"/>
      <c r="I73" s="241"/>
      <c r="J73" s="241"/>
    </row>
  </sheetData>
  <mergeCells count="4">
    <mergeCell ref="B33:K33"/>
    <mergeCell ref="A2:L2"/>
    <mergeCell ref="A3:L3"/>
    <mergeCell ref="A4:L4"/>
  </mergeCells>
  <hyperlinks>
    <hyperlink ref="M2" location="INDICE!A1" display="INDICE"/>
  </hyperlinks>
  <printOptions horizontalCentered="1"/>
  <pageMargins left="1.0629921259842521" right="0.78740157480314965" top="0.94488188976377963" bottom="0.62992125984251968" header="0" footer="0.47244094488188981"/>
  <pageSetup paperSize="9" scale="90" firstPageNumber="18" orientation="landscape" useFirstPageNumber="1" r:id="rId1"/>
  <headerFooter scaleWithDoc="0" alignWithMargins="0">
    <oddHeader>&amp;C&amp;G</oddHeader>
    <oddFooter>&amp;C&amp;12 18</oddFooter>
  </headerFooter>
  <ignoredErrors>
    <ignoredError sqref="D15 D21" formulaRange="1"/>
  </ignoredErrors>
  <drawing r:id="rId2"/>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showGridLines="0" zoomScale="90" zoomScaleNormal="90" zoomScalePageLayoutView="80" workbookViewId="0">
      <selection activeCell="A2" sqref="A2"/>
    </sheetView>
  </sheetViews>
  <sheetFormatPr baseColWidth="10" defaultColWidth="9.140625" defaultRowHeight="12.75"/>
  <cols>
    <col min="1" max="1" width="23.85546875" style="65" customWidth="1"/>
    <col min="2" max="2" width="8.7109375" style="65" customWidth="1"/>
    <col min="3" max="3" width="7.42578125" style="65" customWidth="1"/>
    <col min="4" max="4" width="7.85546875" style="65" bestFit="1" customWidth="1"/>
    <col min="5" max="5" width="7.7109375" style="65" bestFit="1" customWidth="1"/>
    <col min="6" max="7" width="10.140625" style="65" bestFit="1" customWidth="1"/>
    <col min="8" max="8" width="12" style="65" bestFit="1" customWidth="1"/>
    <col min="9" max="9" width="7.7109375" style="65" bestFit="1" customWidth="1"/>
    <col min="10" max="10" width="10.5703125" style="65" customWidth="1"/>
    <col min="11" max="11" width="10.85546875" style="65" bestFit="1" customWidth="1"/>
    <col min="12" max="12" width="11.42578125" style="65" bestFit="1" customWidth="1"/>
    <col min="13" max="13" width="9" style="65" bestFit="1" customWidth="1"/>
    <col min="14" max="14" width="7.7109375" style="65" bestFit="1" customWidth="1"/>
    <col min="15" max="15" width="9" style="65" bestFit="1" customWidth="1"/>
    <col min="16" max="16" width="7.5703125" style="65" bestFit="1" customWidth="1"/>
    <col min="17" max="17" width="10" style="65" bestFit="1" customWidth="1"/>
    <col min="18" max="18" width="7.5703125" style="65" customWidth="1"/>
    <col min="19" max="16384" width="9.140625" style="57"/>
  </cols>
  <sheetData>
    <row r="1" spans="1:19" ht="54" customHeight="1">
      <c r="A1" s="1167" t="s">
        <v>1447</v>
      </c>
      <c r="B1" s="1168"/>
      <c r="C1" s="1168"/>
      <c r="D1" s="1168"/>
      <c r="E1" s="1168"/>
      <c r="F1" s="1168"/>
      <c r="G1" s="1168"/>
      <c r="H1" s="1168"/>
      <c r="I1" s="1168"/>
      <c r="J1" s="1168"/>
      <c r="K1" s="1168"/>
      <c r="L1" s="1168"/>
      <c r="M1" s="1168"/>
      <c r="N1" s="1168"/>
      <c r="O1" s="1168"/>
      <c r="P1" s="1168"/>
      <c r="Q1" s="1168"/>
      <c r="R1" s="1168"/>
      <c r="S1" s="468" t="s">
        <v>1037</v>
      </c>
    </row>
    <row r="2" spans="1:19" s="65" customFormat="1" ht="4.5" customHeight="1">
      <c r="A2" s="87"/>
      <c r="B2" s="87"/>
      <c r="C2" s="87"/>
      <c r="D2" s="87"/>
      <c r="E2" s="87"/>
      <c r="F2" s="87"/>
      <c r="G2" s="87"/>
      <c r="H2" s="87"/>
      <c r="I2" s="87"/>
      <c r="J2" s="87"/>
      <c r="K2" s="87"/>
      <c r="L2" s="87"/>
      <c r="M2" s="87"/>
      <c r="N2" s="87"/>
      <c r="O2" s="87"/>
      <c r="P2" s="87"/>
      <c r="Q2" s="78"/>
      <c r="R2" s="78"/>
    </row>
    <row r="3" spans="1:19" s="58" customFormat="1" ht="26.25" customHeight="1">
      <c r="A3" s="1183" t="s">
        <v>722</v>
      </c>
      <c r="B3" s="1180" t="s">
        <v>603</v>
      </c>
      <c r="C3" s="1180" t="s">
        <v>470</v>
      </c>
      <c r="D3" s="1180" t="s">
        <v>1214</v>
      </c>
      <c r="E3" s="1171"/>
      <c r="F3" s="1171"/>
      <c r="G3" s="1171"/>
      <c r="H3" s="1171"/>
      <c r="I3" s="1171"/>
      <c r="J3" s="1171"/>
      <c r="K3" s="1171"/>
      <c r="L3" s="1171"/>
      <c r="M3" s="1180" t="s">
        <v>76</v>
      </c>
      <c r="N3" s="1180" t="s">
        <v>1215</v>
      </c>
      <c r="O3" s="1171"/>
      <c r="P3" s="1171"/>
      <c r="Q3" s="1171"/>
      <c r="R3" s="1171"/>
    </row>
    <row r="4" spans="1:19" s="58" customFormat="1" ht="48" customHeight="1">
      <c r="A4" s="1083"/>
      <c r="B4" s="1171"/>
      <c r="C4" s="1171"/>
      <c r="D4" s="743" t="s">
        <v>75</v>
      </c>
      <c r="E4" s="743" t="s">
        <v>74</v>
      </c>
      <c r="F4" s="743" t="s">
        <v>620</v>
      </c>
      <c r="G4" s="743" t="s">
        <v>619</v>
      </c>
      <c r="H4" s="743" t="s">
        <v>71</v>
      </c>
      <c r="I4" s="743" t="s">
        <v>70</v>
      </c>
      <c r="J4" s="743" t="s">
        <v>69</v>
      </c>
      <c r="K4" s="743" t="s">
        <v>618</v>
      </c>
      <c r="L4" s="743" t="s">
        <v>627</v>
      </c>
      <c r="M4" s="1171"/>
      <c r="N4" s="743" t="s">
        <v>66</v>
      </c>
      <c r="O4" s="743" t="s">
        <v>65</v>
      </c>
      <c r="P4" s="743" t="s">
        <v>64</v>
      </c>
      <c r="Q4" s="743" t="s">
        <v>63</v>
      </c>
      <c r="R4" s="743" t="s">
        <v>342</v>
      </c>
    </row>
    <row r="5" spans="1:19" ht="23.25" customHeight="1">
      <c r="A5" s="50" t="s">
        <v>11</v>
      </c>
      <c r="B5" s="46">
        <v>3263868</v>
      </c>
      <c r="C5" s="46">
        <v>650405</v>
      </c>
      <c r="D5" s="46">
        <v>252730</v>
      </c>
      <c r="E5" s="46">
        <v>137089</v>
      </c>
      <c r="F5" s="46">
        <v>92696</v>
      </c>
      <c r="G5" s="46">
        <v>3498</v>
      </c>
      <c r="H5" s="46">
        <v>6879</v>
      </c>
      <c r="I5" s="46">
        <v>147072</v>
      </c>
      <c r="J5" s="46">
        <v>10441</v>
      </c>
      <c r="K5" s="46">
        <v>0</v>
      </c>
      <c r="L5" s="46">
        <v>0</v>
      </c>
      <c r="M5" s="46">
        <v>2613463</v>
      </c>
      <c r="N5" s="46">
        <v>609690</v>
      </c>
      <c r="O5" s="46">
        <v>1557367</v>
      </c>
      <c r="P5" s="46">
        <v>107538</v>
      </c>
      <c r="Q5" s="46">
        <v>150062</v>
      </c>
      <c r="R5" s="46">
        <v>188806</v>
      </c>
    </row>
    <row r="6" spans="1:19" ht="22.5" customHeight="1">
      <c r="A6" s="774" t="s">
        <v>692</v>
      </c>
      <c r="B6" s="731">
        <v>1681291</v>
      </c>
      <c r="C6" s="731">
        <v>265966</v>
      </c>
      <c r="D6" s="731">
        <v>137983</v>
      </c>
      <c r="E6" s="731">
        <v>44041</v>
      </c>
      <c r="F6" s="731">
        <v>27740</v>
      </c>
      <c r="G6" s="731">
        <v>600</v>
      </c>
      <c r="H6" s="731">
        <v>670</v>
      </c>
      <c r="I6" s="731">
        <v>52457</v>
      </c>
      <c r="J6" s="731">
        <v>2475</v>
      </c>
      <c r="K6" s="731">
        <v>0</v>
      </c>
      <c r="L6" s="731">
        <v>0</v>
      </c>
      <c r="M6" s="731">
        <v>1415325</v>
      </c>
      <c r="N6" s="731">
        <v>349111</v>
      </c>
      <c r="O6" s="731">
        <v>951073</v>
      </c>
      <c r="P6" s="731">
        <v>56013</v>
      </c>
      <c r="Q6" s="731">
        <v>20969</v>
      </c>
      <c r="R6" s="731">
        <v>38159</v>
      </c>
    </row>
    <row r="7" spans="1:19" ht="22.5" customHeight="1">
      <c r="A7" s="118" t="s">
        <v>667</v>
      </c>
      <c r="B7" s="117">
        <v>631595</v>
      </c>
      <c r="C7" s="117">
        <v>125650</v>
      </c>
      <c r="D7" s="117">
        <v>59537</v>
      </c>
      <c r="E7" s="117">
        <v>21459</v>
      </c>
      <c r="F7" s="117">
        <v>22541</v>
      </c>
      <c r="G7" s="117">
        <v>240</v>
      </c>
      <c r="H7" s="117">
        <v>380</v>
      </c>
      <c r="I7" s="117">
        <v>20267</v>
      </c>
      <c r="J7" s="117">
        <v>1226</v>
      </c>
      <c r="K7" s="117">
        <v>0</v>
      </c>
      <c r="L7" s="117">
        <v>0</v>
      </c>
      <c r="M7" s="117">
        <v>505945</v>
      </c>
      <c r="N7" s="117">
        <v>148649</v>
      </c>
      <c r="O7" s="117">
        <v>324934</v>
      </c>
      <c r="P7" s="117">
        <v>18382</v>
      </c>
      <c r="Q7" s="117">
        <v>3869</v>
      </c>
      <c r="R7" s="117">
        <v>10111</v>
      </c>
    </row>
    <row r="8" spans="1:19" ht="21" customHeight="1">
      <c r="A8" s="732" t="s">
        <v>666</v>
      </c>
      <c r="B8" s="733">
        <v>848523</v>
      </c>
      <c r="C8" s="733">
        <v>106949</v>
      </c>
      <c r="D8" s="733">
        <v>65012</v>
      </c>
      <c r="E8" s="733">
        <v>15799</v>
      </c>
      <c r="F8" s="733">
        <v>4895</v>
      </c>
      <c r="G8" s="733">
        <v>282</v>
      </c>
      <c r="H8" s="733">
        <v>188</v>
      </c>
      <c r="I8" s="733">
        <v>20142</v>
      </c>
      <c r="J8" s="733">
        <v>631</v>
      </c>
      <c r="K8" s="733">
        <v>0</v>
      </c>
      <c r="L8" s="733">
        <v>0</v>
      </c>
      <c r="M8" s="733">
        <v>741574</v>
      </c>
      <c r="N8" s="733">
        <v>175024</v>
      </c>
      <c r="O8" s="733">
        <v>508077</v>
      </c>
      <c r="P8" s="733">
        <v>34539</v>
      </c>
      <c r="Q8" s="733">
        <v>10500</v>
      </c>
      <c r="R8" s="733">
        <v>13434</v>
      </c>
    </row>
    <row r="9" spans="1:19" ht="22.5" customHeight="1">
      <c r="A9" s="118" t="s">
        <v>665</v>
      </c>
      <c r="B9" s="117">
        <v>201173</v>
      </c>
      <c r="C9" s="117">
        <v>33367</v>
      </c>
      <c r="D9" s="117">
        <v>13434</v>
      </c>
      <c r="E9" s="117">
        <v>6783</v>
      </c>
      <c r="F9" s="117">
        <v>304</v>
      </c>
      <c r="G9" s="117">
        <v>78</v>
      </c>
      <c r="H9" s="117">
        <v>102</v>
      </c>
      <c r="I9" s="117">
        <v>12048</v>
      </c>
      <c r="J9" s="117">
        <v>618</v>
      </c>
      <c r="K9" s="117">
        <v>0</v>
      </c>
      <c r="L9" s="117">
        <v>0</v>
      </c>
      <c r="M9" s="117">
        <v>167806</v>
      </c>
      <c r="N9" s="117">
        <v>25438</v>
      </c>
      <c r="O9" s="117">
        <v>118062</v>
      </c>
      <c r="P9" s="117">
        <v>3092</v>
      </c>
      <c r="Q9" s="117">
        <v>6600</v>
      </c>
      <c r="R9" s="117">
        <v>14614</v>
      </c>
    </row>
    <row r="10" spans="1:19" ht="22.5" customHeight="1">
      <c r="A10" s="774" t="s">
        <v>699</v>
      </c>
      <c r="B10" s="731">
        <v>344059</v>
      </c>
      <c r="C10" s="731">
        <v>99780</v>
      </c>
      <c r="D10" s="731">
        <v>14367</v>
      </c>
      <c r="E10" s="731">
        <v>35506</v>
      </c>
      <c r="F10" s="731">
        <v>1887</v>
      </c>
      <c r="G10" s="731">
        <v>1722</v>
      </c>
      <c r="H10" s="731">
        <v>3451</v>
      </c>
      <c r="I10" s="731">
        <v>41054</v>
      </c>
      <c r="J10" s="731">
        <v>1793</v>
      </c>
      <c r="K10" s="731">
        <v>0</v>
      </c>
      <c r="L10" s="731">
        <v>0</v>
      </c>
      <c r="M10" s="731">
        <v>244279</v>
      </c>
      <c r="N10" s="731">
        <v>30582</v>
      </c>
      <c r="O10" s="731">
        <v>74207</v>
      </c>
      <c r="P10" s="731">
        <v>3537</v>
      </c>
      <c r="Q10" s="731">
        <v>49590</v>
      </c>
      <c r="R10" s="731">
        <v>86363</v>
      </c>
    </row>
    <row r="11" spans="1:19" ht="23.25" customHeight="1">
      <c r="A11" s="118" t="s">
        <v>662</v>
      </c>
      <c r="B11" s="117">
        <v>344059</v>
      </c>
      <c r="C11" s="117">
        <v>99780</v>
      </c>
      <c r="D11" s="117">
        <v>14367</v>
      </c>
      <c r="E11" s="117">
        <v>35506</v>
      </c>
      <c r="F11" s="117">
        <v>1887</v>
      </c>
      <c r="G11" s="117">
        <v>1722</v>
      </c>
      <c r="H11" s="117">
        <v>3451</v>
      </c>
      <c r="I11" s="117">
        <v>41054</v>
      </c>
      <c r="J11" s="117">
        <v>1793</v>
      </c>
      <c r="K11" s="117">
        <v>0</v>
      </c>
      <c r="L11" s="117">
        <v>0</v>
      </c>
      <c r="M11" s="117">
        <v>244279</v>
      </c>
      <c r="N11" s="117">
        <v>30582</v>
      </c>
      <c r="O11" s="117">
        <v>74207</v>
      </c>
      <c r="P11" s="117">
        <v>3537</v>
      </c>
      <c r="Q11" s="117">
        <v>49590</v>
      </c>
      <c r="R11" s="117">
        <v>86363</v>
      </c>
    </row>
    <row r="12" spans="1:19" ht="22.5" customHeight="1">
      <c r="A12" s="774" t="s">
        <v>698</v>
      </c>
      <c r="B12" s="731">
        <v>474960</v>
      </c>
      <c r="C12" s="731">
        <v>198362</v>
      </c>
      <c r="D12" s="731">
        <v>55319</v>
      </c>
      <c r="E12" s="731">
        <v>49233</v>
      </c>
      <c r="F12" s="731">
        <v>52167</v>
      </c>
      <c r="G12" s="731">
        <v>1016</v>
      </c>
      <c r="H12" s="731">
        <v>2758</v>
      </c>
      <c r="I12" s="731">
        <v>34076</v>
      </c>
      <c r="J12" s="731">
        <v>3793</v>
      </c>
      <c r="K12" s="731">
        <v>0</v>
      </c>
      <c r="L12" s="731">
        <v>0</v>
      </c>
      <c r="M12" s="731">
        <v>276598</v>
      </c>
      <c r="N12" s="731">
        <v>89172</v>
      </c>
      <c r="O12" s="731">
        <v>139661</v>
      </c>
      <c r="P12" s="731">
        <v>12719</v>
      </c>
      <c r="Q12" s="731">
        <v>6062</v>
      </c>
      <c r="R12" s="731">
        <v>28984</v>
      </c>
    </row>
    <row r="13" spans="1:19" ht="21" customHeight="1">
      <c r="A13" s="118" t="s">
        <v>660</v>
      </c>
      <c r="B13" s="117">
        <v>474960</v>
      </c>
      <c r="C13" s="117">
        <v>198362</v>
      </c>
      <c r="D13" s="117">
        <v>55319</v>
      </c>
      <c r="E13" s="117">
        <v>49233</v>
      </c>
      <c r="F13" s="117">
        <v>52167</v>
      </c>
      <c r="G13" s="117">
        <v>1016</v>
      </c>
      <c r="H13" s="117">
        <v>2758</v>
      </c>
      <c r="I13" s="117">
        <v>34076</v>
      </c>
      <c r="J13" s="117">
        <v>3793</v>
      </c>
      <c r="K13" s="117">
        <v>0</v>
      </c>
      <c r="L13" s="117">
        <v>0</v>
      </c>
      <c r="M13" s="117">
        <v>276598</v>
      </c>
      <c r="N13" s="117">
        <v>89172</v>
      </c>
      <c r="O13" s="117">
        <v>139661</v>
      </c>
      <c r="P13" s="117">
        <v>12719</v>
      </c>
      <c r="Q13" s="117">
        <v>6062</v>
      </c>
      <c r="R13" s="117">
        <v>28984</v>
      </c>
    </row>
    <row r="14" spans="1:19" ht="21.75" customHeight="1">
      <c r="A14" s="774" t="s">
        <v>683</v>
      </c>
      <c r="B14" s="731">
        <v>763558</v>
      </c>
      <c r="C14" s="731">
        <v>86297</v>
      </c>
      <c r="D14" s="731">
        <v>45061</v>
      </c>
      <c r="E14" s="731">
        <v>8309</v>
      </c>
      <c r="F14" s="731">
        <v>10902</v>
      </c>
      <c r="G14" s="731">
        <v>160</v>
      </c>
      <c r="H14" s="731">
        <v>0</v>
      </c>
      <c r="I14" s="731">
        <v>19485</v>
      </c>
      <c r="J14" s="731">
        <v>2380</v>
      </c>
      <c r="K14" s="731">
        <v>0</v>
      </c>
      <c r="L14" s="731">
        <v>0</v>
      </c>
      <c r="M14" s="731">
        <v>677261</v>
      </c>
      <c r="N14" s="731">
        <v>140825</v>
      </c>
      <c r="O14" s="731">
        <v>392426</v>
      </c>
      <c r="P14" s="731">
        <v>35269</v>
      </c>
      <c r="Q14" s="731">
        <v>73441</v>
      </c>
      <c r="R14" s="731">
        <v>35300</v>
      </c>
    </row>
    <row r="15" spans="1:19" ht="22.5" customHeight="1">
      <c r="A15" s="118" t="s">
        <v>679</v>
      </c>
      <c r="B15" s="117">
        <v>23809</v>
      </c>
      <c r="C15" s="117">
        <v>4277</v>
      </c>
      <c r="D15" s="117">
        <v>1058</v>
      </c>
      <c r="E15" s="117">
        <v>561</v>
      </c>
      <c r="F15" s="117">
        <v>635</v>
      </c>
      <c r="G15" s="117">
        <v>25</v>
      </c>
      <c r="H15" s="117">
        <v>0</v>
      </c>
      <c r="I15" s="117">
        <v>1876</v>
      </c>
      <c r="J15" s="117">
        <v>122</v>
      </c>
      <c r="K15" s="117">
        <v>0</v>
      </c>
      <c r="L15" s="117">
        <v>0</v>
      </c>
      <c r="M15" s="117">
        <v>19532</v>
      </c>
      <c r="N15" s="117">
        <v>4406</v>
      </c>
      <c r="O15" s="117">
        <v>3416</v>
      </c>
      <c r="P15" s="117">
        <v>59</v>
      </c>
      <c r="Q15" s="117">
        <v>552</v>
      </c>
      <c r="R15" s="117">
        <v>11099</v>
      </c>
    </row>
    <row r="16" spans="1:19" ht="21.75" customHeight="1">
      <c r="A16" s="732" t="s">
        <v>678</v>
      </c>
      <c r="B16" s="733">
        <v>217183</v>
      </c>
      <c r="C16" s="733">
        <v>23334</v>
      </c>
      <c r="D16" s="733">
        <v>10439</v>
      </c>
      <c r="E16" s="733">
        <v>1876</v>
      </c>
      <c r="F16" s="733">
        <v>2397</v>
      </c>
      <c r="G16" s="733">
        <v>135</v>
      </c>
      <c r="H16" s="733">
        <v>0</v>
      </c>
      <c r="I16" s="733">
        <v>7355</v>
      </c>
      <c r="J16" s="733">
        <v>1132</v>
      </c>
      <c r="K16" s="733">
        <v>0</v>
      </c>
      <c r="L16" s="733">
        <v>0</v>
      </c>
      <c r="M16" s="733">
        <v>193849</v>
      </c>
      <c r="N16" s="733">
        <v>42975</v>
      </c>
      <c r="O16" s="733">
        <v>134128</v>
      </c>
      <c r="P16" s="733">
        <v>10166</v>
      </c>
      <c r="Q16" s="733">
        <v>2350</v>
      </c>
      <c r="R16" s="733">
        <v>4230</v>
      </c>
    </row>
    <row r="17" spans="1:18" ht="21" customHeight="1">
      <c r="A17" s="118" t="s">
        <v>677</v>
      </c>
      <c r="B17" s="117">
        <v>72870</v>
      </c>
      <c r="C17" s="117">
        <v>7809</v>
      </c>
      <c r="D17" s="117">
        <v>2154</v>
      </c>
      <c r="E17" s="117">
        <v>0</v>
      </c>
      <c r="F17" s="117">
        <v>36</v>
      </c>
      <c r="G17" s="117">
        <v>0</v>
      </c>
      <c r="H17" s="117">
        <v>0</v>
      </c>
      <c r="I17" s="117">
        <v>5117</v>
      </c>
      <c r="J17" s="117">
        <v>502</v>
      </c>
      <c r="K17" s="117">
        <v>0</v>
      </c>
      <c r="L17" s="117">
        <v>0</v>
      </c>
      <c r="M17" s="117">
        <v>65061</v>
      </c>
      <c r="N17" s="117">
        <v>6847</v>
      </c>
      <c r="O17" s="117">
        <v>45695</v>
      </c>
      <c r="P17" s="117">
        <v>3601</v>
      </c>
      <c r="Q17" s="117">
        <v>1134</v>
      </c>
      <c r="R17" s="117">
        <v>7784</v>
      </c>
    </row>
    <row r="18" spans="1:18" ht="21" customHeight="1">
      <c r="A18" s="732" t="s">
        <v>676</v>
      </c>
      <c r="B18" s="733">
        <v>123200</v>
      </c>
      <c r="C18" s="733">
        <v>7955</v>
      </c>
      <c r="D18" s="733">
        <v>6390</v>
      </c>
      <c r="E18" s="733">
        <v>0</v>
      </c>
      <c r="F18" s="733">
        <v>0</v>
      </c>
      <c r="G18" s="733">
        <v>0</v>
      </c>
      <c r="H18" s="733">
        <v>0</v>
      </c>
      <c r="I18" s="733">
        <v>1491</v>
      </c>
      <c r="J18" s="733">
        <v>74</v>
      </c>
      <c r="K18" s="733">
        <v>0</v>
      </c>
      <c r="L18" s="733">
        <v>0</v>
      </c>
      <c r="M18" s="733">
        <v>115245</v>
      </c>
      <c r="N18" s="733">
        <v>15928</v>
      </c>
      <c r="O18" s="733">
        <v>31399</v>
      </c>
      <c r="P18" s="733">
        <v>1149</v>
      </c>
      <c r="Q18" s="733">
        <v>64018</v>
      </c>
      <c r="R18" s="733">
        <v>2751</v>
      </c>
    </row>
    <row r="19" spans="1:18" ht="21" customHeight="1">
      <c r="A19" s="118" t="s">
        <v>675</v>
      </c>
      <c r="B19" s="117">
        <v>11723</v>
      </c>
      <c r="C19" s="117">
        <v>1603</v>
      </c>
      <c r="D19" s="117">
        <v>284</v>
      </c>
      <c r="E19" s="117">
        <v>15</v>
      </c>
      <c r="F19" s="117">
        <v>0</v>
      </c>
      <c r="G19" s="117">
        <v>0</v>
      </c>
      <c r="H19" s="117">
        <v>0</v>
      </c>
      <c r="I19" s="117">
        <v>1300</v>
      </c>
      <c r="J19" s="117">
        <v>4</v>
      </c>
      <c r="K19" s="117">
        <v>0</v>
      </c>
      <c r="L19" s="117">
        <v>0</v>
      </c>
      <c r="M19" s="117">
        <v>10120</v>
      </c>
      <c r="N19" s="117">
        <v>1000</v>
      </c>
      <c r="O19" s="117">
        <v>1363</v>
      </c>
      <c r="P19" s="117">
        <v>218</v>
      </c>
      <c r="Q19" s="117">
        <v>207</v>
      </c>
      <c r="R19" s="117">
        <v>7332</v>
      </c>
    </row>
    <row r="20" spans="1:18" ht="22.5" customHeight="1">
      <c r="A20" s="732" t="s">
        <v>454</v>
      </c>
      <c r="B20" s="733">
        <v>298811</v>
      </c>
      <c r="C20" s="733">
        <v>38155</v>
      </c>
      <c r="D20" s="733">
        <v>22513</v>
      </c>
      <c r="E20" s="733">
        <v>5835</v>
      </c>
      <c r="F20" s="733">
        <v>7834</v>
      </c>
      <c r="G20" s="733">
        <v>0</v>
      </c>
      <c r="H20" s="733">
        <v>0</v>
      </c>
      <c r="I20" s="733">
        <v>1427</v>
      </c>
      <c r="J20" s="733">
        <v>546</v>
      </c>
      <c r="K20" s="733">
        <v>0</v>
      </c>
      <c r="L20" s="733">
        <v>0</v>
      </c>
      <c r="M20" s="733">
        <v>260656</v>
      </c>
      <c r="N20" s="733">
        <v>68970</v>
      </c>
      <c r="O20" s="733">
        <v>165904</v>
      </c>
      <c r="P20" s="733">
        <v>18678</v>
      </c>
      <c r="Q20" s="733">
        <v>5000</v>
      </c>
      <c r="R20" s="733">
        <v>2104</v>
      </c>
    </row>
    <row r="21" spans="1:18" ht="23.25" customHeight="1">
      <c r="A21" s="118" t="s">
        <v>731</v>
      </c>
      <c r="B21" s="117">
        <v>15962</v>
      </c>
      <c r="C21" s="117">
        <v>3164</v>
      </c>
      <c r="D21" s="117">
        <v>2223</v>
      </c>
      <c r="E21" s="117">
        <v>22</v>
      </c>
      <c r="F21" s="117">
        <v>0</v>
      </c>
      <c r="G21" s="117">
        <v>0</v>
      </c>
      <c r="H21" s="117">
        <v>0</v>
      </c>
      <c r="I21" s="117">
        <v>919</v>
      </c>
      <c r="J21" s="117">
        <v>0</v>
      </c>
      <c r="K21" s="117">
        <v>0</v>
      </c>
      <c r="L21" s="117">
        <v>0</v>
      </c>
      <c r="M21" s="117">
        <v>12798</v>
      </c>
      <c r="N21" s="117">
        <v>699</v>
      </c>
      <c r="O21" s="117">
        <v>10521</v>
      </c>
      <c r="P21" s="117">
        <v>1398</v>
      </c>
      <c r="Q21" s="117">
        <v>180</v>
      </c>
      <c r="R21" s="117">
        <v>0</v>
      </c>
    </row>
    <row r="22" spans="1:18" ht="9.75" customHeight="1">
      <c r="A22" s="150"/>
      <c r="B22" s="117"/>
      <c r="C22" s="117"/>
      <c r="D22" s="117"/>
      <c r="E22" s="117"/>
      <c r="F22" s="117"/>
      <c r="G22" s="117"/>
      <c r="H22" s="117"/>
      <c r="I22" s="117"/>
      <c r="J22" s="117"/>
      <c r="K22" s="117"/>
      <c r="L22" s="117"/>
      <c r="M22" s="117"/>
      <c r="N22" s="117"/>
      <c r="O22" s="117"/>
      <c r="P22" s="117"/>
      <c r="Q22" s="117"/>
      <c r="R22" s="117"/>
    </row>
    <row r="23" spans="1:18" ht="39" customHeight="1">
      <c r="A23" s="1169" t="s">
        <v>730</v>
      </c>
      <c r="B23" s="1182"/>
      <c r="C23" s="1182"/>
      <c r="D23" s="1182"/>
      <c r="E23" s="1182"/>
      <c r="F23" s="1182"/>
      <c r="G23" s="1182"/>
      <c r="H23" s="1182"/>
      <c r="I23" s="1182"/>
      <c r="J23" s="1182"/>
      <c r="K23" s="1182"/>
      <c r="L23" s="1182"/>
      <c r="M23" s="1182"/>
      <c r="N23" s="1182"/>
      <c r="O23" s="1182"/>
      <c r="P23" s="1182"/>
      <c r="Q23" s="1182"/>
      <c r="R23" s="1182"/>
    </row>
  </sheetData>
  <mergeCells count="8">
    <mergeCell ref="A1:R1"/>
    <mergeCell ref="A23:R23"/>
    <mergeCell ref="A3:A4"/>
    <mergeCell ref="B3:B4"/>
    <mergeCell ref="C3:C4"/>
    <mergeCell ref="D3:L3"/>
    <mergeCell ref="M3:M4"/>
    <mergeCell ref="N3:R3"/>
  </mergeCells>
  <hyperlinks>
    <hyperlink ref="S1" location="INDICE!A1" display="INDICE"/>
  </hyperlinks>
  <printOptions horizontalCentered="1"/>
  <pageMargins left="0.74803149606299213" right="0.74803149606299213" top="1.1417322834645669" bottom="0.98425196850393704" header="0" footer="0.51181102362204722"/>
  <pageSetup paperSize="9" scale="71" firstPageNumber="103" orientation="landscape" useFirstPageNumber="1" r:id="rId1"/>
  <headerFooter scaleWithDoc="0" alignWithMargins="0">
    <oddHeader>&amp;C&amp;G</oddHeader>
    <oddFooter>&amp;C&amp;12 107</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showGridLines="0" zoomScale="90" zoomScaleNormal="90" zoomScalePageLayoutView="81" workbookViewId="0">
      <selection activeCell="A2" sqref="A2"/>
    </sheetView>
  </sheetViews>
  <sheetFormatPr baseColWidth="10" defaultColWidth="9.140625" defaultRowHeight="12.75"/>
  <cols>
    <col min="1" max="1" width="26.5703125" style="124" customWidth="1"/>
    <col min="2" max="2" width="14.140625" style="124" customWidth="1"/>
    <col min="3" max="3" width="10.5703125" style="124" bestFit="1" customWidth="1"/>
    <col min="4" max="4" width="15.5703125" style="124" customWidth="1"/>
    <col min="5" max="5" width="12.5703125" style="124" bestFit="1" customWidth="1"/>
    <col min="6" max="6" width="10.5703125" style="124" bestFit="1" customWidth="1"/>
    <col min="7" max="7" width="16" style="124" bestFit="1" customWidth="1"/>
    <col min="8" max="8" width="10.5703125" style="124" bestFit="1" customWidth="1"/>
    <col min="9" max="9" width="15.42578125" style="124" customWidth="1"/>
    <col min="10" max="10" width="14.140625" style="124" customWidth="1"/>
    <col min="11" max="11" width="16.28515625" style="124" customWidth="1"/>
    <col min="12" max="16384" width="9.140625" style="124"/>
  </cols>
  <sheetData>
    <row r="1" spans="1:12" ht="48" customHeight="1">
      <c r="A1" s="1167" t="s">
        <v>1448</v>
      </c>
      <c r="B1" s="1168"/>
      <c r="C1" s="1168"/>
      <c r="D1" s="1168"/>
      <c r="E1" s="1168"/>
      <c r="F1" s="1168"/>
      <c r="G1" s="1168"/>
      <c r="H1" s="1168"/>
      <c r="I1" s="1168"/>
      <c r="J1" s="1168"/>
      <c r="K1" s="1168"/>
      <c r="L1" s="468" t="s">
        <v>1037</v>
      </c>
    </row>
    <row r="2" spans="1:12" ht="3.75" customHeight="1">
      <c r="A2" s="125"/>
      <c r="B2" s="125"/>
      <c r="C2" s="125"/>
      <c r="D2" s="125"/>
      <c r="E2" s="125"/>
      <c r="F2" s="125"/>
      <c r="G2" s="125"/>
      <c r="H2" s="125"/>
      <c r="I2" s="125"/>
      <c r="J2" s="125"/>
      <c r="K2" s="125"/>
    </row>
    <row r="3" spans="1:12">
      <c r="A3" s="1219" t="s">
        <v>736</v>
      </c>
      <c r="B3" s="1219" t="s">
        <v>782</v>
      </c>
      <c r="C3" s="1219"/>
      <c r="D3" s="1219"/>
      <c r="E3" s="1219"/>
      <c r="F3" s="1219"/>
      <c r="G3" s="1219"/>
      <c r="H3" s="1219"/>
      <c r="I3" s="1219"/>
      <c r="J3" s="1219"/>
      <c r="K3" s="1219"/>
    </row>
    <row r="4" spans="1:12" ht="18.75" customHeight="1">
      <c r="A4" s="1219"/>
      <c r="B4" s="1219" t="s">
        <v>583</v>
      </c>
      <c r="C4" s="1219" t="s">
        <v>651</v>
      </c>
      <c r="D4" s="1219"/>
      <c r="E4" s="1219"/>
      <c r="F4" s="1219" t="s">
        <v>650</v>
      </c>
      <c r="G4" s="1219"/>
      <c r="H4" s="1219" t="s">
        <v>649</v>
      </c>
      <c r="I4" s="1219"/>
      <c r="J4" s="1219" t="s">
        <v>648</v>
      </c>
      <c r="K4" s="1219"/>
    </row>
    <row r="5" spans="1:12" ht="39.75" customHeight="1">
      <c r="A5" s="1219"/>
      <c r="B5" s="1219"/>
      <c r="C5" s="1061" t="s">
        <v>734</v>
      </c>
      <c r="D5" s="1061" t="s">
        <v>733</v>
      </c>
      <c r="E5" s="1061" t="s">
        <v>735</v>
      </c>
      <c r="F5" s="1061" t="s">
        <v>734</v>
      </c>
      <c r="G5" s="1061" t="s">
        <v>733</v>
      </c>
      <c r="H5" s="1061" t="s">
        <v>734</v>
      </c>
      <c r="I5" s="1061" t="s">
        <v>733</v>
      </c>
      <c r="J5" s="1061" t="s">
        <v>734</v>
      </c>
      <c r="K5" s="1061" t="s">
        <v>733</v>
      </c>
    </row>
    <row r="6" spans="1:12" ht="16.5" customHeight="1">
      <c r="A6" s="123" t="s">
        <v>11</v>
      </c>
      <c r="B6" s="83">
        <v>13402496</v>
      </c>
      <c r="C6" s="83">
        <v>5898524</v>
      </c>
      <c r="D6" s="83">
        <v>3263868</v>
      </c>
      <c r="E6" s="83">
        <v>5576250</v>
      </c>
      <c r="F6" s="83">
        <v>1706925</v>
      </c>
      <c r="G6" s="83">
        <v>1495349</v>
      </c>
      <c r="H6" s="83">
        <v>61796</v>
      </c>
      <c r="I6" s="83">
        <v>8417</v>
      </c>
      <c r="J6" s="83">
        <v>739914</v>
      </c>
      <c r="K6" s="83">
        <v>227703</v>
      </c>
    </row>
    <row r="7" spans="1:12" ht="14.25" customHeight="1">
      <c r="A7" s="761" t="s">
        <v>348</v>
      </c>
      <c r="B7" s="744">
        <v>9999181</v>
      </c>
      <c r="C7" s="744">
        <v>4353747</v>
      </c>
      <c r="D7" s="744">
        <v>2308741</v>
      </c>
      <c r="E7" s="744">
        <v>5318558</v>
      </c>
      <c r="F7" s="744">
        <v>1369083</v>
      </c>
      <c r="G7" s="744">
        <v>1167800</v>
      </c>
      <c r="H7" s="744">
        <v>58716</v>
      </c>
      <c r="I7" s="744">
        <v>6470</v>
      </c>
      <c r="J7" s="744">
        <v>578946</v>
      </c>
      <c r="K7" s="744">
        <v>155678</v>
      </c>
    </row>
    <row r="8" spans="1:12" ht="14.25" customHeight="1">
      <c r="A8" s="123" t="s">
        <v>346</v>
      </c>
      <c r="B8" s="83">
        <v>3403315</v>
      </c>
      <c r="C8" s="83">
        <v>1544777</v>
      </c>
      <c r="D8" s="83">
        <v>955127</v>
      </c>
      <c r="E8" s="83">
        <v>257692</v>
      </c>
      <c r="F8" s="83">
        <v>337842</v>
      </c>
      <c r="G8" s="83">
        <v>327549</v>
      </c>
      <c r="H8" s="83">
        <v>3080</v>
      </c>
      <c r="I8" s="83">
        <v>1947</v>
      </c>
      <c r="J8" s="83">
        <v>160968</v>
      </c>
      <c r="K8" s="83">
        <v>72025</v>
      </c>
    </row>
    <row r="9" spans="1:12" ht="15" customHeight="1">
      <c r="A9" s="761" t="s">
        <v>352</v>
      </c>
      <c r="B9" s="744">
        <v>5308114</v>
      </c>
      <c r="C9" s="744">
        <v>2355232</v>
      </c>
      <c r="D9" s="744">
        <v>1490745</v>
      </c>
      <c r="E9" s="744">
        <v>740588</v>
      </c>
      <c r="F9" s="744">
        <v>556400</v>
      </c>
      <c r="G9" s="744">
        <v>528555</v>
      </c>
      <c r="H9" s="744">
        <v>35569</v>
      </c>
      <c r="I9" s="744">
        <v>5343</v>
      </c>
      <c r="J9" s="744">
        <v>254415</v>
      </c>
      <c r="K9" s="744">
        <v>81855</v>
      </c>
    </row>
    <row r="10" spans="1:12" ht="15.75" customHeight="1">
      <c r="A10" s="123" t="s">
        <v>348</v>
      </c>
      <c r="B10" s="83">
        <v>3755224</v>
      </c>
      <c r="C10" s="83">
        <v>1670596</v>
      </c>
      <c r="D10" s="83">
        <v>1003813</v>
      </c>
      <c r="E10" s="83">
        <v>602306</v>
      </c>
      <c r="F10" s="83">
        <v>412626</v>
      </c>
      <c r="G10" s="83">
        <v>372538</v>
      </c>
      <c r="H10" s="83">
        <v>33762</v>
      </c>
      <c r="I10" s="83">
        <v>3699</v>
      </c>
      <c r="J10" s="83">
        <v>201712</v>
      </c>
      <c r="K10" s="83">
        <v>56478</v>
      </c>
    </row>
    <row r="11" spans="1:12" ht="15.75" customHeight="1">
      <c r="A11" s="761" t="s">
        <v>346</v>
      </c>
      <c r="B11" s="744">
        <v>1552890</v>
      </c>
      <c r="C11" s="744">
        <v>684636</v>
      </c>
      <c r="D11" s="744">
        <v>486932</v>
      </c>
      <c r="E11" s="744">
        <v>138282</v>
      </c>
      <c r="F11" s="744">
        <v>143774</v>
      </c>
      <c r="G11" s="744">
        <v>156017</v>
      </c>
      <c r="H11" s="744">
        <v>1807</v>
      </c>
      <c r="I11" s="744">
        <v>1644</v>
      </c>
      <c r="J11" s="744">
        <v>52703</v>
      </c>
      <c r="K11" s="744">
        <v>25377</v>
      </c>
    </row>
    <row r="12" spans="1:12" ht="16.5" customHeight="1">
      <c r="A12" s="123" t="s">
        <v>13</v>
      </c>
      <c r="B12" s="83">
        <v>703570</v>
      </c>
      <c r="C12" s="83">
        <v>425081</v>
      </c>
      <c r="D12" s="83">
        <v>246850</v>
      </c>
      <c r="E12" s="83">
        <v>67428</v>
      </c>
      <c r="F12" s="83">
        <v>11583</v>
      </c>
      <c r="G12" s="83">
        <v>10677</v>
      </c>
      <c r="H12" s="83">
        <v>6740</v>
      </c>
      <c r="I12" s="83">
        <v>267</v>
      </c>
      <c r="J12" s="83">
        <v>2018</v>
      </c>
      <c r="K12" s="83">
        <v>354</v>
      </c>
    </row>
    <row r="13" spans="1:12" ht="15" customHeight="1">
      <c r="A13" s="751" t="s">
        <v>348</v>
      </c>
      <c r="B13" s="745">
        <v>484120</v>
      </c>
      <c r="C13" s="745">
        <v>291173</v>
      </c>
      <c r="D13" s="745">
        <v>167824</v>
      </c>
      <c r="E13" s="745">
        <v>56314</v>
      </c>
      <c r="F13" s="745">
        <v>9721</v>
      </c>
      <c r="G13" s="745">
        <v>7898</v>
      </c>
      <c r="H13" s="745">
        <v>6719</v>
      </c>
      <c r="I13" s="745">
        <v>267</v>
      </c>
      <c r="J13" s="745">
        <v>295</v>
      </c>
      <c r="K13" s="745">
        <v>223</v>
      </c>
    </row>
    <row r="14" spans="1:12" ht="14.25" customHeight="1">
      <c r="A14" s="875" t="s">
        <v>346</v>
      </c>
      <c r="B14" s="101">
        <v>219450</v>
      </c>
      <c r="C14" s="101">
        <v>133908</v>
      </c>
      <c r="D14" s="101">
        <v>79026</v>
      </c>
      <c r="E14" s="101">
        <v>11114</v>
      </c>
      <c r="F14" s="101">
        <v>1862</v>
      </c>
      <c r="G14" s="101">
        <v>2779</v>
      </c>
      <c r="H14" s="101">
        <v>21</v>
      </c>
      <c r="I14" s="101">
        <v>0</v>
      </c>
      <c r="J14" s="101">
        <v>1723</v>
      </c>
      <c r="K14" s="101">
        <v>131</v>
      </c>
    </row>
    <row r="15" spans="1:12" ht="15.75" customHeight="1">
      <c r="A15" s="761" t="s">
        <v>14</v>
      </c>
      <c r="B15" s="744">
        <v>198904</v>
      </c>
      <c r="C15" s="744">
        <v>72934</v>
      </c>
      <c r="D15" s="744">
        <v>76395</v>
      </c>
      <c r="E15" s="744">
        <v>16699</v>
      </c>
      <c r="F15" s="744">
        <v>13926</v>
      </c>
      <c r="G15" s="744">
        <v>24476</v>
      </c>
      <c r="H15" s="744">
        <v>1605</v>
      </c>
      <c r="I15" s="744">
        <v>298</v>
      </c>
      <c r="J15" s="744">
        <v>7517</v>
      </c>
      <c r="K15" s="744">
        <v>1753</v>
      </c>
    </row>
    <row r="16" spans="1:12" ht="13.5" customHeight="1">
      <c r="A16" s="875" t="s">
        <v>348</v>
      </c>
      <c r="B16" s="101">
        <v>137077</v>
      </c>
      <c r="C16" s="101">
        <v>49061</v>
      </c>
      <c r="D16" s="101">
        <v>48995</v>
      </c>
      <c r="E16" s="101">
        <v>12747</v>
      </c>
      <c r="F16" s="101">
        <v>9818</v>
      </c>
      <c r="G16" s="101">
        <v>19063</v>
      </c>
      <c r="H16" s="101">
        <v>1580</v>
      </c>
      <c r="I16" s="101">
        <v>292</v>
      </c>
      <c r="J16" s="101">
        <v>6894</v>
      </c>
      <c r="K16" s="101">
        <v>1374</v>
      </c>
    </row>
    <row r="17" spans="1:11" ht="12.75" customHeight="1">
      <c r="A17" s="751" t="s">
        <v>346</v>
      </c>
      <c r="B17" s="745">
        <v>61827</v>
      </c>
      <c r="C17" s="745">
        <v>23873</v>
      </c>
      <c r="D17" s="745">
        <v>27400</v>
      </c>
      <c r="E17" s="745">
        <v>3952</v>
      </c>
      <c r="F17" s="745">
        <v>4108</v>
      </c>
      <c r="G17" s="745">
        <v>5413</v>
      </c>
      <c r="H17" s="745">
        <v>25</v>
      </c>
      <c r="I17" s="745">
        <v>6</v>
      </c>
      <c r="J17" s="745">
        <v>623</v>
      </c>
      <c r="K17" s="745">
        <v>379</v>
      </c>
    </row>
    <row r="18" spans="1:11" ht="16.5" customHeight="1">
      <c r="A18" s="123" t="s">
        <v>15</v>
      </c>
      <c r="B18" s="83">
        <v>236779</v>
      </c>
      <c r="C18" s="83">
        <v>123589</v>
      </c>
      <c r="D18" s="83">
        <v>83517</v>
      </c>
      <c r="E18" s="83">
        <v>44954</v>
      </c>
      <c r="F18" s="83">
        <v>8886</v>
      </c>
      <c r="G18" s="83">
        <v>11701</v>
      </c>
      <c r="H18" s="83">
        <v>2061</v>
      </c>
      <c r="I18" s="83">
        <v>71</v>
      </c>
      <c r="J18" s="83">
        <v>5409</v>
      </c>
      <c r="K18" s="83">
        <v>1545</v>
      </c>
    </row>
    <row r="19" spans="1:11" ht="13.5" customHeight="1">
      <c r="A19" s="751" t="s">
        <v>348</v>
      </c>
      <c r="B19" s="745">
        <v>140449</v>
      </c>
      <c r="C19" s="745">
        <v>71526</v>
      </c>
      <c r="D19" s="745">
        <v>43146</v>
      </c>
      <c r="E19" s="745">
        <v>40617</v>
      </c>
      <c r="F19" s="745">
        <v>8694</v>
      </c>
      <c r="G19" s="745">
        <v>11424</v>
      </c>
      <c r="H19" s="745">
        <v>2061</v>
      </c>
      <c r="I19" s="745">
        <v>71</v>
      </c>
      <c r="J19" s="745">
        <v>2907</v>
      </c>
      <c r="K19" s="745">
        <v>620</v>
      </c>
    </row>
    <row r="20" spans="1:11" ht="13.5" customHeight="1">
      <c r="A20" s="875" t="s">
        <v>346</v>
      </c>
      <c r="B20" s="101">
        <v>96330</v>
      </c>
      <c r="C20" s="101">
        <v>52063</v>
      </c>
      <c r="D20" s="101">
        <v>40371</v>
      </c>
      <c r="E20" s="101">
        <v>4337</v>
      </c>
      <c r="F20" s="101">
        <v>192</v>
      </c>
      <c r="G20" s="101">
        <v>277</v>
      </c>
      <c r="H20" s="101">
        <v>0</v>
      </c>
      <c r="I20" s="101">
        <v>0</v>
      </c>
      <c r="J20" s="101">
        <v>2502</v>
      </c>
      <c r="K20" s="101">
        <v>925</v>
      </c>
    </row>
    <row r="21" spans="1:11" ht="15.75" customHeight="1">
      <c r="A21" s="761" t="s">
        <v>16</v>
      </c>
      <c r="B21" s="744">
        <v>173990</v>
      </c>
      <c r="C21" s="744">
        <v>53865</v>
      </c>
      <c r="D21" s="744">
        <v>31762</v>
      </c>
      <c r="E21" s="744">
        <v>10706</v>
      </c>
      <c r="F21" s="744">
        <v>28548</v>
      </c>
      <c r="G21" s="744">
        <v>21512</v>
      </c>
      <c r="H21" s="744">
        <v>1507</v>
      </c>
      <c r="I21" s="744">
        <v>63</v>
      </c>
      <c r="J21" s="744">
        <v>27981</v>
      </c>
      <c r="K21" s="744">
        <v>8752</v>
      </c>
    </row>
    <row r="22" spans="1:11" ht="14.25" customHeight="1">
      <c r="A22" s="875" t="s">
        <v>348</v>
      </c>
      <c r="B22" s="101">
        <v>111009</v>
      </c>
      <c r="C22" s="101">
        <v>34539</v>
      </c>
      <c r="D22" s="101">
        <v>16447</v>
      </c>
      <c r="E22" s="101">
        <v>8337</v>
      </c>
      <c r="F22" s="101">
        <v>21390</v>
      </c>
      <c r="G22" s="101">
        <v>14685</v>
      </c>
      <c r="H22" s="101">
        <v>1428</v>
      </c>
      <c r="I22" s="101">
        <v>34</v>
      </c>
      <c r="J22" s="101">
        <v>17571</v>
      </c>
      <c r="K22" s="101">
        <v>4915</v>
      </c>
    </row>
    <row r="23" spans="1:11" ht="15" customHeight="1">
      <c r="A23" s="751" t="s">
        <v>346</v>
      </c>
      <c r="B23" s="745">
        <v>62981</v>
      </c>
      <c r="C23" s="745">
        <v>19326</v>
      </c>
      <c r="D23" s="745">
        <v>15315</v>
      </c>
      <c r="E23" s="745">
        <v>2369</v>
      </c>
      <c r="F23" s="745">
        <v>7158</v>
      </c>
      <c r="G23" s="745">
        <v>6827</v>
      </c>
      <c r="H23" s="745">
        <v>79</v>
      </c>
      <c r="I23" s="745">
        <v>29</v>
      </c>
      <c r="J23" s="745">
        <v>10410</v>
      </c>
      <c r="K23" s="745">
        <v>3837</v>
      </c>
    </row>
    <row r="24" spans="1:11" ht="17.25" customHeight="1">
      <c r="A24" s="123" t="s">
        <v>17</v>
      </c>
      <c r="B24" s="83">
        <v>301728</v>
      </c>
      <c r="C24" s="83">
        <v>101497</v>
      </c>
      <c r="D24" s="83">
        <v>71410</v>
      </c>
      <c r="E24" s="83">
        <v>28529</v>
      </c>
      <c r="F24" s="83">
        <v>43499</v>
      </c>
      <c r="G24" s="83">
        <v>45217</v>
      </c>
      <c r="H24" s="83">
        <v>1110</v>
      </c>
      <c r="I24" s="83">
        <v>133</v>
      </c>
      <c r="J24" s="83">
        <v>20914</v>
      </c>
      <c r="K24" s="83">
        <v>17948</v>
      </c>
    </row>
    <row r="25" spans="1:11" ht="14.25" customHeight="1">
      <c r="A25" s="751" t="s">
        <v>348</v>
      </c>
      <c r="B25" s="745">
        <v>177790</v>
      </c>
      <c r="C25" s="745">
        <v>65597</v>
      </c>
      <c r="D25" s="745">
        <v>41113</v>
      </c>
      <c r="E25" s="745">
        <v>18179</v>
      </c>
      <c r="F25" s="745">
        <v>31629</v>
      </c>
      <c r="G25" s="745">
        <v>32557</v>
      </c>
      <c r="H25" s="745">
        <v>1110</v>
      </c>
      <c r="I25" s="745">
        <v>133</v>
      </c>
      <c r="J25" s="745">
        <v>2556</v>
      </c>
      <c r="K25" s="745">
        <v>3095</v>
      </c>
    </row>
    <row r="26" spans="1:11" ht="13.5" customHeight="1">
      <c r="A26" s="875" t="s">
        <v>346</v>
      </c>
      <c r="B26" s="101">
        <v>123938</v>
      </c>
      <c r="C26" s="101">
        <v>35900</v>
      </c>
      <c r="D26" s="101">
        <v>30297</v>
      </c>
      <c r="E26" s="101">
        <v>10350</v>
      </c>
      <c r="F26" s="101">
        <v>11870</v>
      </c>
      <c r="G26" s="101">
        <v>12660</v>
      </c>
      <c r="H26" s="101">
        <v>0</v>
      </c>
      <c r="I26" s="101">
        <v>0</v>
      </c>
      <c r="J26" s="101">
        <v>18358</v>
      </c>
      <c r="K26" s="101">
        <v>14853</v>
      </c>
    </row>
    <row r="27" spans="1:11" ht="16.5" customHeight="1">
      <c r="A27" s="761" t="s">
        <v>18</v>
      </c>
      <c r="B27" s="744">
        <v>341472</v>
      </c>
      <c r="C27" s="744">
        <v>180968</v>
      </c>
      <c r="D27" s="744">
        <v>91419</v>
      </c>
      <c r="E27" s="744">
        <v>41624</v>
      </c>
      <c r="F27" s="744">
        <v>30661</v>
      </c>
      <c r="G27" s="744">
        <v>21671</v>
      </c>
      <c r="H27" s="744">
        <v>2680</v>
      </c>
      <c r="I27" s="744">
        <v>341</v>
      </c>
      <c r="J27" s="744">
        <v>11031</v>
      </c>
      <c r="K27" s="744">
        <v>2701</v>
      </c>
    </row>
    <row r="28" spans="1:11" ht="14.25" customHeight="1">
      <c r="A28" s="875" t="s">
        <v>348</v>
      </c>
      <c r="B28" s="101">
        <v>216607</v>
      </c>
      <c r="C28" s="101">
        <v>102856</v>
      </c>
      <c r="D28" s="101">
        <v>54214</v>
      </c>
      <c r="E28" s="101">
        <v>36680</v>
      </c>
      <c r="F28" s="101">
        <v>25539</v>
      </c>
      <c r="G28" s="101">
        <v>18690</v>
      </c>
      <c r="H28" s="101">
        <v>2680</v>
      </c>
      <c r="I28" s="101">
        <v>341</v>
      </c>
      <c r="J28" s="101">
        <v>10195</v>
      </c>
      <c r="K28" s="101">
        <v>2092</v>
      </c>
    </row>
    <row r="29" spans="1:11" ht="14.25" customHeight="1">
      <c r="A29" s="751" t="s">
        <v>346</v>
      </c>
      <c r="B29" s="745">
        <v>124865</v>
      </c>
      <c r="C29" s="745">
        <v>78112</v>
      </c>
      <c r="D29" s="745">
        <v>37205</v>
      </c>
      <c r="E29" s="745">
        <v>4944</v>
      </c>
      <c r="F29" s="745">
        <v>5122</v>
      </c>
      <c r="G29" s="745">
        <v>2981</v>
      </c>
      <c r="H29" s="745">
        <v>0</v>
      </c>
      <c r="I29" s="745">
        <v>0</v>
      </c>
      <c r="J29" s="745">
        <v>836</v>
      </c>
      <c r="K29" s="745">
        <v>609</v>
      </c>
    </row>
    <row r="30" spans="1:11" ht="16.5" customHeight="1">
      <c r="A30" s="123" t="s">
        <v>19</v>
      </c>
      <c r="B30" s="83">
        <v>279617</v>
      </c>
      <c r="C30" s="83">
        <v>104027</v>
      </c>
      <c r="D30" s="83">
        <v>89060</v>
      </c>
      <c r="E30" s="83">
        <v>20015</v>
      </c>
      <c r="F30" s="83">
        <v>35094</v>
      </c>
      <c r="G30" s="83">
        <v>43659</v>
      </c>
      <c r="H30" s="83">
        <v>2000</v>
      </c>
      <c r="I30" s="83">
        <v>0</v>
      </c>
      <c r="J30" s="83">
        <v>4801</v>
      </c>
      <c r="K30" s="83">
        <v>976</v>
      </c>
    </row>
    <row r="31" spans="1:11">
      <c r="A31" s="751" t="s">
        <v>348</v>
      </c>
      <c r="B31" s="745">
        <v>141718</v>
      </c>
      <c r="C31" s="745">
        <v>56411</v>
      </c>
      <c r="D31" s="745">
        <v>39317</v>
      </c>
      <c r="E31" s="745">
        <v>11602</v>
      </c>
      <c r="F31" s="745">
        <v>16549</v>
      </c>
      <c r="G31" s="745">
        <v>25092</v>
      </c>
      <c r="H31" s="745">
        <v>2000</v>
      </c>
      <c r="I31" s="745">
        <v>0</v>
      </c>
      <c r="J31" s="745">
        <v>2265</v>
      </c>
      <c r="K31" s="745">
        <v>84</v>
      </c>
    </row>
    <row r="32" spans="1:11">
      <c r="A32" s="875" t="s">
        <v>346</v>
      </c>
      <c r="B32" s="101">
        <v>137899</v>
      </c>
      <c r="C32" s="101">
        <v>47616</v>
      </c>
      <c r="D32" s="101">
        <v>49743</v>
      </c>
      <c r="E32" s="101">
        <v>8413</v>
      </c>
      <c r="F32" s="101">
        <v>18545</v>
      </c>
      <c r="G32" s="101">
        <v>18567</v>
      </c>
      <c r="H32" s="101">
        <v>0</v>
      </c>
      <c r="I32" s="101">
        <v>0</v>
      </c>
      <c r="J32" s="101">
        <v>2536</v>
      </c>
      <c r="K32" s="101">
        <v>892</v>
      </c>
    </row>
    <row r="33" spans="1:11" ht="15.75" customHeight="1">
      <c r="A33" s="123" t="s">
        <v>20</v>
      </c>
      <c r="B33" s="83">
        <v>438141</v>
      </c>
      <c r="C33" s="83">
        <v>260113</v>
      </c>
      <c r="D33" s="83">
        <v>143573</v>
      </c>
      <c r="E33" s="83">
        <v>44697</v>
      </c>
      <c r="F33" s="83">
        <v>9334</v>
      </c>
      <c r="G33" s="83">
        <v>14792</v>
      </c>
      <c r="H33" s="83">
        <v>2177</v>
      </c>
      <c r="I33" s="83">
        <v>1</v>
      </c>
      <c r="J33" s="83">
        <v>7042</v>
      </c>
      <c r="K33" s="83">
        <v>1109</v>
      </c>
    </row>
    <row r="34" spans="1:11">
      <c r="A34" s="751" t="s">
        <v>348</v>
      </c>
      <c r="B34" s="745">
        <v>314552</v>
      </c>
      <c r="C34" s="745">
        <v>180578</v>
      </c>
      <c r="D34" s="745">
        <v>104351</v>
      </c>
      <c r="E34" s="745">
        <v>29788</v>
      </c>
      <c r="F34" s="745">
        <v>8722</v>
      </c>
      <c r="G34" s="745">
        <v>14198</v>
      </c>
      <c r="H34" s="745">
        <v>2177</v>
      </c>
      <c r="I34" s="745">
        <v>1</v>
      </c>
      <c r="J34" s="745">
        <v>4284</v>
      </c>
      <c r="K34" s="745">
        <v>241</v>
      </c>
    </row>
    <row r="35" spans="1:11" ht="17.25" customHeight="1">
      <c r="A35" s="875" t="s">
        <v>346</v>
      </c>
      <c r="B35" s="101">
        <v>123589</v>
      </c>
      <c r="C35" s="101">
        <v>79535</v>
      </c>
      <c r="D35" s="101">
        <v>39222</v>
      </c>
      <c r="E35" s="101">
        <v>14909</v>
      </c>
      <c r="F35" s="101">
        <v>612</v>
      </c>
      <c r="G35" s="101">
        <v>594</v>
      </c>
      <c r="H35" s="101">
        <v>0</v>
      </c>
      <c r="I35" s="101">
        <v>0</v>
      </c>
      <c r="J35" s="101">
        <v>2758</v>
      </c>
      <c r="K35" s="101">
        <v>868</v>
      </c>
    </row>
    <row r="36" spans="1:11">
      <c r="A36" s="761" t="s">
        <v>21</v>
      </c>
      <c r="B36" s="744">
        <v>1934355</v>
      </c>
      <c r="C36" s="744">
        <v>738654</v>
      </c>
      <c r="D36" s="744">
        <v>452299</v>
      </c>
      <c r="E36" s="744">
        <v>359178</v>
      </c>
      <c r="F36" s="744">
        <v>286597</v>
      </c>
      <c r="G36" s="744">
        <v>241346</v>
      </c>
      <c r="H36" s="744">
        <v>11541</v>
      </c>
      <c r="I36" s="744">
        <v>4102</v>
      </c>
      <c r="J36" s="744">
        <v>154251</v>
      </c>
      <c r="K36" s="744">
        <v>45565</v>
      </c>
    </row>
    <row r="37" spans="1:11">
      <c r="A37" s="875" t="s">
        <v>348</v>
      </c>
      <c r="B37" s="101">
        <v>1532900</v>
      </c>
      <c r="C37" s="101">
        <v>583563</v>
      </c>
      <c r="D37" s="101">
        <v>352906</v>
      </c>
      <c r="E37" s="101">
        <v>289792</v>
      </c>
      <c r="F37" s="101">
        <v>220705</v>
      </c>
      <c r="G37" s="101">
        <v>170368</v>
      </c>
      <c r="H37" s="101">
        <v>9859</v>
      </c>
      <c r="I37" s="101">
        <v>2493</v>
      </c>
      <c r="J37" s="101">
        <v>149763</v>
      </c>
      <c r="K37" s="101">
        <v>43243</v>
      </c>
    </row>
    <row r="38" spans="1:11">
      <c r="A38" s="751" t="s">
        <v>346</v>
      </c>
      <c r="B38" s="745">
        <v>401455</v>
      </c>
      <c r="C38" s="745">
        <v>155091</v>
      </c>
      <c r="D38" s="745">
        <v>99393</v>
      </c>
      <c r="E38" s="745">
        <v>69386</v>
      </c>
      <c r="F38" s="745">
        <v>65892</v>
      </c>
      <c r="G38" s="745">
        <v>70978</v>
      </c>
      <c r="H38" s="745">
        <v>1682</v>
      </c>
      <c r="I38" s="745">
        <v>1609</v>
      </c>
      <c r="J38" s="745">
        <v>4488</v>
      </c>
      <c r="K38" s="745">
        <v>2322</v>
      </c>
    </row>
    <row r="39" spans="1:11">
      <c r="A39" s="123" t="s">
        <v>22</v>
      </c>
      <c r="B39" s="83">
        <v>433837</v>
      </c>
      <c r="C39" s="83">
        <v>155021</v>
      </c>
      <c r="D39" s="83">
        <v>136861</v>
      </c>
      <c r="E39" s="83">
        <v>45217</v>
      </c>
      <c r="F39" s="83">
        <v>59716</v>
      </c>
      <c r="G39" s="83">
        <v>65353</v>
      </c>
      <c r="H39" s="83">
        <v>3972</v>
      </c>
      <c r="I39" s="83">
        <v>67</v>
      </c>
      <c r="J39" s="83">
        <v>12136</v>
      </c>
      <c r="K39" s="83">
        <v>711</v>
      </c>
    </row>
    <row r="40" spans="1:11">
      <c r="A40" s="751" t="s">
        <v>348</v>
      </c>
      <c r="B40" s="745">
        <v>273295</v>
      </c>
      <c r="C40" s="745">
        <v>113209</v>
      </c>
      <c r="D40" s="745">
        <v>80402</v>
      </c>
      <c r="E40" s="745">
        <v>40768</v>
      </c>
      <c r="F40" s="745">
        <v>35316</v>
      </c>
      <c r="G40" s="745">
        <v>34934</v>
      </c>
      <c r="H40" s="745">
        <v>3972</v>
      </c>
      <c r="I40" s="745">
        <v>67</v>
      </c>
      <c r="J40" s="745">
        <v>4804</v>
      </c>
      <c r="K40" s="745">
        <v>591</v>
      </c>
    </row>
    <row r="41" spans="1:11">
      <c r="A41" s="875" t="s">
        <v>346</v>
      </c>
      <c r="B41" s="101">
        <v>160542</v>
      </c>
      <c r="C41" s="101">
        <v>41812</v>
      </c>
      <c r="D41" s="101">
        <v>56459</v>
      </c>
      <c r="E41" s="101">
        <v>4449</v>
      </c>
      <c r="F41" s="101">
        <v>24400</v>
      </c>
      <c r="G41" s="101">
        <v>30419</v>
      </c>
      <c r="H41" s="101">
        <v>0</v>
      </c>
      <c r="I41" s="101">
        <v>0</v>
      </c>
      <c r="J41" s="101">
        <v>7332</v>
      </c>
      <c r="K41" s="101">
        <v>120</v>
      </c>
    </row>
    <row r="42" spans="1:11">
      <c r="A42" s="761" t="s">
        <v>23</v>
      </c>
      <c r="B42" s="744">
        <v>265721</v>
      </c>
      <c r="C42" s="744">
        <v>139483</v>
      </c>
      <c r="D42" s="744">
        <v>67599</v>
      </c>
      <c r="E42" s="744">
        <v>61541</v>
      </c>
      <c r="F42" s="744">
        <v>28556</v>
      </c>
      <c r="G42" s="744">
        <v>28151</v>
      </c>
      <c r="H42" s="744">
        <v>176</v>
      </c>
      <c r="I42" s="744">
        <v>0</v>
      </c>
      <c r="J42" s="744"/>
      <c r="K42" s="744">
        <v>441</v>
      </c>
    </row>
    <row r="43" spans="1:11">
      <c r="A43" s="875" t="s">
        <v>348</v>
      </c>
      <c r="B43" s="101">
        <v>225707</v>
      </c>
      <c r="C43" s="101">
        <v>122083</v>
      </c>
      <c r="D43" s="101">
        <v>55098</v>
      </c>
      <c r="E43" s="101">
        <v>57482</v>
      </c>
      <c r="F43" s="101">
        <v>24543</v>
      </c>
      <c r="G43" s="101">
        <v>23629</v>
      </c>
      <c r="H43" s="101">
        <v>176</v>
      </c>
      <c r="I43" s="101">
        <v>0</v>
      </c>
      <c r="J43" s="101">
        <v>178</v>
      </c>
      <c r="K43" s="101">
        <v>0</v>
      </c>
    </row>
    <row r="44" spans="1:11">
      <c r="A44" s="751" t="s">
        <v>346</v>
      </c>
      <c r="B44" s="745">
        <v>40014</v>
      </c>
      <c r="C44" s="745">
        <v>17400</v>
      </c>
      <c r="D44" s="745">
        <v>12501</v>
      </c>
      <c r="E44" s="745">
        <v>4059</v>
      </c>
      <c r="F44" s="745">
        <v>4013</v>
      </c>
      <c r="G44" s="745">
        <v>4522</v>
      </c>
      <c r="H44" s="745">
        <v>0</v>
      </c>
      <c r="I44" s="745">
        <v>0</v>
      </c>
      <c r="J44" s="745">
        <v>1137</v>
      </c>
      <c r="K44" s="745">
        <v>441</v>
      </c>
    </row>
    <row r="45" spans="1:11" ht="18.75" customHeight="1">
      <c r="A45" s="123" t="s">
        <v>351</v>
      </c>
      <c r="B45" s="83">
        <v>7231571</v>
      </c>
      <c r="C45" s="83">
        <v>3084282</v>
      </c>
      <c r="D45" s="83">
        <v>1535084</v>
      </c>
      <c r="E45" s="83">
        <v>4710419</v>
      </c>
      <c r="F45" s="83">
        <v>1078118</v>
      </c>
      <c r="G45" s="83">
        <v>891244</v>
      </c>
      <c r="H45" s="83">
        <v>19437</v>
      </c>
      <c r="I45" s="83">
        <v>2624</v>
      </c>
      <c r="J45" s="83">
        <v>477584</v>
      </c>
      <c r="K45" s="83">
        <v>143198</v>
      </c>
    </row>
    <row r="46" spans="1:11" ht="16.5" customHeight="1">
      <c r="A46" s="761" t="s">
        <v>348</v>
      </c>
      <c r="B46" s="744">
        <v>5696761</v>
      </c>
      <c r="C46" s="744">
        <v>2405803</v>
      </c>
      <c r="D46" s="744">
        <v>1166329</v>
      </c>
      <c r="E46" s="744">
        <v>4638041</v>
      </c>
      <c r="F46" s="744">
        <v>896999</v>
      </c>
      <c r="G46" s="744">
        <v>733151</v>
      </c>
      <c r="H46" s="744">
        <v>18164</v>
      </c>
      <c r="I46" s="744">
        <v>2321</v>
      </c>
      <c r="J46" s="744">
        <v>375138</v>
      </c>
      <c r="K46" s="744">
        <v>98856</v>
      </c>
    </row>
    <row r="47" spans="1:11" ht="18" customHeight="1">
      <c r="A47" s="123" t="s">
        <v>346</v>
      </c>
      <c r="B47" s="83">
        <v>1534810</v>
      </c>
      <c r="C47" s="83">
        <v>678479</v>
      </c>
      <c r="D47" s="83">
        <v>368755</v>
      </c>
      <c r="E47" s="83">
        <v>72378</v>
      </c>
      <c r="F47" s="83">
        <v>181119</v>
      </c>
      <c r="G47" s="83">
        <v>158093</v>
      </c>
      <c r="H47" s="83">
        <v>1273</v>
      </c>
      <c r="I47" s="83">
        <v>303</v>
      </c>
      <c r="J47" s="83">
        <v>102446</v>
      </c>
      <c r="K47" s="83">
        <v>44342</v>
      </c>
    </row>
    <row r="48" spans="1:11">
      <c r="A48" s="761" t="s">
        <v>25</v>
      </c>
      <c r="B48" s="744">
        <v>561385</v>
      </c>
      <c r="C48" s="744">
        <v>223749</v>
      </c>
      <c r="D48" s="744">
        <v>134301</v>
      </c>
      <c r="E48" s="744">
        <v>32243</v>
      </c>
      <c r="F48" s="744">
        <v>70411</v>
      </c>
      <c r="G48" s="744">
        <v>67374</v>
      </c>
      <c r="H48" s="744">
        <v>2957</v>
      </c>
      <c r="I48" s="744">
        <v>324</v>
      </c>
      <c r="J48" s="744">
        <v>43271</v>
      </c>
      <c r="K48" s="744">
        <v>18998</v>
      </c>
    </row>
    <row r="49" spans="1:11">
      <c r="A49" s="875" t="s">
        <v>348</v>
      </c>
      <c r="B49" s="101">
        <v>449600</v>
      </c>
      <c r="C49" s="101">
        <v>181974</v>
      </c>
      <c r="D49" s="101">
        <v>106437</v>
      </c>
      <c r="E49" s="101">
        <v>25628</v>
      </c>
      <c r="F49" s="101">
        <v>62693</v>
      </c>
      <c r="G49" s="101">
        <v>58892</v>
      </c>
      <c r="H49" s="101">
        <v>2825</v>
      </c>
      <c r="I49" s="101">
        <v>324</v>
      </c>
      <c r="J49" s="101">
        <v>27954</v>
      </c>
      <c r="K49" s="101">
        <v>8501</v>
      </c>
    </row>
    <row r="50" spans="1:11">
      <c r="A50" s="751" t="s">
        <v>346</v>
      </c>
      <c r="B50" s="745">
        <v>111785</v>
      </c>
      <c r="C50" s="745">
        <v>41775</v>
      </c>
      <c r="D50" s="745">
        <v>27864</v>
      </c>
      <c r="E50" s="745">
        <v>6615</v>
      </c>
      <c r="F50" s="745">
        <v>7718</v>
      </c>
      <c r="G50" s="745">
        <v>8482</v>
      </c>
      <c r="H50" s="745">
        <v>132</v>
      </c>
      <c r="I50" s="745">
        <v>0</v>
      </c>
      <c r="J50" s="745">
        <v>15317</v>
      </c>
      <c r="K50" s="745">
        <v>10497</v>
      </c>
    </row>
    <row r="51" spans="1:11">
      <c r="A51" s="123" t="s">
        <v>26</v>
      </c>
      <c r="B51" s="83">
        <v>686103</v>
      </c>
      <c r="C51" s="83">
        <v>291210</v>
      </c>
      <c r="D51" s="83">
        <v>123349</v>
      </c>
      <c r="E51" s="83">
        <v>4375643</v>
      </c>
      <c r="F51" s="83">
        <v>102327</v>
      </c>
      <c r="G51" s="83">
        <v>83992</v>
      </c>
      <c r="H51" s="83">
        <v>2133</v>
      </c>
      <c r="I51" s="83">
        <v>1</v>
      </c>
      <c r="J51" s="83">
        <v>67432</v>
      </c>
      <c r="K51" s="83">
        <v>15659</v>
      </c>
    </row>
    <row r="52" spans="1:11">
      <c r="A52" s="751" t="s">
        <v>348</v>
      </c>
      <c r="B52" s="745">
        <v>313743</v>
      </c>
      <c r="C52" s="745">
        <v>113920</v>
      </c>
      <c r="D52" s="745">
        <v>49392</v>
      </c>
      <c r="E52" s="745">
        <v>4369970</v>
      </c>
      <c r="F52" s="745">
        <v>62064</v>
      </c>
      <c r="G52" s="745">
        <v>47821</v>
      </c>
      <c r="H52" s="745">
        <v>2133</v>
      </c>
      <c r="I52" s="745">
        <v>1</v>
      </c>
      <c r="J52" s="745">
        <v>36991</v>
      </c>
      <c r="K52" s="745">
        <v>1421</v>
      </c>
    </row>
    <row r="53" spans="1:11">
      <c r="A53" s="875" t="s">
        <v>346</v>
      </c>
      <c r="B53" s="101">
        <v>372360</v>
      </c>
      <c r="C53" s="101">
        <v>177290</v>
      </c>
      <c r="D53" s="101">
        <v>73957</v>
      </c>
      <c r="E53" s="101">
        <v>5673</v>
      </c>
      <c r="F53" s="101">
        <v>40263</v>
      </c>
      <c r="G53" s="101">
        <v>36171</v>
      </c>
      <c r="H53" s="101">
        <v>0</v>
      </c>
      <c r="I53" s="101">
        <v>0</v>
      </c>
      <c r="J53" s="101">
        <v>30441</v>
      </c>
      <c r="K53" s="101">
        <v>14238</v>
      </c>
    </row>
    <row r="54" spans="1:11">
      <c r="A54" s="761" t="s">
        <v>27</v>
      </c>
      <c r="B54" s="744">
        <v>3250284</v>
      </c>
      <c r="C54" s="744">
        <v>1383430</v>
      </c>
      <c r="D54" s="744">
        <v>658865</v>
      </c>
      <c r="E54" s="744">
        <v>101395</v>
      </c>
      <c r="F54" s="744">
        <v>564158</v>
      </c>
      <c r="G54" s="744">
        <v>457271</v>
      </c>
      <c r="H54" s="744">
        <v>9037</v>
      </c>
      <c r="I54" s="744">
        <v>1688</v>
      </c>
      <c r="J54" s="744">
        <v>140666</v>
      </c>
      <c r="K54" s="744">
        <v>35169</v>
      </c>
    </row>
    <row r="55" spans="1:11">
      <c r="A55" s="875" t="s">
        <v>348</v>
      </c>
      <c r="B55" s="101">
        <v>2987950</v>
      </c>
      <c r="C55" s="101">
        <v>1271385</v>
      </c>
      <c r="D55" s="101">
        <v>596988</v>
      </c>
      <c r="E55" s="101">
        <v>92072</v>
      </c>
      <c r="F55" s="101">
        <v>519426</v>
      </c>
      <c r="G55" s="101">
        <v>419406</v>
      </c>
      <c r="H55" s="101">
        <v>8864</v>
      </c>
      <c r="I55" s="101">
        <v>1686</v>
      </c>
      <c r="J55" s="101">
        <v>137805</v>
      </c>
      <c r="K55" s="101">
        <v>32390</v>
      </c>
    </row>
    <row r="56" spans="1:11">
      <c r="A56" s="751" t="s">
        <v>346</v>
      </c>
      <c r="B56" s="745">
        <v>262334</v>
      </c>
      <c r="C56" s="745">
        <v>112045</v>
      </c>
      <c r="D56" s="745">
        <v>61877</v>
      </c>
      <c r="E56" s="745">
        <v>9323</v>
      </c>
      <c r="F56" s="745">
        <v>44732</v>
      </c>
      <c r="G56" s="745">
        <v>37865</v>
      </c>
      <c r="H56" s="745">
        <v>173</v>
      </c>
      <c r="I56" s="745">
        <v>2</v>
      </c>
      <c r="J56" s="745">
        <v>2861</v>
      </c>
      <c r="K56" s="745">
        <v>2779</v>
      </c>
    </row>
    <row r="57" spans="1:11">
      <c r="A57" s="123" t="s">
        <v>28</v>
      </c>
      <c r="B57" s="83">
        <v>897096</v>
      </c>
      <c r="C57" s="83">
        <v>382923</v>
      </c>
      <c r="D57" s="83">
        <v>190068</v>
      </c>
      <c r="E57" s="83">
        <v>25665</v>
      </c>
      <c r="F57" s="83">
        <v>131253</v>
      </c>
      <c r="G57" s="83">
        <v>119326</v>
      </c>
      <c r="H57" s="83">
        <v>3585</v>
      </c>
      <c r="I57" s="83">
        <v>356</v>
      </c>
      <c r="J57" s="83">
        <v>57956</v>
      </c>
      <c r="K57" s="83">
        <v>11629</v>
      </c>
    </row>
    <row r="58" spans="1:11">
      <c r="A58" s="751" t="s">
        <v>348</v>
      </c>
      <c r="B58" s="745">
        <v>684577</v>
      </c>
      <c r="C58" s="745">
        <v>298922</v>
      </c>
      <c r="D58" s="745">
        <v>141825</v>
      </c>
      <c r="E58" s="745">
        <v>20278</v>
      </c>
      <c r="F58" s="745">
        <v>103696</v>
      </c>
      <c r="G58" s="745">
        <v>88605</v>
      </c>
      <c r="H58" s="745">
        <v>2617</v>
      </c>
      <c r="I58" s="745">
        <v>55</v>
      </c>
      <c r="J58" s="745">
        <v>38755</v>
      </c>
      <c r="K58" s="745">
        <v>10102</v>
      </c>
    </row>
    <row r="59" spans="1:11">
      <c r="A59" s="875" t="s">
        <v>346</v>
      </c>
      <c r="B59" s="101">
        <v>212519</v>
      </c>
      <c r="C59" s="101">
        <v>84001</v>
      </c>
      <c r="D59" s="101">
        <v>48243</v>
      </c>
      <c r="E59" s="101">
        <v>5387</v>
      </c>
      <c r="F59" s="101">
        <v>27557</v>
      </c>
      <c r="G59" s="101">
        <v>30721</v>
      </c>
      <c r="H59" s="101">
        <v>968</v>
      </c>
      <c r="I59" s="101">
        <v>301</v>
      </c>
      <c r="J59" s="101">
        <v>19201</v>
      </c>
      <c r="K59" s="101">
        <v>1527</v>
      </c>
    </row>
    <row r="60" spans="1:11">
      <c r="A60" s="761" t="s">
        <v>29</v>
      </c>
      <c r="B60" s="744">
        <v>1370509</v>
      </c>
      <c r="C60" s="744">
        <v>610027</v>
      </c>
      <c r="D60" s="744">
        <v>351084</v>
      </c>
      <c r="E60" s="744">
        <v>136165</v>
      </c>
      <c r="F60" s="744">
        <v>105933</v>
      </c>
      <c r="G60" s="744">
        <v>74220</v>
      </c>
      <c r="H60" s="744">
        <v>1522</v>
      </c>
      <c r="I60" s="744">
        <v>253</v>
      </c>
      <c r="J60" s="744">
        <v>166087</v>
      </c>
      <c r="K60" s="744">
        <v>61383</v>
      </c>
    </row>
    <row r="61" spans="1:11">
      <c r="A61" s="875" t="s">
        <v>348</v>
      </c>
      <c r="B61" s="101">
        <v>1046608</v>
      </c>
      <c r="C61" s="101">
        <v>448221</v>
      </c>
      <c r="D61" s="101">
        <v>240212</v>
      </c>
      <c r="E61" s="101">
        <v>116223</v>
      </c>
      <c r="F61" s="101">
        <v>103963</v>
      </c>
      <c r="G61" s="101">
        <v>72662</v>
      </c>
      <c r="H61" s="101">
        <v>1522</v>
      </c>
      <c r="I61" s="101">
        <v>253</v>
      </c>
      <c r="J61" s="101">
        <v>133333</v>
      </c>
      <c r="K61" s="101">
        <v>46442</v>
      </c>
    </row>
    <row r="62" spans="1:11">
      <c r="A62" s="751" t="s">
        <v>346</v>
      </c>
      <c r="B62" s="745">
        <v>323901</v>
      </c>
      <c r="C62" s="745">
        <v>161806</v>
      </c>
      <c r="D62" s="745">
        <v>110872</v>
      </c>
      <c r="E62" s="745">
        <v>19942</v>
      </c>
      <c r="F62" s="745">
        <v>1970</v>
      </c>
      <c r="G62" s="745">
        <v>1558</v>
      </c>
      <c r="H62" s="745">
        <v>0</v>
      </c>
      <c r="I62" s="745">
        <v>0</v>
      </c>
      <c r="J62" s="745">
        <v>32754</v>
      </c>
      <c r="K62" s="745">
        <v>14941</v>
      </c>
    </row>
    <row r="63" spans="1:11">
      <c r="A63" s="123" t="s">
        <v>30</v>
      </c>
      <c r="B63" s="83">
        <v>466194</v>
      </c>
      <c r="C63" s="83">
        <v>192943</v>
      </c>
      <c r="D63" s="83">
        <v>77417</v>
      </c>
      <c r="E63" s="83">
        <v>39308</v>
      </c>
      <c r="F63" s="83">
        <v>104036</v>
      </c>
      <c r="G63" s="83">
        <v>89061</v>
      </c>
      <c r="H63" s="83">
        <v>203</v>
      </c>
      <c r="I63" s="83">
        <v>2</v>
      </c>
      <c r="J63" s="83">
        <v>2172</v>
      </c>
      <c r="K63" s="83">
        <v>360</v>
      </c>
    </row>
    <row r="64" spans="1:11">
      <c r="A64" s="751" t="s">
        <v>348</v>
      </c>
      <c r="B64" s="745">
        <v>214283</v>
      </c>
      <c r="C64" s="745">
        <v>91381</v>
      </c>
      <c r="D64" s="745">
        <v>31475</v>
      </c>
      <c r="E64" s="745">
        <v>13870</v>
      </c>
      <c r="F64" s="745">
        <v>45157</v>
      </c>
      <c r="G64" s="745">
        <v>45765</v>
      </c>
      <c r="H64" s="745">
        <v>203</v>
      </c>
      <c r="I64" s="745">
        <v>2</v>
      </c>
      <c r="J64" s="745">
        <v>300</v>
      </c>
      <c r="K64" s="745">
        <v>0</v>
      </c>
    </row>
    <row r="65" spans="1:11">
      <c r="A65" s="875" t="s">
        <v>346</v>
      </c>
      <c r="B65" s="101">
        <v>251911</v>
      </c>
      <c r="C65" s="101">
        <v>101562</v>
      </c>
      <c r="D65" s="101">
        <v>45942</v>
      </c>
      <c r="E65" s="101">
        <v>25438</v>
      </c>
      <c r="F65" s="101">
        <v>58879</v>
      </c>
      <c r="G65" s="101">
        <v>43296</v>
      </c>
      <c r="H65" s="101">
        <v>0</v>
      </c>
      <c r="I65" s="101">
        <v>0</v>
      </c>
      <c r="J65" s="101">
        <v>1872</v>
      </c>
      <c r="K65" s="101">
        <v>360</v>
      </c>
    </row>
    <row r="66" spans="1:11" ht="16.5" customHeight="1">
      <c r="A66" s="761" t="s">
        <v>350</v>
      </c>
      <c r="B66" s="744">
        <v>837339</v>
      </c>
      <c r="C66" s="744">
        <v>446681</v>
      </c>
      <c r="D66" s="744">
        <v>230919</v>
      </c>
      <c r="E66" s="744">
        <v>121142</v>
      </c>
      <c r="F66" s="744">
        <v>70059</v>
      </c>
      <c r="G66" s="744">
        <v>72331</v>
      </c>
      <c r="H66" s="744">
        <v>6668</v>
      </c>
      <c r="I66" s="744">
        <v>442</v>
      </c>
      <c r="J66" s="744">
        <v>7707</v>
      </c>
      <c r="K66" s="744">
        <v>2532</v>
      </c>
    </row>
    <row r="67" spans="1:11" ht="16.5" customHeight="1">
      <c r="A67" s="123" t="s">
        <v>348</v>
      </c>
      <c r="B67" s="83">
        <v>526841</v>
      </c>
      <c r="C67" s="83">
        <v>268573</v>
      </c>
      <c r="D67" s="83">
        <v>132716</v>
      </c>
      <c r="E67" s="83">
        <v>74688</v>
      </c>
      <c r="F67" s="83">
        <v>57110</v>
      </c>
      <c r="G67" s="83">
        <v>58892</v>
      </c>
      <c r="H67" s="83">
        <v>6668</v>
      </c>
      <c r="I67" s="83">
        <v>442</v>
      </c>
      <c r="J67" s="83">
        <v>2096</v>
      </c>
      <c r="K67" s="83">
        <v>344</v>
      </c>
    </row>
    <row r="68" spans="1:11" ht="15.75" customHeight="1">
      <c r="A68" s="123" t="s">
        <v>346</v>
      </c>
      <c r="B68" s="83">
        <v>310498</v>
      </c>
      <c r="C68" s="83">
        <v>178108</v>
      </c>
      <c r="D68" s="83">
        <v>98203</v>
      </c>
      <c r="E68" s="83">
        <v>46454</v>
      </c>
      <c r="F68" s="83">
        <v>12949</v>
      </c>
      <c r="G68" s="83">
        <v>13439</v>
      </c>
      <c r="H68" s="83">
        <v>0</v>
      </c>
      <c r="I68" s="83">
        <v>0</v>
      </c>
      <c r="J68" s="83">
        <v>5611</v>
      </c>
      <c r="K68" s="83">
        <v>2188</v>
      </c>
    </row>
    <row r="69" spans="1:11" ht="15" customHeight="1">
      <c r="A69" s="761" t="s">
        <v>93</v>
      </c>
      <c r="B69" s="744">
        <v>197929</v>
      </c>
      <c r="C69" s="744">
        <v>114470</v>
      </c>
      <c r="D69" s="744">
        <v>68638</v>
      </c>
      <c r="E69" s="744">
        <v>19464</v>
      </c>
      <c r="F69" s="744">
        <v>5560</v>
      </c>
      <c r="G69" s="744">
        <v>5702</v>
      </c>
      <c r="H69" s="744">
        <v>1266</v>
      </c>
      <c r="I69" s="744">
        <v>26</v>
      </c>
      <c r="J69" s="744">
        <v>1361</v>
      </c>
      <c r="K69" s="744">
        <v>906</v>
      </c>
    </row>
    <row r="70" spans="1:11" ht="14.25" customHeight="1">
      <c r="A70" s="875" t="s">
        <v>348</v>
      </c>
      <c r="B70" s="101">
        <v>118203</v>
      </c>
      <c r="C70" s="101">
        <v>65356</v>
      </c>
      <c r="D70" s="101">
        <v>40834</v>
      </c>
      <c r="E70" s="101">
        <v>15789</v>
      </c>
      <c r="F70" s="101">
        <v>5382</v>
      </c>
      <c r="G70" s="101">
        <v>5307</v>
      </c>
      <c r="H70" s="101">
        <v>1266</v>
      </c>
      <c r="I70" s="101">
        <v>26</v>
      </c>
      <c r="J70" s="101">
        <v>32</v>
      </c>
      <c r="K70" s="101">
        <v>0</v>
      </c>
    </row>
    <row r="71" spans="1:11" ht="15.75" customHeight="1">
      <c r="A71" s="751" t="s">
        <v>346</v>
      </c>
      <c r="B71" s="745">
        <v>79726</v>
      </c>
      <c r="C71" s="745">
        <v>49114</v>
      </c>
      <c r="D71" s="745">
        <v>27804</v>
      </c>
      <c r="E71" s="745">
        <v>3675</v>
      </c>
      <c r="F71" s="745">
        <v>178</v>
      </c>
      <c r="G71" s="745">
        <v>395</v>
      </c>
      <c r="H71" s="745">
        <v>0</v>
      </c>
      <c r="I71" s="745">
        <v>0</v>
      </c>
      <c r="J71" s="745">
        <v>1329</v>
      </c>
      <c r="K71" s="745">
        <v>906</v>
      </c>
    </row>
    <row r="72" spans="1:11" ht="16.5" customHeight="1">
      <c r="A72" s="123" t="s">
        <v>101</v>
      </c>
      <c r="B72" s="83">
        <v>143058</v>
      </c>
      <c r="C72" s="83">
        <v>75480</v>
      </c>
      <c r="D72" s="83">
        <v>29091</v>
      </c>
      <c r="E72" s="83">
        <v>23073</v>
      </c>
      <c r="F72" s="83">
        <v>15073</v>
      </c>
      <c r="G72" s="83">
        <v>20704</v>
      </c>
      <c r="H72" s="83">
        <v>1781</v>
      </c>
      <c r="I72" s="83">
        <v>84</v>
      </c>
      <c r="J72" s="83">
        <v>676</v>
      </c>
      <c r="K72" s="83">
        <v>169</v>
      </c>
    </row>
    <row r="73" spans="1:11" ht="15" customHeight="1">
      <c r="A73" s="751" t="s">
        <v>348</v>
      </c>
      <c r="B73" s="745">
        <v>91638</v>
      </c>
      <c r="C73" s="745">
        <v>45704</v>
      </c>
      <c r="D73" s="745">
        <v>16055</v>
      </c>
      <c r="E73" s="745">
        <v>12923</v>
      </c>
      <c r="F73" s="745">
        <v>11669</v>
      </c>
      <c r="G73" s="745">
        <v>16241</v>
      </c>
      <c r="H73" s="745">
        <v>1781</v>
      </c>
      <c r="I73" s="745">
        <v>84</v>
      </c>
      <c r="J73" s="745">
        <v>46</v>
      </c>
      <c r="K73" s="745">
        <v>58</v>
      </c>
    </row>
    <row r="74" spans="1:11" ht="15" customHeight="1">
      <c r="A74" s="875" t="s">
        <v>346</v>
      </c>
      <c r="B74" s="101">
        <v>51420</v>
      </c>
      <c r="C74" s="101">
        <v>29776</v>
      </c>
      <c r="D74" s="101">
        <v>13036</v>
      </c>
      <c r="E74" s="101">
        <v>10150</v>
      </c>
      <c r="F74" s="101">
        <v>3404</v>
      </c>
      <c r="G74" s="101">
        <v>4463</v>
      </c>
      <c r="H74" s="101">
        <v>0</v>
      </c>
      <c r="I74" s="101">
        <v>0</v>
      </c>
      <c r="J74" s="101">
        <v>630</v>
      </c>
      <c r="K74" s="101">
        <v>111</v>
      </c>
    </row>
    <row r="75" spans="1:11" ht="15" customHeight="1">
      <c r="A75" s="761" t="s">
        <v>92</v>
      </c>
      <c r="B75" s="744">
        <v>105935</v>
      </c>
      <c r="C75" s="744">
        <v>42324</v>
      </c>
      <c r="D75" s="744">
        <v>23156</v>
      </c>
      <c r="E75" s="744">
        <v>6312</v>
      </c>
      <c r="F75" s="744">
        <v>19493</v>
      </c>
      <c r="G75" s="744">
        <v>16464</v>
      </c>
      <c r="H75" s="744">
        <v>1002</v>
      </c>
      <c r="I75" s="744">
        <v>5</v>
      </c>
      <c r="J75" s="744">
        <v>2925</v>
      </c>
      <c r="K75" s="744">
        <v>566</v>
      </c>
    </row>
    <row r="76" spans="1:11" ht="16.5" customHeight="1">
      <c r="A76" s="875" t="s">
        <v>348</v>
      </c>
      <c r="B76" s="101">
        <v>66680</v>
      </c>
      <c r="C76" s="101">
        <v>25620</v>
      </c>
      <c r="D76" s="101">
        <v>13724</v>
      </c>
      <c r="E76" s="101">
        <v>4236</v>
      </c>
      <c r="F76" s="101">
        <v>13734</v>
      </c>
      <c r="G76" s="101">
        <v>10964</v>
      </c>
      <c r="H76" s="101">
        <v>1002</v>
      </c>
      <c r="I76" s="101">
        <v>5</v>
      </c>
      <c r="J76" s="101">
        <v>1464</v>
      </c>
      <c r="K76" s="101">
        <v>167</v>
      </c>
    </row>
    <row r="77" spans="1:11" ht="15" customHeight="1">
      <c r="A77" s="751" t="s">
        <v>346</v>
      </c>
      <c r="B77" s="745">
        <v>39255</v>
      </c>
      <c r="C77" s="745">
        <v>16704</v>
      </c>
      <c r="D77" s="745">
        <v>9432</v>
      </c>
      <c r="E77" s="745">
        <v>2076</v>
      </c>
      <c r="F77" s="745">
        <v>5759</v>
      </c>
      <c r="G77" s="745">
        <v>5500</v>
      </c>
      <c r="H77" s="745">
        <v>0</v>
      </c>
      <c r="I77" s="745">
        <v>0</v>
      </c>
      <c r="J77" s="745">
        <v>1461</v>
      </c>
      <c r="K77" s="745">
        <v>399</v>
      </c>
    </row>
    <row r="78" spans="1:11" ht="15.75" customHeight="1">
      <c r="A78" s="123" t="s">
        <v>100</v>
      </c>
      <c r="B78" s="83">
        <v>116669</v>
      </c>
      <c r="C78" s="83">
        <v>65832</v>
      </c>
      <c r="D78" s="83">
        <v>42646</v>
      </c>
      <c r="E78" s="83">
        <v>9369</v>
      </c>
      <c r="F78" s="83">
        <v>3126</v>
      </c>
      <c r="G78" s="83">
        <v>4116</v>
      </c>
      <c r="H78" s="83">
        <v>0</v>
      </c>
      <c r="I78" s="83">
        <v>0</v>
      </c>
      <c r="J78" s="83">
        <v>733</v>
      </c>
      <c r="K78" s="83">
        <v>216</v>
      </c>
    </row>
    <row r="79" spans="1:11" ht="14.25" customHeight="1">
      <c r="A79" s="751" t="s">
        <v>348</v>
      </c>
      <c r="B79" s="745">
        <v>73320</v>
      </c>
      <c r="C79" s="745">
        <v>40839</v>
      </c>
      <c r="D79" s="745">
        <v>24698</v>
      </c>
      <c r="E79" s="745">
        <v>7435</v>
      </c>
      <c r="F79" s="745">
        <v>3126</v>
      </c>
      <c r="G79" s="745">
        <v>4116</v>
      </c>
      <c r="H79" s="745">
        <v>0</v>
      </c>
      <c r="I79" s="745">
        <v>0</v>
      </c>
      <c r="J79" s="745">
        <v>471</v>
      </c>
      <c r="K79" s="745">
        <v>70</v>
      </c>
    </row>
    <row r="80" spans="1:11" ht="15.75" customHeight="1">
      <c r="A80" s="875" t="s">
        <v>346</v>
      </c>
      <c r="B80" s="101">
        <v>43349</v>
      </c>
      <c r="C80" s="101">
        <v>24993</v>
      </c>
      <c r="D80" s="101">
        <v>17948</v>
      </c>
      <c r="E80" s="101">
        <v>1934</v>
      </c>
      <c r="F80" s="101">
        <v>0</v>
      </c>
      <c r="G80" s="101">
        <v>0</v>
      </c>
      <c r="H80" s="101">
        <v>0</v>
      </c>
      <c r="I80" s="101">
        <v>0</v>
      </c>
      <c r="J80" s="101">
        <v>262</v>
      </c>
      <c r="K80" s="101">
        <v>146</v>
      </c>
    </row>
    <row r="81" spans="1:11" ht="15.75" customHeight="1">
      <c r="A81" s="761" t="s">
        <v>91</v>
      </c>
      <c r="B81" s="744">
        <v>126848</v>
      </c>
      <c r="C81" s="744">
        <v>72122</v>
      </c>
      <c r="D81" s="744">
        <v>27789</v>
      </c>
      <c r="E81" s="744">
        <v>28027</v>
      </c>
      <c r="F81" s="744">
        <v>15064</v>
      </c>
      <c r="G81" s="744">
        <v>11674</v>
      </c>
      <c r="H81" s="744">
        <v>0</v>
      </c>
      <c r="I81" s="744">
        <v>0</v>
      </c>
      <c r="J81" s="744">
        <v>111</v>
      </c>
      <c r="K81" s="744">
        <v>88</v>
      </c>
    </row>
    <row r="82" spans="1:11" ht="15" customHeight="1">
      <c r="A82" s="875" t="s">
        <v>348</v>
      </c>
      <c r="B82" s="101">
        <v>84393</v>
      </c>
      <c r="C82" s="101">
        <v>44936</v>
      </c>
      <c r="D82" s="101">
        <v>16753</v>
      </c>
      <c r="E82" s="101">
        <v>19273</v>
      </c>
      <c r="F82" s="101">
        <v>13238</v>
      </c>
      <c r="G82" s="101">
        <v>9401</v>
      </c>
      <c r="H82" s="101">
        <v>0</v>
      </c>
      <c r="I82" s="101">
        <v>0</v>
      </c>
      <c r="J82" s="101">
        <v>29</v>
      </c>
      <c r="K82" s="101">
        <v>36</v>
      </c>
    </row>
    <row r="83" spans="1:11" ht="15" customHeight="1">
      <c r="A83" s="751" t="s">
        <v>346</v>
      </c>
      <c r="B83" s="745">
        <v>42455</v>
      </c>
      <c r="C83" s="745">
        <v>27186</v>
      </c>
      <c r="D83" s="745">
        <v>11036</v>
      </c>
      <c r="E83" s="745">
        <v>8754</v>
      </c>
      <c r="F83" s="745">
        <v>1826</v>
      </c>
      <c r="G83" s="745">
        <v>2273</v>
      </c>
      <c r="H83" s="745">
        <v>0</v>
      </c>
      <c r="I83" s="745">
        <v>0</v>
      </c>
      <c r="J83" s="745">
        <v>82</v>
      </c>
      <c r="K83" s="745">
        <v>52</v>
      </c>
    </row>
    <row r="84" spans="1:11" ht="16.5" customHeight="1">
      <c r="A84" s="123" t="s">
        <v>90</v>
      </c>
      <c r="B84" s="83">
        <v>146900</v>
      </c>
      <c r="C84" s="83">
        <v>76453</v>
      </c>
      <c r="D84" s="83">
        <v>39599</v>
      </c>
      <c r="E84" s="83">
        <v>34897</v>
      </c>
      <c r="F84" s="83">
        <v>11743</v>
      </c>
      <c r="G84" s="83">
        <v>13671</v>
      </c>
      <c r="H84" s="83">
        <v>2619</v>
      </c>
      <c r="I84" s="83">
        <v>327</v>
      </c>
      <c r="J84" s="83">
        <v>1901</v>
      </c>
      <c r="K84" s="83">
        <v>587</v>
      </c>
    </row>
    <row r="85" spans="1:11" ht="14.25" customHeight="1">
      <c r="A85" s="751" t="s">
        <v>348</v>
      </c>
      <c r="B85" s="745">
        <v>92607</v>
      </c>
      <c r="C85" s="745">
        <v>46118</v>
      </c>
      <c r="D85" s="745">
        <v>20652</v>
      </c>
      <c r="E85" s="745">
        <v>15032</v>
      </c>
      <c r="F85" s="745">
        <v>9961</v>
      </c>
      <c r="G85" s="745">
        <v>12863</v>
      </c>
      <c r="H85" s="745">
        <v>2619</v>
      </c>
      <c r="I85" s="745">
        <v>327</v>
      </c>
      <c r="J85" s="745">
        <v>54</v>
      </c>
      <c r="K85" s="745">
        <v>13</v>
      </c>
    </row>
    <row r="86" spans="1:11" ht="14.25" customHeight="1">
      <c r="A86" s="875" t="s">
        <v>346</v>
      </c>
      <c r="B86" s="101">
        <v>54293</v>
      </c>
      <c r="C86" s="101">
        <v>30335</v>
      </c>
      <c r="D86" s="101">
        <v>18947</v>
      </c>
      <c r="E86" s="101">
        <v>19865</v>
      </c>
      <c r="F86" s="101">
        <v>1782</v>
      </c>
      <c r="G86" s="101">
        <v>808</v>
      </c>
      <c r="H86" s="101">
        <v>0</v>
      </c>
      <c r="I86" s="101">
        <v>0</v>
      </c>
      <c r="J86" s="101">
        <v>1847</v>
      </c>
      <c r="K86" s="101">
        <v>574</v>
      </c>
    </row>
    <row r="87" spans="1:11" ht="18.75" customHeight="1">
      <c r="A87" s="761" t="s">
        <v>349</v>
      </c>
      <c r="B87" s="744">
        <v>21879</v>
      </c>
      <c r="C87" s="744">
        <v>9780</v>
      </c>
      <c r="D87" s="744">
        <v>6402</v>
      </c>
      <c r="E87" s="744">
        <v>3817</v>
      </c>
      <c r="F87" s="744">
        <v>2348</v>
      </c>
      <c r="G87" s="744">
        <v>3219</v>
      </c>
      <c r="H87" s="744">
        <v>122</v>
      </c>
      <c r="I87" s="744">
        <v>8</v>
      </c>
      <c r="J87" s="744">
        <v>0</v>
      </c>
      <c r="K87" s="744">
        <v>0</v>
      </c>
    </row>
    <row r="88" spans="1:11" ht="17.25" customHeight="1">
      <c r="A88" s="123" t="s">
        <v>348</v>
      </c>
      <c r="B88" s="83">
        <v>20355</v>
      </c>
      <c r="C88" s="83">
        <v>8775</v>
      </c>
      <c r="D88" s="83">
        <v>5883</v>
      </c>
      <c r="E88" s="83">
        <v>3523</v>
      </c>
      <c r="F88" s="83">
        <v>2348</v>
      </c>
      <c r="G88" s="83">
        <v>3219</v>
      </c>
      <c r="H88" s="83">
        <v>122</v>
      </c>
      <c r="I88" s="83">
        <v>8</v>
      </c>
      <c r="J88" s="83">
        <v>0</v>
      </c>
      <c r="K88" s="83">
        <v>0</v>
      </c>
    </row>
    <row r="89" spans="1:11" ht="16.5" customHeight="1">
      <c r="A89" s="761" t="s">
        <v>346</v>
      </c>
      <c r="B89" s="744">
        <v>1524</v>
      </c>
      <c r="C89" s="744">
        <v>1005</v>
      </c>
      <c r="D89" s="744">
        <v>519</v>
      </c>
      <c r="E89" s="744">
        <v>294</v>
      </c>
      <c r="F89" s="744">
        <v>0</v>
      </c>
      <c r="G89" s="744">
        <v>0</v>
      </c>
      <c r="H89" s="744">
        <v>0</v>
      </c>
      <c r="I89" s="744">
        <v>0</v>
      </c>
      <c r="J89" s="744">
        <v>0</v>
      </c>
      <c r="K89" s="744">
        <v>0</v>
      </c>
    </row>
    <row r="90" spans="1:11" ht="16.5" customHeight="1">
      <c r="A90" s="123" t="s">
        <v>99</v>
      </c>
      <c r="B90" s="83">
        <v>21879</v>
      </c>
      <c r="C90" s="83">
        <v>9780</v>
      </c>
      <c r="D90" s="83">
        <v>6402</v>
      </c>
      <c r="E90" s="83">
        <v>3817</v>
      </c>
      <c r="F90" s="83">
        <v>2348</v>
      </c>
      <c r="G90" s="83">
        <v>3219</v>
      </c>
      <c r="H90" s="83">
        <v>122</v>
      </c>
      <c r="I90" s="83">
        <v>8</v>
      </c>
      <c r="J90" s="83">
        <v>0</v>
      </c>
      <c r="K90" s="83">
        <v>0</v>
      </c>
    </row>
    <row r="91" spans="1:11" ht="13.5" customHeight="1">
      <c r="A91" s="751" t="s">
        <v>348</v>
      </c>
      <c r="B91" s="745">
        <v>20355</v>
      </c>
      <c r="C91" s="745">
        <v>8775</v>
      </c>
      <c r="D91" s="745">
        <v>5883</v>
      </c>
      <c r="E91" s="745">
        <v>3523</v>
      </c>
      <c r="F91" s="745">
        <v>2348</v>
      </c>
      <c r="G91" s="745">
        <v>3219</v>
      </c>
      <c r="H91" s="745">
        <v>122</v>
      </c>
      <c r="I91" s="745">
        <v>8</v>
      </c>
      <c r="J91" s="745">
        <v>0</v>
      </c>
      <c r="K91" s="745">
        <v>0</v>
      </c>
    </row>
    <row r="92" spans="1:11" ht="15" customHeight="1">
      <c r="A92" s="875" t="s">
        <v>346</v>
      </c>
      <c r="B92" s="101">
        <v>1524</v>
      </c>
      <c r="C92" s="101">
        <v>1005</v>
      </c>
      <c r="D92" s="101">
        <v>519</v>
      </c>
      <c r="E92" s="101">
        <v>294</v>
      </c>
      <c r="F92" s="101">
        <v>0</v>
      </c>
      <c r="G92" s="101">
        <v>0</v>
      </c>
      <c r="H92" s="101">
        <v>0</v>
      </c>
      <c r="I92" s="101">
        <v>0</v>
      </c>
      <c r="J92" s="101">
        <v>0</v>
      </c>
      <c r="K92" s="101">
        <v>0</v>
      </c>
    </row>
    <row r="93" spans="1:11" ht="15.75" customHeight="1">
      <c r="A93" s="761" t="s">
        <v>41</v>
      </c>
      <c r="B93" s="744">
        <v>3593</v>
      </c>
      <c r="C93" s="744">
        <v>2549</v>
      </c>
      <c r="D93" s="744">
        <v>718</v>
      </c>
      <c r="E93" s="744">
        <v>284</v>
      </c>
      <c r="F93" s="744">
        <v>0</v>
      </c>
      <c r="G93" s="744">
        <v>0</v>
      </c>
      <c r="H93" s="744">
        <v>0</v>
      </c>
      <c r="I93" s="744">
        <v>0</v>
      </c>
      <c r="J93" s="744">
        <v>208</v>
      </c>
      <c r="K93" s="744">
        <v>118</v>
      </c>
    </row>
    <row r="94" spans="1:11">
      <c r="A94" s="875" t="s">
        <v>346</v>
      </c>
      <c r="B94" s="101">
        <v>3593</v>
      </c>
      <c r="C94" s="101">
        <v>2549</v>
      </c>
      <c r="D94" s="101">
        <v>718</v>
      </c>
      <c r="E94" s="101">
        <v>284</v>
      </c>
      <c r="F94" s="101">
        <v>0</v>
      </c>
      <c r="G94" s="101">
        <v>0</v>
      </c>
      <c r="H94" s="101">
        <v>0</v>
      </c>
      <c r="I94" s="101">
        <v>0</v>
      </c>
      <c r="J94" s="101">
        <v>208</v>
      </c>
      <c r="K94" s="101">
        <v>118</v>
      </c>
    </row>
    <row r="95" spans="1:11" ht="5.25" customHeight="1">
      <c r="A95" s="497"/>
      <c r="B95" s="101"/>
      <c r="C95" s="101"/>
      <c r="D95" s="101"/>
      <c r="E95" s="101"/>
      <c r="F95" s="101"/>
      <c r="G95" s="101"/>
      <c r="H95" s="101"/>
      <c r="I95" s="101"/>
      <c r="J95" s="101"/>
      <c r="K95" s="101"/>
    </row>
    <row r="96" spans="1:11" ht="15" customHeight="1">
      <c r="A96" s="1220" t="s">
        <v>732</v>
      </c>
      <c r="B96" s="1220"/>
      <c r="C96" s="1220"/>
      <c r="D96" s="1220"/>
      <c r="E96" s="1220"/>
      <c r="F96" s="1220"/>
      <c r="G96" s="1220"/>
      <c r="H96" s="1220"/>
      <c r="I96" s="1220"/>
      <c r="J96" s="1220"/>
      <c r="K96" s="1220"/>
    </row>
  </sheetData>
  <mergeCells count="9">
    <mergeCell ref="A3:A5"/>
    <mergeCell ref="A96:K96"/>
    <mergeCell ref="A1:K1"/>
    <mergeCell ref="B3:K3"/>
    <mergeCell ref="B4:B5"/>
    <mergeCell ref="C4:E4"/>
    <mergeCell ref="F4:G4"/>
    <mergeCell ref="H4:I4"/>
    <mergeCell ref="J4:K4"/>
  </mergeCells>
  <hyperlinks>
    <hyperlink ref="L1" location="INDICE!A1" display="INDICE"/>
  </hyperlinks>
  <printOptions horizontalCentered="1"/>
  <pageMargins left="0.74803149606299213" right="0.70866141732283472" top="1.1417322834645669" bottom="1.1417322834645669" header="0" footer="0.51181102362204722"/>
  <pageSetup paperSize="9" scale="77" firstPageNumber="108" orientation="landscape" useFirstPageNumber="1" r:id="rId1"/>
  <headerFooter scaleWithDoc="0">
    <oddHeader>&amp;C&amp;G</oddHeader>
    <oddFooter>&amp;C&amp;12&amp;P</oddFooter>
    <evenFooter>&amp;L&amp;G&amp;C&amp;12 117&amp;R&amp;G</evenFooter>
    <firstFooter>&amp;L&amp;G&amp;C&amp;12 116&amp;R&amp;G</first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zoomScale="90" zoomScaleNormal="90" zoomScalePageLayoutView="80" workbookViewId="0">
      <selection activeCell="R1" sqref="R1"/>
    </sheetView>
  </sheetViews>
  <sheetFormatPr baseColWidth="10" defaultRowHeight="12.75"/>
  <cols>
    <col min="1" max="1" width="26.7109375" style="65" customWidth="1"/>
    <col min="2" max="2" width="10" style="65" customWidth="1"/>
    <col min="3" max="7" width="10" style="65" bestFit="1" customWidth="1"/>
    <col min="8" max="14" width="8.5703125" style="65" bestFit="1" customWidth="1"/>
    <col min="15" max="15" width="7.7109375" style="65" bestFit="1" customWidth="1"/>
    <col min="16" max="16" width="8" style="65" bestFit="1" customWidth="1"/>
    <col min="17" max="17" width="7.5703125" style="65" bestFit="1" customWidth="1"/>
    <col min="18" max="18" width="11.42578125" style="57"/>
    <col min="19" max="19" width="10.42578125" style="57" customWidth="1"/>
    <col min="20" max="16384" width="11.42578125" style="57"/>
  </cols>
  <sheetData>
    <row r="1" spans="1:18" ht="51.75" customHeight="1">
      <c r="A1" s="1167" t="s">
        <v>1468</v>
      </c>
      <c r="B1" s="1168"/>
      <c r="C1" s="1168"/>
      <c r="D1" s="1168"/>
      <c r="E1" s="1168"/>
      <c r="F1" s="1168"/>
      <c r="G1" s="1168"/>
      <c r="H1" s="1168"/>
      <c r="I1" s="1168"/>
      <c r="J1" s="1168"/>
      <c r="K1" s="1168"/>
      <c r="L1" s="1168"/>
      <c r="M1" s="1168"/>
      <c r="N1" s="1168"/>
      <c r="O1" s="1168"/>
      <c r="P1" s="1168"/>
      <c r="Q1" s="1168"/>
      <c r="R1" s="468" t="s">
        <v>1037</v>
      </c>
    </row>
    <row r="2" spans="1:18" ht="16.5" customHeight="1">
      <c r="A2" s="1221" t="s">
        <v>657</v>
      </c>
      <c r="B2" s="1221" t="s">
        <v>759</v>
      </c>
      <c r="C2" s="1171" t="s">
        <v>1248</v>
      </c>
      <c r="D2" s="1171"/>
      <c r="E2" s="1171"/>
      <c r="F2" s="1171"/>
      <c r="G2" s="1171"/>
      <c r="H2" s="1171"/>
      <c r="I2" s="1171"/>
      <c r="J2" s="1171"/>
      <c r="K2" s="1079" t="s">
        <v>1249</v>
      </c>
      <c r="L2" s="1080"/>
      <c r="M2" s="1080"/>
      <c r="N2" s="1080"/>
      <c r="O2" s="1080"/>
      <c r="P2" s="1080"/>
      <c r="Q2" s="1081"/>
    </row>
    <row r="3" spans="1:18" ht="16.5" customHeight="1">
      <c r="A3" s="1171"/>
      <c r="B3" s="1171"/>
      <c r="C3" s="1221" t="s">
        <v>76</v>
      </c>
      <c r="D3" s="1171" t="s">
        <v>1250</v>
      </c>
      <c r="E3" s="1171"/>
      <c r="F3" s="1171"/>
      <c r="G3" s="1171"/>
      <c r="H3" s="1171" t="s">
        <v>782</v>
      </c>
      <c r="I3" s="1171"/>
      <c r="J3" s="1171"/>
      <c r="K3" s="1221" t="s">
        <v>76</v>
      </c>
      <c r="L3" s="1171" t="s">
        <v>1250</v>
      </c>
      <c r="M3" s="1171"/>
      <c r="N3" s="1171"/>
      <c r="O3" s="1171" t="s">
        <v>782</v>
      </c>
      <c r="P3" s="1171"/>
      <c r="Q3" s="1171"/>
    </row>
    <row r="4" spans="1:18" ht="26.25" customHeight="1">
      <c r="A4" s="1171"/>
      <c r="B4" s="1171"/>
      <c r="C4" s="1221"/>
      <c r="D4" s="501" t="s">
        <v>76</v>
      </c>
      <c r="E4" s="500" t="s">
        <v>734</v>
      </c>
      <c r="F4" s="501" t="s">
        <v>755</v>
      </c>
      <c r="G4" s="501" t="s">
        <v>756</v>
      </c>
      <c r="H4" s="501" t="s">
        <v>76</v>
      </c>
      <c r="I4" s="500" t="s">
        <v>734</v>
      </c>
      <c r="J4" s="501" t="s">
        <v>755</v>
      </c>
      <c r="K4" s="1221"/>
      <c r="L4" s="501" t="s">
        <v>76</v>
      </c>
      <c r="M4" s="500" t="s">
        <v>734</v>
      </c>
      <c r="N4" s="501" t="s">
        <v>755</v>
      </c>
      <c r="O4" s="501" t="s">
        <v>76</v>
      </c>
      <c r="P4" s="500" t="s">
        <v>734</v>
      </c>
      <c r="Q4" s="501" t="s">
        <v>755</v>
      </c>
      <c r="R4" s="130"/>
    </row>
    <row r="5" spans="1:18" s="78" customFormat="1">
      <c r="A5" s="967" t="s">
        <v>11</v>
      </c>
      <c r="B5" s="775">
        <f>SUM(C5+K5)</f>
        <v>8809733</v>
      </c>
      <c r="C5" s="775">
        <f>D5+H5</f>
        <v>8332780</v>
      </c>
      <c r="D5" s="775">
        <f>SUM(E5:G5)</f>
        <v>7943026</v>
      </c>
      <c r="E5" s="775">
        <f>SUM(E6+E18+E25+E32)</f>
        <v>2988301</v>
      </c>
      <c r="F5" s="775">
        <f>SUM(F6+F18+F25+F32)</f>
        <v>2901025</v>
      </c>
      <c r="G5" s="775">
        <f>SUM(G6+G18+G25)</f>
        <v>2053700</v>
      </c>
      <c r="H5" s="775">
        <f>SUM(I5:J5)</f>
        <v>389754</v>
      </c>
      <c r="I5" s="775">
        <f>SUM(I6+I18+I25+I32)</f>
        <v>302531</v>
      </c>
      <c r="J5" s="775">
        <f>SUM(J6+J18+J25+J32)</f>
        <v>87223</v>
      </c>
      <c r="K5" s="775">
        <f>L5+O5</f>
        <v>476953</v>
      </c>
      <c r="L5" s="775">
        <f>SUM(M5:N5)</f>
        <v>430511</v>
      </c>
      <c r="M5" s="775">
        <f>SUM(M6+M18+M25)</f>
        <v>285470</v>
      </c>
      <c r="N5" s="775">
        <f>SUM(N6+N18+N25)</f>
        <v>145041</v>
      </c>
      <c r="O5" s="775">
        <f>SUM(P5:Q5)</f>
        <v>46442</v>
      </c>
      <c r="P5" s="775">
        <f>SUM(P6+P18+P25)</f>
        <v>33227</v>
      </c>
      <c r="Q5" s="775">
        <f>SUM(Q6+Q18+Q25)</f>
        <v>13215</v>
      </c>
    </row>
    <row r="6" spans="1:18" s="78" customFormat="1">
      <c r="A6" s="971" t="s">
        <v>12</v>
      </c>
      <c r="B6" s="780">
        <f t="shared" ref="B6:B33" si="0">SUM(C6+K6)</f>
        <v>4387644</v>
      </c>
      <c r="C6" s="780">
        <f t="shared" ref="C6:C33" si="1">D6+H6</f>
        <v>4061807</v>
      </c>
      <c r="D6" s="780">
        <f t="shared" ref="D6:D33" si="2">SUM(E6:G6)</f>
        <v>3888416</v>
      </c>
      <c r="E6" s="780">
        <f>SUM(E7:E17)</f>
        <v>1417648</v>
      </c>
      <c r="F6" s="780">
        <f>SUM(F7:F17)</f>
        <v>1570881</v>
      </c>
      <c r="G6" s="780">
        <f>SUM(G7:G17)</f>
        <v>899887</v>
      </c>
      <c r="H6" s="780">
        <f>SUM(I6:J6)</f>
        <v>173391</v>
      </c>
      <c r="I6" s="780">
        <f>SUM(I7:I17)</f>
        <v>133576</v>
      </c>
      <c r="J6" s="780">
        <f>SUM(J7:J17)</f>
        <v>39815</v>
      </c>
      <c r="K6" s="780">
        <f t="shared" ref="K6:K33" si="3">L6+O6</f>
        <v>325837</v>
      </c>
      <c r="L6" s="780">
        <f t="shared" ref="L6:L33" si="4">SUM(M6:N6)</f>
        <v>298115</v>
      </c>
      <c r="M6" s="780">
        <f>SUM(M7:M17)</f>
        <v>194525</v>
      </c>
      <c r="N6" s="780">
        <f>SUM(N7:N17)</f>
        <v>103590</v>
      </c>
      <c r="O6" s="780">
        <f t="shared" ref="O6:O33" si="5">SUM(P6:Q6)</f>
        <v>27722</v>
      </c>
      <c r="P6" s="780">
        <f>SUM(P7:P17)</f>
        <v>19953</v>
      </c>
      <c r="Q6" s="780">
        <f>SUM(Q7:Q17)</f>
        <v>7769</v>
      </c>
    </row>
    <row r="7" spans="1:18" s="78" customFormat="1">
      <c r="A7" s="78" t="s">
        <v>754</v>
      </c>
      <c r="B7" s="128">
        <f t="shared" si="0"/>
        <v>463503</v>
      </c>
      <c r="C7" s="128">
        <f t="shared" si="1"/>
        <v>463503</v>
      </c>
      <c r="D7" s="128">
        <f t="shared" si="2"/>
        <v>452192</v>
      </c>
      <c r="E7" s="972">
        <v>124860</v>
      </c>
      <c r="F7" s="972">
        <v>230922</v>
      </c>
      <c r="G7" s="128">
        <v>96410</v>
      </c>
      <c r="H7" s="128">
        <f t="shared" ref="H7:H33" si="6">SUM(I7:J7)</f>
        <v>11311</v>
      </c>
      <c r="I7" s="972">
        <v>9915</v>
      </c>
      <c r="J7" s="972">
        <v>1396</v>
      </c>
      <c r="K7" s="128">
        <f t="shared" si="3"/>
        <v>0</v>
      </c>
      <c r="L7" s="128">
        <f t="shared" si="4"/>
        <v>0</v>
      </c>
      <c r="M7" s="127">
        <v>0</v>
      </c>
      <c r="N7" s="127">
        <v>0</v>
      </c>
      <c r="O7" s="128">
        <f t="shared" si="5"/>
        <v>0</v>
      </c>
      <c r="P7" s="127">
        <v>0</v>
      </c>
      <c r="Q7" s="127">
        <v>0</v>
      </c>
    </row>
    <row r="8" spans="1:18" s="78" customFormat="1">
      <c r="A8" s="966" t="s">
        <v>753</v>
      </c>
      <c r="B8" s="781">
        <f t="shared" si="0"/>
        <v>64215</v>
      </c>
      <c r="C8" s="781">
        <f t="shared" si="1"/>
        <v>60150</v>
      </c>
      <c r="D8" s="781">
        <f t="shared" si="2"/>
        <v>53798</v>
      </c>
      <c r="E8" s="973">
        <v>24899</v>
      </c>
      <c r="F8" s="973">
        <v>17084</v>
      </c>
      <c r="G8" s="781">
        <v>11815</v>
      </c>
      <c r="H8" s="781">
        <f t="shared" si="6"/>
        <v>6352</v>
      </c>
      <c r="I8" s="973">
        <v>6003</v>
      </c>
      <c r="J8" s="973">
        <v>349</v>
      </c>
      <c r="K8" s="781">
        <f t="shared" si="3"/>
        <v>4065</v>
      </c>
      <c r="L8" s="781">
        <f t="shared" si="4"/>
        <v>3503</v>
      </c>
      <c r="M8" s="781">
        <v>2353</v>
      </c>
      <c r="N8" s="781">
        <v>1150</v>
      </c>
      <c r="O8" s="781">
        <f t="shared" si="5"/>
        <v>562</v>
      </c>
      <c r="P8" s="781">
        <v>352</v>
      </c>
      <c r="Q8" s="781">
        <v>210</v>
      </c>
    </row>
    <row r="9" spans="1:18" s="78" customFormat="1">
      <c r="A9" s="78" t="s">
        <v>752</v>
      </c>
      <c r="B9" s="128">
        <f t="shared" si="0"/>
        <v>129898</v>
      </c>
      <c r="C9" s="128">
        <f t="shared" si="1"/>
        <v>129448</v>
      </c>
      <c r="D9" s="128">
        <f t="shared" si="2"/>
        <v>122095</v>
      </c>
      <c r="E9" s="972">
        <v>54597</v>
      </c>
      <c r="F9" s="972">
        <v>45139</v>
      </c>
      <c r="G9" s="128">
        <v>22359</v>
      </c>
      <c r="H9" s="128">
        <f t="shared" si="6"/>
        <v>7353</v>
      </c>
      <c r="I9" s="972">
        <v>6439</v>
      </c>
      <c r="J9" s="972">
        <v>914</v>
      </c>
      <c r="K9" s="128">
        <f t="shared" si="3"/>
        <v>450</v>
      </c>
      <c r="L9" s="128">
        <f t="shared" si="4"/>
        <v>270</v>
      </c>
      <c r="M9" s="128">
        <v>190</v>
      </c>
      <c r="N9" s="128">
        <v>80</v>
      </c>
      <c r="O9" s="128">
        <f t="shared" si="5"/>
        <v>180</v>
      </c>
      <c r="P9" s="128">
        <v>129</v>
      </c>
      <c r="Q9" s="127">
        <v>51</v>
      </c>
    </row>
    <row r="10" spans="1:18" s="78" customFormat="1">
      <c r="A10" s="966" t="s">
        <v>751</v>
      </c>
      <c r="B10" s="781">
        <f t="shared" si="0"/>
        <v>58921</v>
      </c>
      <c r="C10" s="781">
        <f t="shared" si="1"/>
        <v>58372</v>
      </c>
      <c r="D10" s="781">
        <f t="shared" si="2"/>
        <v>55920</v>
      </c>
      <c r="E10" s="973">
        <v>34189</v>
      </c>
      <c r="F10" s="973">
        <v>19491</v>
      </c>
      <c r="G10" s="781">
        <v>2240</v>
      </c>
      <c r="H10" s="781">
        <f t="shared" si="6"/>
        <v>2452</v>
      </c>
      <c r="I10" s="973">
        <v>1642</v>
      </c>
      <c r="J10" s="973">
        <v>810</v>
      </c>
      <c r="K10" s="781">
        <f t="shared" si="3"/>
        <v>549</v>
      </c>
      <c r="L10" s="781">
        <f t="shared" si="4"/>
        <v>549</v>
      </c>
      <c r="M10" s="781">
        <v>180</v>
      </c>
      <c r="N10" s="781">
        <v>369</v>
      </c>
      <c r="O10" s="781">
        <f t="shared" si="5"/>
        <v>0</v>
      </c>
      <c r="P10" s="782">
        <v>0</v>
      </c>
      <c r="Q10" s="782">
        <v>0</v>
      </c>
    </row>
    <row r="11" spans="1:18" s="78" customFormat="1">
      <c r="A11" s="78" t="s">
        <v>750</v>
      </c>
      <c r="B11" s="128">
        <f t="shared" si="0"/>
        <v>170806</v>
      </c>
      <c r="C11" s="128">
        <f t="shared" si="1"/>
        <v>145397</v>
      </c>
      <c r="D11" s="128">
        <f t="shared" si="2"/>
        <v>139569</v>
      </c>
      <c r="E11" s="972">
        <v>33557</v>
      </c>
      <c r="F11" s="972">
        <v>60326</v>
      </c>
      <c r="G11" s="128">
        <v>45686</v>
      </c>
      <c r="H11" s="128">
        <f t="shared" si="6"/>
        <v>5828</v>
      </c>
      <c r="I11" s="972">
        <v>4363</v>
      </c>
      <c r="J11" s="972">
        <v>1465</v>
      </c>
      <c r="K11" s="128">
        <f t="shared" si="3"/>
        <v>25409</v>
      </c>
      <c r="L11" s="128">
        <f t="shared" si="4"/>
        <v>19236</v>
      </c>
      <c r="M11" s="128">
        <v>12749</v>
      </c>
      <c r="N11" s="128">
        <v>6487</v>
      </c>
      <c r="O11" s="128">
        <f t="shared" si="5"/>
        <v>6173</v>
      </c>
      <c r="P11" s="128">
        <v>2858</v>
      </c>
      <c r="Q11" s="128">
        <v>3315</v>
      </c>
    </row>
    <row r="12" spans="1:18" s="78" customFormat="1">
      <c r="A12" s="966" t="s">
        <v>749</v>
      </c>
      <c r="B12" s="781">
        <f t="shared" si="0"/>
        <v>286959</v>
      </c>
      <c r="C12" s="781">
        <f t="shared" si="1"/>
        <v>263822</v>
      </c>
      <c r="D12" s="781">
        <f t="shared" si="2"/>
        <v>241523</v>
      </c>
      <c r="E12" s="973">
        <v>104441</v>
      </c>
      <c r="F12" s="973">
        <v>82574</v>
      </c>
      <c r="G12" s="781">
        <v>54508</v>
      </c>
      <c r="H12" s="781">
        <f t="shared" si="6"/>
        <v>22299</v>
      </c>
      <c r="I12" s="973">
        <v>15733</v>
      </c>
      <c r="J12" s="973">
        <v>6566</v>
      </c>
      <c r="K12" s="781">
        <f t="shared" si="3"/>
        <v>23137</v>
      </c>
      <c r="L12" s="781">
        <f t="shared" si="4"/>
        <v>21192</v>
      </c>
      <c r="M12" s="781">
        <v>11218</v>
      </c>
      <c r="N12" s="781">
        <v>9974</v>
      </c>
      <c r="O12" s="781">
        <f t="shared" si="5"/>
        <v>1945</v>
      </c>
      <c r="P12" s="781">
        <v>1340</v>
      </c>
      <c r="Q12" s="781">
        <v>605</v>
      </c>
    </row>
    <row r="13" spans="1:18" s="78" customFormat="1">
      <c r="A13" s="78" t="s">
        <v>748</v>
      </c>
      <c r="B13" s="128">
        <f t="shared" si="0"/>
        <v>257842</v>
      </c>
      <c r="C13" s="128">
        <f t="shared" si="1"/>
        <v>242747</v>
      </c>
      <c r="D13" s="128">
        <f t="shared" si="2"/>
        <v>228097</v>
      </c>
      <c r="E13" s="972">
        <v>90157</v>
      </c>
      <c r="F13" s="972">
        <v>72814</v>
      </c>
      <c r="G13" s="128">
        <v>65126</v>
      </c>
      <c r="H13" s="128">
        <f t="shared" si="6"/>
        <v>14650</v>
      </c>
      <c r="I13" s="972">
        <v>9555</v>
      </c>
      <c r="J13" s="972">
        <v>5095</v>
      </c>
      <c r="K13" s="128">
        <f t="shared" si="3"/>
        <v>15095</v>
      </c>
      <c r="L13" s="128">
        <f t="shared" si="4"/>
        <v>15095</v>
      </c>
      <c r="M13" s="128">
        <v>12785</v>
      </c>
      <c r="N13" s="128">
        <v>2310</v>
      </c>
      <c r="O13" s="128">
        <f t="shared" si="5"/>
        <v>0</v>
      </c>
      <c r="P13" s="128">
        <v>0</v>
      </c>
      <c r="Q13" s="128">
        <v>0</v>
      </c>
    </row>
    <row r="14" spans="1:18" s="78" customFormat="1">
      <c r="A14" s="966" t="s">
        <v>747</v>
      </c>
      <c r="B14" s="781">
        <f t="shared" si="0"/>
        <v>347085</v>
      </c>
      <c r="C14" s="781">
        <f t="shared" si="1"/>
        <v>334825</v>
      </c>
      <c r="D14" s="781">
        <f t="shared" si="2"/>
        <v>317720</v>
      </c>
      <c r="E14" s="973">
        <v>115033</v>
      </c>
      <c r="F14" s="973">
        <v>128630</v>
      </c>
      <c r="G14" s="781">
        <v>74057</v>
      </c>
      <c r="H14" s="781">
        <f t="shared" si="6"/>
        <v>17105</v>
      </c>
      <c r="I14" s="973">
        <v>15851</v>
      </c>
      <c r="J14" s="973">
        <v>1254</v>
      </c>
      <c r="K14" s="781">
        <f t="shared" si="3"/>
        <v>12260</v>
      </c>
      <c r="L14" s="781">
        <f t="shared" si="4"/>
        <v>11131</v>
      </c>
      <c r="M14" s="781">
        <v>6479</v>
      </c>
      <c r="N14" s="781">
        <v>4652</v>
      </c>
      <c r="O14" s="781">
        <f t="shared" si="5"/>
        <v>1129</v>
      </c>
      <c r="P14" s="781">
        <v>829</v>
      </c>
      <c r="Q14" s="781">
        <v>300</v>
      </c>
    </row>
    <row r="15" spans="1:18" s="78" customFormat="1">
      <c r="A15" s="78" t="s">
        <v>746</v>
      </c>
      <c r="B15" s="128">
        <f t="shared" si="0"/>
        <v>2200799</v>
      </c>
      <c r="C15" s="128">
        <f t="shared" si="1"/>
        <v>1991105</v>
      </c>
      <c r="D15" s="128">
        <f t="shared" si="2"/>
        <v>1917077</v>
      </c>
      <c r="E15" s="972">
        <v>717195</v>
      </c>
      <c r="F15" s="972">
        <v>778580</v>
      </c>
      <c r="G15" s="128">
        <v>421302</v>
      </c>
      <c r="H15" s="128">
        <f t="shared" si="6"/>
        <v>74028</v>
      </c>
      <c r="I15" s="972">
        <v>55491</v>
      </c>
      <c r="J15" s="972">
        <v>18537</v>
      </c>
      <c r="K15" s="128">
        <f t="shared" si="3"/>
        <v>209694</v>
      </c>
      <c r="L15" s="128">
        <f t="shared" si="4"/>
        <v>195251</v>
      </c>
      <c r="M15" s="128">
        <v>128850</v>
      </c>
      <c r="N15" s="128">
        <v>66401</v>
      </c>
      <c r="O15" s="128">
        <f t="shared" si="5"/>
        <v>14443</v>
      </c>
      <c r="P15" s="128">
        <v>11540</v>
      </c>
      <c r="Q15" s="128">
        <v>2903</v>
      </c>
    </row>
    <row r="16" spans="1:18" s="78" customFormat="1">
      <c r="A16" s="966" t="s">
        <v>745</v>
      </c>
      <c r="B16" s="781">
        <f t="shared" si="0"/>
        <v>278409</v>
      </c>
      <c r="C16" s="781">
        <f t="shared" si="1"/>
        <v>255585</v>
      </c>
      <c r="D16" s="781">
        <f t="shared" si="2"/>
        <v>249731</v>
      </c>
      <c r="E16" s="973">
        <v>80097</v>
      </c>
      <c r="F16" s="973">
        <v>94988</v>
      </c>
      <c r="G16" s="781">
        <v>74646</v>
      </c>
      <c r="H16" s="781">
        <f t="shared" si="6"/>
        <v>5854</v>
      </c>
      <c r="I16" s="973">
        <v>3279</v>
      </c>
      <c r="J16" s="973">
        <v>2575</v>
      </c>
      <c r="K16" s="781">
        <f t="shared" si="3"/>
        <v>22824</v>
      </c>
      <c r="L16" s="781">
        <f t="shared" si="4"/>
        <v>19534</v>
      </c>
      <c r="M16" s="781">
        <v>12459</v>
      </c>
      <c r="N16" s="781">
        <v>7075</v>
      </c>
      <c r="O16" s="781">
        <f t="shared" si="5"/>
        <v>3290</v>
      </c>
      <c r="P16" s="781">
        <v>2905</v>
      </c>
      <c r="Q16" s="781">
        <v>385</v>
      </c>
    </row>
    <row r="17" spans="1:17" s="78" customFormat="1">
      <c r="A17" s="78" t="s">
        <v>744</v>
      </c>
      <c r="B17" s="128">
        <f t="shared" si="0"/>
        <v>129207</v>
      </c>
      <c r="C17" s="128">
        <f t="shared" si="1"/>
        <v>116853</v>
      </c>
      <c r="D17" s="128">
        <f t="shared" si="2"/>
        <v>110694</v>
      </c>
      <c r="E17" s="972">
        <v>38623</v>
      </c>
      <c r="F17" s="972">
        <v>40333</v>
      </c>
      <c r="G17" s="128">
        <v>31738</v>
      </c>
      <c r="H17" s="128">
        <f t="shared" si="6"/>
        <v>6159</v>
      </c>
      <c r="I17" s="972">
        <v>5305</v>
      </c>
      <c r="J17" s="972">
        <v>854</v>
      </c>
      <c r="K17" s="128">
        <f t="shared" si="3"/>
        <v>12354</v>
      </c>
      <c r="L17" s="128">
        <f t="shared" si="4"/>
        <v>12354</v>
      </c>
      <c r="M17" s="128">
        <v>7262</v>
      </c>
      <c r="N17" s="128">
        <v>5092</v>
      </c>
      <c r="O17" s="128">
        <f t="shared" si="5"/>
        <v>0</v>
      </c>
      <c r="P17" s="127" t="s">
        <v>39</v>
      </c>
      <c r="Q17" s="127" t="s">
        <v>39</v>
      </c>
    </row>
    <row r="18" spans="1:17" s="78" customFormat="1">
      <c r="A18" s="969" t="s">
        <v>743</v>
      </c>
      <c r="B18" s="780">
        <f t="shared" si="0"/>
        <v>4166941</v>
      </c>
      <c r="C18" s="780">
        <f t="shared" si="1"/>
        <v>4016729</v>
      </c>
      <c r="D18" s="780">
        <f t="shared" si="2"/>
        <v>3814870</v>
      </c>
      <c r="E18" s="780">
        <f>SUM(E19:E24)</f>
        <v>1432497</v>
      </c>
      <c r="F18" s="780">
        <f>SUM(F19:F24)</f>
        <v>1277781</v>
      </c>
      <c r="G18" s="780">
        <f>SUM(G19:G24)</f>
        <v>1104592</v>
      </c>
      <c r="H18" s="780">
        <f t="shared" si="6"/>
        <v>201859</v>
      </c>
      <c r="I18" s="780">
        <f>SUM(I19:I24)</f>
        <v>159633</v>
      </c>
      <c r="J18" s="780">
        <f>SUM(J19:J24)</f>
        <v>42226</v>
      </c>
      <c r="K18" s="780">
        <f t="shared" si="3"/>
        <v>150212</v>
      </c>
      <c r="L18" s="780">
        <f t="shared" si="4"/>
        <v>131492</v>
      </c>
      <c r="M18" s="780">
        <f>SUM(M19:M24)</f>
        <v>90159</v>
      </c>
      <c r="N18" s="780">
        <f>SUM(N19:N24)</f>
        <v>41333</v>
      </c>
      <c r="O18" s="780">
        <f t="shared" si="5"/>
        <v>18720</v>
      </c>
      <c r="P18" s="780">
        <f>SUM(P19:P24)</f>
        <v>13274</v>
      </c>
      <c r="Q18" s="780">
        <f>SUM(Q19:Q24)</f>
        <v>5446</v>
      </c>
    </row>
    <row r="19" spans="1:17" s="78" customFormat="1">
      <c r="A19" s="78" t="s">
        <v>253</v>
      </c>
      <c r="B19" s="128">
        <f t="shared" si="0"/>
        <v>292778</v>
      </c>
      <c r="C19" s="128">
        <f t="shared" si="1"/>
        <v>292778</v>
      </c>
      <c r="D19" s="128">
        <f t="shared" si="2"/>
        <v>285782</v>
      </c>
      <c r="E19" s="972">
        <v>125717</v>
      </c>
      <c r="F19" s="972">
        <v>126273</v>
      </c>
      <c r="G19" s="128">
        <v>33792</v>
      </c>
      <c r="H19" s="128">
        <f t="shared" si="6"/>
        <v>6996</v>
      </c>
      <c r="I19" s="972">
        <v>5802</v>
      </c>
      <c r="J19" s="972">
        <v>1194</v>
      </c>
      <c r="K19" s="128">
        <f t="shared" si="3"/>
        <v>0</v>
      </c>
      <c r="L19" s="128">
        <f t="shared" si="4"/>
        <v>0</v>
      </c>
      <c r="M19" s="128">
        <v>0</v>
      </c>
      <c r="N19" s="128">
        <v>0</v>
      </c>
      <c r="O19" s="128">
        <f t="shared" si="5"/>
        <v>0</v>
      </c>
      <c r="P19" s="127" t="s">
        <v>39</v>
      </c>
      <c r="Q19" s="127" t="s">
        <v>39</v>
      </c>
    </row>
    <row r="20" spans="1:17" s="78" customFormat="1">
      <c r="A20" s="966" t="s">
        <v>742</v>
      </c>
      <c r="B20" s="781">
        <f t="shared" si="0"/>
        <v>163947</v>
      </c>
      <c r="C20" s="781">
        <f t="shared" si="1"/>
        <v>151666</v>
      </c>
      <c r="D20" s="781">
        <f t="shared" si="2"/>
        <v>142952</v>
      </c>
      <c r="E20" s="973">
        <v>51702</v>
      </c>
      <c r="F20" s="973">
        <v>45626</v>
      </c>
      <c r="G20" s="781">
        <v>45624</v>
      </c>
      <c r="H20" s="781">
        <f t="shared" si="6"/>
        <v>8714</v>
      </c>
      <c r="I20" s="973">
        <v>6509</v>
      </c>
      <c r="J20" s="973">
        <v>2205</v>
      </c>
      <c r="K20" s="781">
        <f t="shared" si="3"/>
        <v>12281</v>
      </c>
      <c r="L20" s="781">
        <f t="shared" si="4"/>
        <v>12220</v>
      </c>
      <c r="M20" s="781">
        <v>6678</v>
      </c>
      <c r="N20" s="781">
        <v>5542</v>
      </c>
      <c r="O20" s="781">
        <f t="shared" si="5"/>
        <v>61</v>
      </c>
      <c r="P20" s="781">
        <v>56</v>
      </c>
      <c r="Q20" s="781">
        <v>5</v>
      </c>
    </row>
    <row r="21" spans="1:17" s="78" customFormat="1">
      <c r="A21" s="78" t="s">
        <v>741</v>
      </c>
      <c r="B21" s="128">
        <f t="shared" si="0"/>
        <v>2323834</v>
      </c>
      <c r="C21" s="128">
        <f t="shared" si="1"/>
        <v>2233689</v>
      </c>
      <c r="D21" s="128">
        <f t="shared" si="2"/>
        <v>2088271</v>
      </c>
      <c r="E21" s="972">
        <v>792818</v>
      </c>
      <c r="F21" s="972">
        <v>727238</v>
      </c>
      <c r="G21" s="128">
        <v>568215</v>
      </c>
      <c r="H21" s="128">
        <f t="shared" si="6"/>
        <v>145418</v>
      </c>
      <c r="I21" s="972">
        <v>114587</v>
      </c>
      <c r="J21" s="972">
        <v>30831</v>
      </c>
      <c r="K21" s="128">
        <f t="shared" si="3"/>
        <v>90145</v>
      </c>
      <c r="L21" s="128">
        <f t="shared" si="4"/>
        <v>74639</v>
      </c>
      <c r="M21" s="128">
        <v>53319</v>
      </c>
      <c r="N21" s="128">
        <v>21320</v>
      </c>
      <c r="O21" s="128">
        <f t="shared" si="5"/>
        <v>15506</v>
      </c>
      <c r="P21" s="128">
        <v>10526</v>
      </c>
      <c r="Q21" s="128">
        <v>4980</v>
      </c>
    </row>
    <row r="22" spans="1:17" s="78" customFormat="1">
      <c r="A22" s="966" t="s">
        <v>740</v>
      </c>
      <c r="B22" s="781">
        <f t="shared" si="0"/>
        <v>273285</v>
      </c>
      <c r="C22" s="781">
        <f t="shared" si="1"/>
        <v>272195</v>
      </c>
      <c r="D22" s="781">
        <f t="shared" si="2"/>
        <v>264283</v>
      </c>
      <c r="E22" s="973">
        <v>99439</v>
      </c>
      <c r="F22" s="973">
        <v>68304</v>
      </c>
      <c r="G22" s="781">
        <v>96540</v>
      </c>
      <c r="H22" s="781">
        <f t="shared" si="6"/>
        <v>7912</v>
      </c>
      <c r="I22" s="973">
        <v>5649</v>
      </c>
      <c r="J22" s="973">
        <v>2263</v>
      </c>
      <c r="K22" s="781">
        <f t="shared" si="3"/>
        <v>1090</v>
      </c>
      <c r="L22" s="781">
        <f t="shared" si="4"/>
        <v>1090</v>
      </c>
      <c r="M22" s="781">
        <v>824</v>
      </c>
      <c r="N22" s="781">
        <v>266</v>
      </c>
      <c r="O22" s="781">
        <f t="shared" si="5"/>
        <v>0</v>
      </c>
      <c r="P22" s="782" t="s">
        <v>39</v>
      </c>
      <c r="Q22" s="782" t="s">
        <v>39</v>
      </c>
    </row>
    <row r="23" spans="1:17" s="78" customFormat="1">
      <c r="A23" s="78" t="s">
        <v>739</v>
      </c>
      <c r="B23" s="128">
        <f t="shared" si="0"/>
        <v>951288</v>
      </c>
      <c r="C23" s="128">
        <f t="shared" si="1"/>
        <v>906224</v>
      </c>
      <c r="D23" s="128">
        <f t="shared" si="2"/>
        <v>874227</v>
      </c>
      <c r="E23" s="972">
        <v>303640</v>
      </c>
      <c r="F23" s="972">
        <v>232564</v>
      </c>
      <c r="G23" s="128">
        <v>338023</v>
      </c>
      <c r="H23" s="128">
        <f t="shared" si="6"/>
        <v>31997</v>
      </c>
      <c r="I23" s="972">
        <v>26265</v>
      </c>
      <c r="J23" s="972">
        <v>5732</v>
      </c>
      <c r="K23" s="128">
        <f t="shared" si="3"/>
        <v>45064</v>
      </c>
      <c r="L23" s="128">
        <f t="shared" si="4"/>
        <v>42139</v>
      </c>
      <c r="M23" s="128">
        <v>28281</v>
      </c>
      <c r="N23" s="128">
        <v>13858</v>
      </c>
      <c r="O23" s="128">
        <f t="shared" si="5"/>
        <v>2925</v>
      </c>
      <c r="P23" s="128">
        <v>2516</v>
      </c>
      <c r="Q23" s="128">
        <v>409</v>
      </c>
    </row>
    <row r="24" spans="1:17" s="78" customFormat="1">
      <c r="A24" s="966" t="s">
        <v>30</v>
      </c>
      <c r="B24" s="781">
        <f t="shared" si="0"/>
        <v>161809</v>
      </c>
      <c r="C24" s="781">
        <f t="shared" si="1"/>
        <v>160177</v>
      </c>
      <c r="D24" s="781">
        <f t="shared" si="2"/>
        <v>159355</v>
      </c>
      <c r="E24" s="973">
        <v>59181</v>
      </c>
      <c r="F24" s="973">
        <v>77776</v>
      </c>
      <c r="G24" s="781">
        <v>22398</v>
      </c>
      <c r="H24" s="781">
        <f t="shared" si="6"/>
        <v>822</v>
      </c>
      <c r="I24" s="973">
        <v>821</v>
      </c>
      <c r="J24" s="973">
        <v>1</v>
      </c>
      <c r="K24" s="781">
        <f t="shared" si="3"/>
        <v>1632</v>
      </c>
      <c r="L24" s="781">
        <f t="shared" si="4"/>
        <v>1404</v>
      </c>
      <c r="M24" s="781">
        <v>1057</v>
      </c>
      <c r="N24" s="781">
        <v>347</v>
      </c>
      <c r="O24" s="781">
        <f t="shared" si="5"/>
        <v>228</v>
      </c>
      <c r="P24" s="781">
        <v>176</v>
      </c>
      <c r="Q24" s="781">
        <v>52</v>
      </c>
    </row>
    <row r="25" spans="1:17" s="78" customFormat="1">
      <c r="A25" s="115" t="s">
        <v>31</v>
      </c>
      <c r="B25" s="775">
        <f t="shared" si="0"/>
        <v>232891</v>
      </c>
      <c r="C25" s="775">
        <f t="shared" si="1"/>
        <v>231987</v>
      </c>
      <c r="D25" s="775">
        <f t="shared" si="2"/>
        <v>219670</v>
      </c>
      <c r="E25" s="775">
        <f>SUM(E26:E31)</f>
        <v>120292</v>
      </c>
      <c r="F25" s="775">
        <f>SUM(F26:F31)</f>
        <v>50157</v>
      </c>
      <c r="G25" s="775">
        <f>SUM(G26:G31)</f>
        <v>49221</v>
      </c>
      <c r="H25" s="775">
        <f t="shared" si="6"/>
        <v>12317</v>
      </c>
      <c r="I25" s="775">
        <f>SUM(I26:I31)</f>
        <v>7579</v>
      </c>
      <c r="J25" s="775">
        <f>SUM(J26:J31)</f>
        <v>4738</v>
      </c>
      <c r="K25" s="775">
        <f t="shared" si="3"/>
        <v>904</v>
      </c>
      <c r="L25" s="775">
        <f t="shared" si="4"/>
        <v>904</v>
      </c>
      <c r="M25" s="775">
        <f>SUM(M26:M31)</f>
        <v>786</v>
      </c>
      <c r="N25" s="775">
        <f>SUM(N26:N31)</f>
        <v>118</v>
      </c>
      <c r="O25" s="775">
        <f t="shared" si="5"/>
        <v>0</v>
      </c>
      <c r="P25" s="775">
        <f>SUM(P26:P31)</f>
        <v>0</v>
      </c>
      <c r="Q25" s="775">
        <f>SUM(Q26:Q31)</f>
        <v>0</v>
      </c>
    </row>
    <row r="26" spans="1:17" s="78" customFormat="1">
      <c r="A26" s="966" t="s">
        <v>32</v>
      </c>
      <c r="B26" s="781">
        <f t="shared" si="0"/>
        <v>47631</v>
      </c>
      <c r="C26" s="781">
        <f t="shared" si="1"/>
        <v>47631</v>
      </c>
      <c r="D26" s="781">
        <f t="shared" si="2"/>
        <v>46531</v>
      </c>
      <c r="E26" s="973">
        <v>34057</v>
      </c>
      <c r="F26" s="973">
        <v>7482</v>
      </c>
      <c r="G26" s="781">
        <v>4992</v>
      </c>
      <c r="H26" s="781">
        <f t="shared" si="6"/>
        <v>1100</v>
      </c>
      <c r="I26" s="973">
        <v>546</v>
      </c>
      <c r="J26" s="973">
        <v>554</v>
      </c>
      <c r="K26" s="781">
        <f t="shared" si="3"/>
        <v>0</v>
      </c>
      <c r="L26" s="781">
        <f t="shared" si="4"/>
        <v>0</v>
      </c>
      <c r="M26" s="782" t="s">
        <v>39</v>
      </c>
      <c r="N26" s="782" t="s">
        <v>39</v>
      </c>
      <c r="O26" s="781">
        <f t="shared" si="5"/>
        <v>0</v>
      </c>
      <c r="P26" s="782" t="s">
        <v>39</v>
      </c>
      <c r="Q26" s="782" t="s">
        <v>39</v>
      </c>
    </row>
    <row r="27" spans="1:17" s="78" customFormat="1">
      <c r="A27" s="78" t="s">
        <v>33</v>
      </c>
      <c r="B27" s="128">
        <f t="shared" si="0"/>
        <v>42452</v>
      </c>
      <c r="C27" s="128">
        <f t="shared" si="1"/>
        <v>42452</v>
      </c>
      <c r="D27" s="128">
        <f t="shared" si="2"/>
        <v>42450</v>
      </c>
      <c r="E27" s="972">
        <v>26588</v>
      </c>
      <c r="F27" s="972">
        <v>7236</v>
      </c>
      <c r="G27" s="127">
        <v>8626</v>
      </c>
      <c r="H27" s="128">
        <f t="shared" si="6"/>
        <v>2</v>
      </c>
      <c r="I27" s="128">
        <v>2</v>
      </c>
      <c r="J27" s="128" t="s">
        <v>39</v>
      </c>
      <c r="K27" s="128">
        <f t="shared" si="3"/>
        <v>0</v>
      </c>
      <c r="L27" s="128">
        <f t="shared" si="4"/>
        <v>0</v>
      </c>
      <c r="M27" s="128" t="s">
        <v>39</v>
      </c>
      <c r="N27" s="128" t="s">
        <v>39</v>
      </c>
      <c r="O27" s="128">
        <f t="shared" si="5"/>
        <v>0</v>
      </c>
      <c r="P27" s="128" t="s">
        <v>39</v>
      </c>
      <c r="Q27" s="128" t="s">
        <v>39</v>
      </c>
    </row>
    <row r="28" spans="1:17" s="78" customFormat="1">
      <c r="A28" s="966" t="s">
        <v>34</v>
      </c>
      <c r="B28" s="781">
        <f t="shared" si="0"/>
        <v>50984</v>
      </c>
      <c r="C28" s="781">
        <f t="shared" si="1"/>
        <v>50080</v>
      </c>
      <c r="D28" s="781">
        <f t="shared" si="2"/>
        <v>49196</v>
      </c>
      <c r="E28" s="973">
        <v>14433</v>
      </c>
      <c r="F28" s="973">
        <v>15187</v>
      </c>
      <c r="G28" s="781">
        <v>19576</v>
      </c>
      <c r="H28" s="781">
        <f t="shared" si="6"/>
        <v>884</v>
      </c>
      <c r="I28" s="973">
        <v>353</v>
      </c>
      <c r="J28" s="973">
        <v>531</v>
      </c>
      <c r="K28" s="781">
        <f t="shared" si="3"/>
        <v>904</v>
      </c>
      <c r="L28" s="781">
        <f t="shared" si="4"/>
        <v>904</v>
      </c>
      <c r="M28" s="781">
        <v>786</v>
      </c>
      <c r="N28" s="781">
        <v>118</v>
      </c>
      <c r="O28" s="781">
        <f t="shared" si="5"/>
        <v>0</v>
      </c>
      <c r="P28" s="782" t="s">
        <v>39</v>
      </c>
      <c r="Q28" s="782" t="s">
        <v>39</v>
      </c>
    </row>
    <row r="29" spans="1:17" s="78" customFormat="1">
      <c r="A29" s="78" t="s">
        <v>35</v>
      </c>
      <c r="B29" s="128">
        <f t="shared" si="0"/>
        <v>36521</v>
      </c>
      <c r="C29" s="128">
        <f t="shared" si="1"/>
        <v>36521</v>
      </c>
      <c r="D29" s="128">
        <f t="shared" si="2"/>
        <v>31960</v>
      </c>
      <c r="E29" s="972">
        <v>17254</v>
      </c>
      <c r="F29" s="972">
        <v>5980</v>
      </c>
      <c r="G29" s="128">
        <v>8726</v>
      </c>
      <c r="H29" s="128">
        <f t="shared" si="6"/>
        <v>4561</v>
      </c>
      <c r="I29" s="972">
        <v>4096</v>
      </c>
      <c r="J29" s="972">
        <v>465</v>
      </c>
      <c r="K29" s="128">
        <f t="shared" si="3"/>
        <v>0</v>
      </c>
      <c r="L29" s="128">
        <f t="shared" si="4"/>
        <v>0</v>
      </c>
      <c r="M29" s="127" t="s">
        <v>39</v>
      </c>
      <c r="N29" s="127" t="s">
        <v>39</v>
      </c>
      <c r="O29" s="128">
        <f t="shared" si="5"/>
        <v>0</v>
      </c>
      <c r="P29" s="127" t="s">
        <v>39</v>
      </c>
      <c r="Q29" s="127" t="s">
        <v>39</v>
      </c>
    </row>
    <row r="30" spans="1:17" s="78" customFormat="1">
      <c r="A30" s="966" t="s">
        <v>36</v>
      </c>
      <c r="B30" s="781">
        <f t="shared" si="0"/>
        <v>44902</v>
      </c>
      <c r="C30" s="781">
        <f t="shared" si="1"/>
        <v>44902</v>
      </c>
      <c r="D30" s="781">
        <f t="shared" si="2"/>
        <v>40129</v>
      </c>
      <c r="E30" s="973">
        <v>21627</v>
      </c>
      <c r="F30" s="973">
        <v>11278</v>
      </c>
      <c r="G30" s="781">
        <v>7224</v>
      </c>
      <c r="H30" s="781">
        <f t="shared" si="6"/>
        <v>4773</v>
      </c>
      <c r="I30" s="973">
        <v>2402</v>
      </c>
      <c r="J30" s="973">
        <v>2371</v>
      </c>
      <c r="K30" s="781">
        <f t="shared" si="3"/>
        <v>0</v>
      </c>
      <c r="L30" s="781">
        <f t="shared" si="4"/>
        <v>0</v>
      </c>
      <c r="M30" s="782"/>
      <c r="N30" s="782"/>
      <c r="O30" s="781">
        <f t="shared" si="5"/>
        <v>0</v>
      </c>
      <c r="P30" s="782" t="s">
        <v>39</v>
      </c>
      <c r="Q30" s="782" t="s">
        <v>39</v>
      </c>
    </row>
    <row r="31" spans="1:17" s="78" customFormat="1">
      <c r="A31" s="78" t="s">
        <v>37</v>
      </c>
      <c r="B31" s="128">
        <f t="shared" si="0"/>
        <v>10401</v>
      </c>
      <c r="C31" s="128">
        <f t="shared" si="1"/>
        <v>10401</v>
      </c>
      <c r="D31" s="128">
        <f t="shared" si="2"/>
        <v>9404</v>
      </c>
      <c r="E31" s="972">
        <v>6333</v>
      </c>
      <c r="F31" s="972">
        <v>2994</v>
      </c>
      <c r="G31" s="127">
        <v>77</v>
      </c>
      <c r="H31" s="128">
        <f t="shared" si="6"/>
        <v>997</v>
      </c>
      <c r="I31" s="972">
        <v>180</v>
      </c>
      <c r="J31" s="972">
        <v>817</v>
      </c>
      <c r="K31" s="128">
        <f t="shared" si="3"/>
        <v>0</v>
      </c>
      <c r="L31" s="128">
        <f t="shared" si="4"/>
        <v>0</v>
      </c>
      <c r="M31" s="127" t="s">
        <v>39</v>
      </c>
      <c r="N31" s="127" t="s">
        <v>39</v>
      </c>
      <c r="O31" s="128">
        <f t="shared" si="5"/>
        <v>0</v>
      </c>
      <c r="P31" s="127" t="s">
        <v>39</v>
      </c>
      <c r="Q31" s="127" t="s">
        <v>39</v>
      </c>
    </row>
    <row r="32" spans="1:17" s="78" customFormat="1">
      <c r="A32" s="969" t="s">
        <v>38</v>
      </c>
      <c r="B32" s="780">
        <f t="shared" si="0"/>
        <v>22257</v>
      </c>
      <c r="C32" s="780">
        <f t="shared" si="1"/>
        <v>22257</v>
      </c>
      <c r="D32" s="780">
        <f t="shared" si="2"/>
        <v>20070</v>
      </c>
      <c r="E32" s="780">
        <f>SUM(E33)</f>
        <v>17864</v>
      </c>
      <c r="F32" s="780">
        <f>SUM(F33)</f>
        <v>2206</v>
      </c>
      <c r="G32" s="780" t="s">
        <v>39</v>
      </c>
      <c r="H32" s="780">
        <f t="shared" si="6"/>
        <v>2187</v>
      </c>
      <c r="I32" s="780">
        <f>SUM(I33)</f>
        <v>1743</v>
      </c>
      <c r="J32" s="780">
        <f>SUM(J33)</f>
        <v>444</v>
      </c>
      <c r="K32" s="780">
        <f t="shared" si="3"/>
        <v>0</v>
      </c>
      <c r="L32" s="780">
        <f t="shared" si="4"/>
        <v>0</v>
      </c>
      <c r="M32" s="780" t="s">
        <v>39</v>
      </c>
      <c r="N32" s="780" t="s">
        <v>39</v>
      </c>
      <c r="O32" s="780">
        <f t="shared" si="5"/>
        <v>0</v>
      </c>
      <c r="P32" s="780" t="s">
        <v>39</v>
      </c>
      <c r="Q32" s="780" t="s">
        <v>39</v>
      </c>
    </row>
    <row r="33" spans="1:17" s="78" customFormat="1">
      <c r="A33" s="78" t="s">
        <v>40</v>
      </c>
      <c r="B33" s="128">
        <f t="shared" si="0"/>
        <v>22433</v>
      </c>
      <c r="C33" s="128">
        <f t="shared" si="1"/>
        <v>22433</v>
      </c>
      <c r="D33" s="128">
        <f t="shared" si="2"/>
        <v>20246</v>
      </c>
      <c r="E33" s="972">
        <v>17864</v>
      </c>
      <c r="F33" s="972">
        <v>2206</v>
      </c>
      <c r="G33" s="127">
        <v>176</v>
      </c>
      <c r="H33" s="128">
        <f t="shared" si="6"/>
        <v>2187</v>
      </c>
      <c r="I33" s="972">
        <v>1743</v>
      </c>
      <c r="J33" s="972">
        <v>444</v>
      </c>
      <c r="K33" s="128">
        <f t="shared" si="3"/>
        <v>0</v>
      </c>
      <c r="L33" s="128">
        <f t="shared" si="4"/>
        <v>0</v>
      </c>
      <c r="M33" s="127" t="s">
        <v>39</v>
      </c>
      <c r="N33" s="127" t="s">
        <v>39</v>
      </c>
      <c r="O33" s="128">
        <f t="shared" si="5"/>
        <v>0</v>
      </c>
      <c r="P33" s="127" t="s">
        <v>39</v>
      </c>
      <c r="Q33" s="127" t="s">
        <v>39</v>
      </c>
    </row>
    <row r="34" spans="1:17" s="58" customFormat="1" ht="4.5" customHeight="1">
      <c r="A34" s="78"/>
      <c r="B34" s="126"/>
      <c r="C34" s="126"/>
      <c r="D34" s="126"/>
      <c r="E34" s="126"/>
      <c r="F34" s="126"/>
      <c r="G34" s="776"/>
      <c r="H34" s="126"/>
      <c r="I34" s="126"/>
      <c r="J34" s="126"/>
      <c r="K34" s="126"/>
      <c r="L34" s="78"/>
      <c r="M34" s="78"/>
      <c r="N34" s="78"/>
      <c r="O34" s="78"/>
      <c r="P34" s="78"/>
      <c r="Q34" s="78"/>
    </row>
    <row r="35" spans="1:17">
      <c r="A35" s="777" t="s">
        <v>738</v>
      </c>
      <c r="B35" s="146"/>
      <c r="C35" s="146"/>
      <c r="D35" s="146"/>
      <c r="E35" s="146"/>
      <c r="F35" s="146"/>
      <c r="G35" s="146"/>
      <c r="H35" s="146"/>
      <c r="I35" s="146"/>
      <c r="J35" s="146"/>
      <c r="K35" s="146"/>
    </row>
    <row r="36" spans="1:17">
      <c r="A36" s="777" t="s">
        <v>737</v>
      </c>
      <c r="B36" s="778"/>
      <c r="C36" s="778"/>
      <c r="D36" s="778"/>
      <c r="E36" s="778"/>
      <c r="F36" s="778"/>
      <c r="G36" s="778"/>
      <c r="H36" s="778"/>
    </row>
    <row r="37" spans="1:17">
      <c r="B37" s="779"/>
      <c r="C37" s="779"/>
      <c r="D37" s="779"/>
      <c r="E37" s="779"/>
      <c r="F37" s="779"/>
      <c r="G37" s="779"/>
      <c r="H37" s="779"/>
      <c r="I37" s="146"/>
      <c r="J37" s="146"/>
      <c r="K37" s="146"/>
    </row>
    <row r="38" spans="1:17">
      <c r="A38" s="1223"/>
      <c r="B38" s="1222"/>
      <c r="C38" s="1222"/>
      <c r="D38" s="1224"/>
      <c r="E38" s="1222"/>
      <c r="F38" s="1222"/>
      <c r="G38" s="1222"/>
      <c r="H38" s="1222"/>
      <c r="I38" s="1222"/>
      <c r="J38" s="1222"/>
      <c r="K38" s="126"/>
    </row>
    <row r="39" spans="1:17">
      <c r="A39" s="1223"/>
      <c r="B39" s="1222"/>
      <c r="C39" s="1222"/>
      <c r="D39" s="1224"/>
      <c r="E39" s="1222"/>
      <c r="F39" s="1222"/>
      <c r="G39" s="1222"/>
      <c r="H39" s="1222"/>
      <c r="I39" s="1222"/>
      <c r="J39" s="1222"/>
      <c r="K39" s="126"/>
    </row>
  </sheetData>
  <mergeCells count="21">
    <mergeCell ref="A1:Q1"/>
    <mergeCell ref="G38:G39"/>
    <mergeCell ref="H38:H39"/>
    <mergeCell ref="I38:I39"/>
    <mergeCell ref="L3:N3"/>
    <mergeCell ref="O3:Q3"/>
    <mergeCell ref="J38:J39"/>
    <mergeCell ref="F38:F39"/>
    <mergeCell ref="B2:B4"/>
    <mergeCell ref="C2:J2"/>
    <mergeCell ref="C3:C4"/>
    <mergeCell ref="A38:A39"/>
    <mergeCell ref="B38:B39"/>
    <mergeCell ref="C38:C39"/>
    <mergeCell ref="E38:E39"/>
    <mergeCell ref="D38:D39"/>
    <mergeCell ref="A2:A4"/>
    <mergeCell ref="H3:J3"/>
    <mergeCell ref="D3:G3"/>
    <mergeCell ref="K3:K4"/>
    <mergeCell ref="K2:Q2"/>
  </mergeCells>
  <hyperlinks>
    <hyperlink ref="R1" location="INDICE!A1" display="INDICE"/>
  </hyperlinks>
  <printOptions horizontalCentered="1"/>
  <pageMargins left="0.98425196850393704" right="0.78740157480314965" top="1.1417322834645669" bottom="0.70866141732283472" header="0" footer="0.43307086614173229"/>
  <pageSetup paperSize="9" scale="73" firstPageNumber="111" orientation="landscape" useFirstPageNumber="1" r:id="rId1"/>
  <headerFooter scaleWithDoc="0">
    <oddHeader>&amp;C&amp;G</oddHeader>
    <oddFooter>&amp;C&amp;12&amp;P</oddFooter>
  </headerFooter>
  <ignoredErrors>
    <ignoredError sqref="H6 H18 O18 O5:O6 H25 O25" formula="1"/>
  </ignoredErrors>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90" zoomScaleNormal="90" workbookViewId="0">
      <selection activeCell="A2" sqref="A2"/>
    </sheetView>
  </sheetViews>
  <sheetFormatPr baseColWidth="10" defaultColWidth="9.140625" defaultRowHeight="12.75"/>
  <cols>
    <col min="1" max="1" width="28.85546875" style="57" customWidth="1"/>
    <col min="2" max="2" width="17.85546875" style="57" customWidth="1"/>
    <col min="3" max="3" width="20" style="57" customWidth="1"/>
    <col min="4" max="4" width="18.28515625" style="57" customWidth="1"/>
    <col min="5" max="5" width="17.5703125" style="57" customWidth="1"/>
    <col min="6" max="6" width="18.140625" style="57" customWidth="1"/>
    <col min="7" max="7" width="18" style="57" customWidth="1"/>
    <col min="8" max="16384" width="9.140625" style="57"/>
  </cols>
  <sheetData>
    <row r="1" spans="1:8" ht="45.75" customHeight="1">
      <c r="A1" s="1167" t="s">
        <v>1449</v>
      </c>
      <c r="B1" s="1168"/>
      <c r="C1" s="1168"/>
      <c r="D1" s="1168"/>
      <c r="E1" s="1168"/>
      <c r="F1" s="1168"/>
      <c r="G1" s="1168"/>
      <c r="H1" s="468" t="s">
        <v>1037</v>
      </c>
    </row>
    <row r="2" spans="1:8" s="65" customFormat="1" ht="5.25" customHeight="1">
      <c r="A2" s="52"/>
      <c r="B2" s="52"/>
      <c r="C2" s="52"/>
      <c r="D2" s="52"/>
      <c r="E2" s="52"/>
      <c r="F2" s="52"/>
      <c r="G2" s="78"/>
    </row>
    <row r="3" spans="1:8" s="58" customFormat="1" ht="15">
      <c r="A3" s="765" t="s">
        <v>98</v>
      </c>
      <c r="B3" s="735" t="s">
        <v>598</v>
      </c>
      <c r="C3" s="735" t="s">
        <v>765</v>
      </c>
      <c r="D3" s="735" t="s">
        <v>764</v>
      </c>
      <c r="E3" s="735" t="s">
        <v>763</v>
      </c>
      <c r="F3" s="735" t="s">
        <v>762</v>
      </c>
      <c r="G3" s="735" t="s">
        <v>761</v>
      </c>
    </row>
    <row r="4" spans="1:8" ht="12.75" customHeight="1">
      <c r="A4" s="123" t="s">
        <v>11</v>
      </c>
      <c r="B4" s="85">
        <v>1395383</v>
      </c>
      <c r="C4" s="85">
        <v>14148</v>
      </c>
      <c r="D4" s="85">
        <v>76183</v>
      </c>
      <c r="E4" s="85">
        <v>159639</v>
      </c>
      <c r="F4" s="85">
        <v>488909</v>
      </c>
      <c r="G4" s="85">
        <v>656504</v>
      </c>
    </row>
    <row r="5" spans="1:8">
      <c r="A5" s="761" t="s">
        <v>352</v>
      </c>
      <c r="B5" s="740">
        <v>594050</v>
      </c>
      <c r="C5" s="740">
        <v>6134</v>
      </c>
      <c r="D5" s="740">
        <v>29497</v>
      </c>
      <c r="E5" s="740">
        <v>65505</v>
      </c>
      <c r="F5" s="740">
        <v>189905</v>
      </c>
      <c r="G5" s="740">
        <v>303009</v>
      </c>
    </row>
    <row r="6" spans="1:8">
      <c r="A6" s="497" t="s">
        <v>13</v>
      </c>
      <c r="B6" s="122">
        <v>102348</v>
      </c>
      <c r="C6" s="122">
        <v>774</v>
      </c>
      <c r="D6" s="122">
        <v>4775</v>
      </c>
      <c r="E6" s="122">
        <v>11364</v>
      </c>
      <c r="F6" s="122">
        <v>32566</v>
      </c>
      <c r="G6" s="122">
        <v>52869</v>
      </c>
    </row>
    <row r="7" spans="1:8">
      <c r="A7" s="759" t="s">
        <v>14</v>
      </c>
      <c r="B7" s="742">
        <v>41630</v>
      </c>
      <c r="C7" s="742">
        <v>316</v>
      </c>
      <c r="D7" s="742">
        <v>1606</v>
      </c>
      <c r="E7" s="742">
        <v>3768</v>
      </c>
      <c r="F7" s="742">
        <v>14119</v>
      </c>
      <c r="G7" s="742">
        <v>21821</v>
      </c>
    </row>
    <row r="8" spans="1:8">
      <c r="A8" s="497" t="s">
        <v>15</v>
      </c>
      <c r="B8" s="122">
        <v>50891</v>
      </c>
      <c r="C8" s="122">
        <v>329</v>
      </c>
      <c r="D8" s="122">
        <v>2123</v>
      </c>
      <c r="E8" s="122">
        <v>4185</v>
      </c>
      <c r="F8" s="122">
        <v>16103</v>
      </c>
      <c r="G8" s="122">
        <v>28151</v>
      </c>
    </row>
    <row r="9" spans="1:8">
      <c r="A9" s="759" t="s">
        <v>16</v>
      </c>
      <c r="B9" s="742">
        <v>19482</v>
      </c>
      <c r="C9" s="742">
        <v>414</v>
      </c>
      <c r="D9" s="742">
        <v>836</v>
      </c>
      <c r="E9" s="742">
        <v>1909</v>
      </c>
      <c r="F9" s="742">
        <v>6286</v>
      </c>
      <c r="G9" s="742">
        <v>10037</v>
      </c>
    </row>
    <row r="10" spans="1:8">
      <c r="A10" s="497" t="s">
        <v>17</v>
      </c>
      <c r="B10" s="122">
        <v>44562</v>
      </c>
      <c r="C10" s="122">
        <v>827</v>
      </c>
      <c r="D10" s="122">
        <v>2988</v>
      </c>
      <c r="E10" s="122">
        <v>5407</v>
      </c>
      <c r="F10" s="122">
        <v>13811</v>
      </c>
      <c r="G10" s="122">
        <v>21529</v>
      </c>
    </row>
    <row r="11" spans="1:8">
      <c r="A11" s="759" t="s">
        <v>18</v>
      </c>
      <c r="B11" s="742">
        <v>77725</v>
      </c>
      <c r="C11" s="742">
        <v>635</v>
      </c>
      <c r="D11" s="742">
        <v>3726</v>
      </c>
      <c r="E11" s="742">
        <v>9318</v>
      </c>
      <c r="F11" s="742">
        <v>22719</v>
      </c>
      <c r="G11" s="742">
        <v>41327</v>
      </c>
    </row>
    <row r="12" spans="1:8">
      <c r="A12" s="497" t="s">
        <v>19</v>
      </c>
      <c r="B12" s="122">
        <v>41832</v>
      </c>
      <c r="C12" s="122">
        <v>379</v>
      </c>
      <c r="D12" s="122">
        <v>2163</v>
      </c>
      <c r="E12" s="122">
        <v>4610</v>
      </c>
      <c r="F12" s="122">
        <v>13718</v>
      </c>
      <c r="G12" s="122">
        <v>20962</v>
      </c>
    </row>
    <row r="13" spans="1:8">
      <c r="A13" s="759" t="s">
        <v>20</v>
      </c>
      <c r="B13" s="742">
        <v>120439</v>
      </c>
      <c r="C13" s="742">
        <v>1381</v>
      </c>
      <c r="D13" s="742">
        <v>5933</v>
      </c>
      <c r="E13" s="742">
        <v>13441</v>
      </c>
      <c r="F13" s="742">
        <v>36833</v>
      </c>
      <c r="G13" s="742">
        <v>62851</v>
      </c>
    </row>
    <row r="14" spans="1:8">
      <c r="A14" s="497" t="s">
        <v>21</v>
      </c>
      <c r="B14" s="122">
        <v>34119</v>
      </c>
      <c r="C14" s="122">
        <v>424</v>
      </c>
      <c r="D14" s="122">
        <v>2377</v>
      </c>
      <c r="E14" s="122">
        <v>4653</v>
      </c>
      <c r="F14" s="122">
        <v>12159</v>
      </c>
      <c r="G14" s="122">
        <v>14506</v>
      </c>
    </row>
    <row r="15" spans="1:8">
      <c r="A15" s="759" t="s">
        <v>22</v>
      </c>
      <c r="B15" s="742">
        <v>23787</v>
      </c>
      <c r="C15" s="742">
        <v>210</v>
      </c>
      <c r="D15" s="742">
        <v>1003</v>
      </c>
      <c r="E15" s="742">
        <v>2184</v>
      </c>
      <c r="F15" s="742">
        <v>7442</v>
      </c>
      <c r="G15" s="742">
        <v>12948</v>
      </c>
    </row>
    <row r="16" spans="1:8">
      <c r="A16" s="497" t="s">
        <v>23</v>
      </c>
      <c r="B16" s="122">
        <v>37235</v>
      </c>
      <c r="C16" s="122">
        <v>445</v>
      </c>
      <c r="D16" s="122">
        <v>1967</v>
      </c>
      <c r="E16" s="122">
        <v>4666</v>
      </c>
      <c r="F16" s="122">
        <v>14149</v>
      </c>
      <c r="G16" s="122">
        <v>16008</v>
      </c>
    </row>
    <row r="17" spans="1:7">
      <c r="A17" s="761" t="s">
        <v>351</v>
      </c>
      <c r="B17" s="740">
        <v>722198</v>
      </c>
      <c r="C17" s="740">
        <v>6990</v>
      </c>
      <c r="D17" s="740">
        <v>41754</v>
      </c>
      <c r="E17" s="740">
        <v>83752</v>
      </c>
      <c r="F17" s="740">
        <v>268850</v>
      </c>
      <c r="G17" s="740">
        <v>320852</v>
      </c>
    </row>
    <row r="18" spans="1:7">
      <c r="A18" s="497" t="s">
        <v>25</v>
      </c>
      <c r="B18" s="122">
        <v>31078</v>
      </c>
      <c r="C18" s="122">
        <v>143</v>
      </c>
      <c r="D18" s="122">
        <v>940</v>
      </c>
      <c r="E18" s="122">
        <v>2871</v>
      </c>
      <c r="F18" s="122">
        <v>9217</v>
      </c>
      <c r="G18" s="122">
        <v>17907</v>
      </c>
    </row>
    <row r="19" spans="1:7">
      <c r="A19" s="759" t="s">
        <v>26</v>
      </c>
      <c r="B19" s="742">
        <v>51614</v>
      </c>
      <c r="C19" s="742">
        <v>866</v>
      </c>
      <c r="D19" s="742">
        <v>3752</v>
      </c>
      <c r="E19" s="742">
        <v>8933</v>
      </c>
      <c r="F19" s="742">
        <v>18683</v>
      </c>
      <c r="G19" s="742">
        <v>19380</v>
      </c>
    </row>
    <row r="20" spans="1:7">
      <c r="A20" s="497" t="s">
        <v>27</v>
      </c>
      <c r="B20" s="122">
        <v>140083</v>
      </c>
      <c r="C20" s="122">
        <v>1630</v>
      </c>
      <c r="D20" s="122">
        <v>8072</v>
      </c>
      <c r="E20" s="122">
        <v>15008</v>
      </c>
      <c r="F20" s="122">
        <v>53711</v>
      </c>
      <c r="G20" s="122">
        <v>61662</v>
      </c>
    </row>
    <row r="21" spans="1:7">
      <c r="A21" s="759" t="s">
        <v>28</v>
      </c>
      <c r="B21" s="742">
        <v>45494</v>
      </c>
      <c r="C21" s="742">
        <v>414</v>
      </c>
      <c r="D21" s="742">
        <v>1702</v>
      </c>
      <c r="E21" s="742">
        <v>4400</v>
      </c>
      <c r="F21" s="742">
        <v>16759</v>
      </c>
      <c r="G21" s="742">
        <v>22219</v>
      </c>
    </row>
    <row r="22" spans="1:7">
      <c r="A22" s="497" t="s">
        <v>29</v>
      </c>
      <c r="B22" s="122">
        <v>412581</v>
      </c>
      <c r="C22" s="122">
        <v>3348</v>
      </c>
      <c r="D22" s="122">
        <v>23717</v>
      </c>
      <c r="E22" s="122">
        <v>47276</v>
      </c>
      <c r="F22" s="122">
        <v>156706</v>
      </c>
      <c r="G22" s="122">
        <v>181534</v>
      </c>
    </row>
    <row r="23" spans="1:7">
      <c r="A23" s="759" t="s">
        <v>30</v>
      </c>
      <c r="B23" s="742">
        <v>41348</v>
      </c>
      <c r="C23" s="742">
        <v>589</v>
      </c>
      <c r="D23" s="742">
        <v>3571</v>
      </c>
      <c r="E23" s="742">
        <v>5264</v>
      </c>
      <c r="F23" s="742">
        <v>13774</v>
      </c>
      <c r="G23" s="742">
        <v>18150</v>
      </c>
    </row>
    <row r="24" spans="1:7">
      <c r="A24" s="123" t="s">
        <v>350</v>
      </c>
      <c r="B24" s="85">
        <v>78393</v>
      </c>
      <c r="C24" s="85">
        <v>1014</v>
      </c>
      <c r="D24" s="85">
        <v>4916</v>
      </c>
      <c r="E24" s="85">
        <v>10329</v>
      </c>
      <c r="F24" s="85">
        <v>29890</v>
      </c>
      <c r="G24" s="85">
        <v>32244</v>
      </c>
    </row>
    <row r="25" spans="1:7">
      <c r="A25" s="759" t="s">
        <v>93</v>
      </c>
      <c r="B25" s="742">
        <v>13403</v>
      </c>
      <c r="C25" s="742">
        <v>111</v>
      </c>
      <c r="D25" s="742">
        <v>779</v>
      </c>
      <c r="E25" s="742">
        <v>1887</v>
      </c>
      <c r="F25" s="742">
        <v>3964</v>
      </c>
      <c r="G25" s="742">
        <v>6662</v>
      </c>
    </row>
    <row r="26" spans="1:7">
      <c r="A26" s="497" t="s">
        <v>101</v>
      </c>
      <c r="B26" s="122">
        <v>9123</v>
      </c>
      <c r="C26" s="122">
        <v>237</v>
      </c>
      <c r="D26" s="122">
        <v>1141</v>
      </c>
      <c r="E26" s="122">
        <v>1534</v>
      </c>
      <c r="F26" s="122">
        <v>3908</v>
      </c>
      <c r="G26" s="122">
        <v>2303</v>
      </c>
    </row>
    <row r="27" spans="1:7">
      <c r="A27" s="759" t="s">
        <v>92</v>
      </c>
      <c r="B27" s="742">
        <v>1774</v>
      </c>
      <c r="C27" s="742">
        <v>36</v>
      </c>
      <c r="D27" s="742">
        <v>126</v>
      </c>
      <c r="E27" s="742">
        <v>352</v>
      </c>
      <c r="F27" s="742">
        <v>688</v>
      </c>
      <c r="G27" s="742">
        <v>572</v>
      </c>
    </row>
    <row r="28" spans="1:7">
      <c r="A28" s="497" t="s">
        <v>100</v>
      </c>
      <c r="B28" s="122">
        <v>23354</v>
      </c>
      <c r="C28" s="122">
        <v>321</v>
      </c>
      <c r="D28" s="122">
        <v>1280</v>
      </c>
      <c r="E28" s="122">
        <v>2908</v>
      </c>
      <c r="F28" s="122">
        <v>8729</v>
      </c>
      <c r="G28" s="122">
        <v>10116</v>
      </c>
    </row>
    <row r="29" spans="1:7">
      <c r="A29" s="759" t="s">
        <v>91</v>
      </c>
      <c r="B29" s="742">
        <v>20357</v>
      </c>
      <c r="C29" s="742">
        <v>215</v>
      </c>
      <c r="D29" s="742">
        <v>949</v>
      </c>
      <c r="E29" s="742">
        <v>2249</v>
      </c>
      <c r="F29" s="742">
        <v>8559</v>
      </c>
      <c r="G29" s="742">
        <v>8385</v>
      </c>
    </row>
    <row r="30" spans="1:7">
      <c r="A30" s="497" t="s">
        <v>90</v>
      </c>
      <c r="B30" s="122">
        <v>10382</v>
      </c>
      <c r="C30" s="122">
        <v>94</v>
      </c>
      <c r="D30" s="122">
        <v>641</v>
      </c>
      <c r="E30" s="122">
        <v>1399</v>
      </c>
      <c r="F30" s="122">
        <v>4042</v>
      </c>
      <c r="G30" s="122">
        <v>4206</v>
      </c>
    </row>
    <row r="31" spans="1:7">
      <c r="A31" s="761" t="s">
        <v>349</v>
      </c>
      <c r="B31" s="740">
        <v>742</v>
      </c>
      <c r="C31" s="740">
        <v>10</v>
      </c>
      <c r="D31" s="740">
        <v>16</v>
      </c>
      <c r="E31" s="740">
        <v>53</v>
      </c>
      <c r="F31" s="740">
        <v>264</v>
      </c>
      <c r="G31" s="740">
        <v>399</v>
      </c>
    </row>
    <row r="32" spans="1:7">
      <c r="A32" s="497" t="s">
        <v>99</v>
      </c>
      <c r="B32" s="122">
        <v>742</v>
      </c>
      <c r="C32" s="122">
        <v>10</v>
      </c>
      <c r="D32" s="122">
        <v>16</v>
      </c>
      <c r="E32" s="122">
        <v>53</v>
      </c>
      <c r="F32" s="122">
        <v>264</v>
      </c>
      <c r="G32" s="122">
        <v>399</v>
      </c>
    </row>
    <row r="33" spans="1:7" ht="3.75" customHeight="1">
      <c r="A33" s="497"/>
      <c r="B33" s="752"/>
      <c r="C33" s="752"/>
      <c r="D33" s="752"/>
      <c r="E33" s="752"/>
      <c r="F33" s="752"/>
      <c r="G33" s="752"/>
    </row>
    <row r="34" spans="1:7" ht="15" customHeight="1">
      <c r="A34" s="1169" t="s">
        <v>760</v>
      </c>
      <c r="B34" s="1169"/>
      <c r="C34" s="1169"/>
      <c r="D34" s="1169"/>
      <c r="E34" s="1169"/>
      <c r="F34" s="1169"/>
      <c r="G34" s="1169"/>
    </row>
  </sheetData>
  <mergeCells count="2">
    <mergeCell ref="A34:G34"/>
    <mergeCell ref="A1:G1"/>
  </mergeCells>
  <hyperlinks>
    <hyperlink ref="H1" location="INDICE!A1" display="INDICE"/>
  </hyperlinks>
  <printOptions horizontalCentered="1"/>
  <pageMargins left="0.74803149606299213" right="0.74803149606299213" top="1.1417322834645669" bottom="0.98425196850393704" header="0" footer="0.51181102362204722"/>
  <pageSetup paperSize="9" scale="90" firstPageNumber="108" orientation="landscape" useFirstPageNumber="1" r:id="rId1"/>
  <headerFooter scaleWithDoc="0">
    <oddHeader>&amp;C&amp;G</oddHeader>
    <oddFooter>&amp;C&amp;12 112</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zoomScale="90" zoomScaleNormal="90" zoomScalePageLayoutView="90" workbookViewId="0">
      <selection activeCell="A2" sqref="A2"/>
    </sheetView>
  </sheetViews>
  <sheetFormatPr baseColWidth="10" defaultColWidth="9.140625" defaultRowHeight="12.75"/>
  <cols>
    <col min="1" max="1" width="26.42578125" style="57" bestFit="1" customWidth="1"/>
    <col min="2" max="2" width="9.7109375" style="57" customWidth="1"/>
    <col min="3" max="3" width="7.7109375" style="57" customWidth="1"/>
    <col min="4" max="4" width="10.42578125" style="57" bestFit="1" customWidth="1"/>
    <col min="5" max="5" width="8.85546875" style="57" bestFit="1" customWidth="1"/>
    <col min="6" max="6" width="9.140625" style="57" customWidth="1"/>
    <col min="7" max="7" width="9" style="57" customWidth="1"/>
    <col min="8" max="8" width="8" style="57" customWidth="1"/>
    <col min="9" max="9" width="9.28515625" style="57" bestFit="1" customWidth="1"/>
    <col min="10" max="10" width="5.7109375" style="57" customWidth="1"/>
    <col min="11" max="11" width="11.140625" style="57" bestFit="1" customWidth="1"/>
    <col min="12" max="12" width="6.85546875" style="57" bestFit="1" customWidth="1"/>
    <col min="13" max="13" width="11.42578125" style="57" customWidth="1"/>
    <col min="14" max="14" width="9.85546875" style="57" bestFit="1" customWidth="1"/>
    <col min="15" max="15" width="11.28515625" style="57" bestFit="1" customWidth="1"/>
    <col min="16" max="16" width="7.5703125" style="57" bestFit="1" customWidth="1"/>
    <col min="17" max="17" width="10.42578125" style="57" bestFit="1" customWidth="1"/>
    <col min="18" max="16384" width="9.140625" style="57"/>
  </cols>
  <sheetData>
    <row r="1" spans="1:18" ht="48" customHeight="1">
      <c r="A1" s="1167" t="s">
        <v>1450</v>
      </c>
      <c r="B1" s="1168"/>
      <c r="C1" s="1168"/>
      <c r="D1" s="1168"/>
      <c r="E1" s="1168"/>
      <c r="F1" s="1168"/>
      <c r="G1" s="1168"/>
      <c r="H1" s="1168"/>
      <c r="I1" s="1168"/>
      <c r="J1" s="1168"/>
      <c r="K1" s="1168"/>
      <c r="L1" s="1168"/>
      <c r="M1" s="1168"/>
      <c r="N1" s="1168"/>
      <c r="O1" s="1168"/>
      <c r="P1" s="1168"/>
      <c r="Q1" s="1168"/>
      <c r="R1" s="468" t="s">
        <v>1037</v>
      </c>
    </row>
    <row r="2" spans="1:18" ht="5.25" customHeight="1">
      <c r="A2" s="58"/>
      <c r="B2" s="58"/>
      <c r="C2" s="58"/>
      <c r="D2" s="58"/>
      <c r="E2" s="58"/>
      <c r="F2" s="58"/>
      <c r="G2" s="58"/>
      <c r="H2" s="58"/>
      <c r="I2" s="58"/>
      <c r="J2" s="58"/>
      <c r="K2" s="58"/>
      <c r="L2" s="58"/>
      <c r="M2" s="58"/>
      <c r="N2" s="58"/>
      <c r="O2" s="58"/>
      <c r="P2" s="58"/>
      <c r="Q2" s="58"/>
    </row>
    <row r="3" spans="1:18" s="58" customFormat="1" ht="13.5" customHeight="1">
      <c r="A3" s="1180" t="s">
        <v>98</v>
      </c>
      <c r="B3" s="1180" t="s">
        <v>598</v>
      </c>
      <c r="C3" s="1191" t="s">
        <v>721</v>
      </c>
      <c r="D3" s="1192"/>
      <c r="E3" s="1192"/>
      <c r="F3" s="1192"/>
      <c r="G3" s="1192"/>
      <c r="H3" s="1192"/>
      <c r="I3" s="1192"/>
      <c r="J3" s="1192"/>
      <c r="K3" s="1193"/>
      <c r="L3" s="1191" t="s">
        <v>770</v>
      </c>
      <c r="M3" s="1192"/>
      <c r="N3" s="1192"/>
      <c r="O3" s="1192"/>
      <c r="P3" s="1192"/>
      <c r="Q3" s="1193"/>
    </row>
    <row r="4" spans="1:18" s="58" customFormat="1">
      <c r="A4" s="1180"/>
      <c r="B4" s="1171"/>
      <c r="C4" s="1194"/>
      <c r="D4" s="1195"/>
      <c r="E4" s="1195"/>
      <c r="F4" s="1195"/>
      <c r="G4" s="1195"/>
      <c r="H4" s="1195"/>
      <c r="I4" s="1195"/>
      <c r="J4" s="1195"/>
      <c r="K4" s="1196"/>
      <c r="L4" s="1194"/>
      <c r="M4" s="1195"/>
      <c r="N4" s="1195"/>
      <c r="O4" s="1195"/>
      <c r="P4" s="1195"/>
      <c r="Q4" s="1196"/>
    </row>
    <row r="5" spans="1:18" s="58" customFormat="1" ht="25.5">
      <c r="A5" s="1180"/>
      <c r="B5" s="1171"/>
      <c r="C5" s="743" t="s">
        <v>76</v>
      </c>
      <c r="D5" s="743" t="s">
        <v>765</v>
      </c>
      <c r="E5" s="743" t="s">
        <v>767</v>
      </c>
      <c r="F5" s="743" t="s">
        <v>769</v>
      </c>
      <c r="G5" s="743" t="s">
        <v>762</v>
      </c>
      <c r="H5" s="743" t="s">
        <v>768</v>
      </c>
      <c r="I5" s="743" t="s">
        <v>659</v>
      </c>
      <c r="J5" s="743" t="s">
        <v>696</v>
      </c>
      <c r="K5" s="743" t="s">
        <v>683</v>
      </c>
      <c r="L5" s="743" t="s">
        <v>76</v>
      </c>
      <c r="M5" s="743" t="s">
        <v>765</v>
      </c>
      <c r="N5" s="743" t="s">
        <v>767</v>
      </c>
      <c r="O5" s="743" t="s">
        <v>762</v>
      </c>
      <c r="P5" s="743" t="s">
        <v>660</v>
      </c>
      <c r="Q5" s="743" t="s">
        <v>683</v>
      </c>
    </row>
    <row r="6" spans="1:18" ht="17.25" customHeight="1">
      <c r="A6" s="123" t="s">
        <v>11</v>
      </c>
      <c r="B6" s="46">
        <v>202918</v>
      </c>
      <c r="C6" s="46">
        <v>160843</v>
      </c>
      <c r="D6" s="46">
        <v>6678</v>
      </c>
      <c r="E6" s="46">
        <v>23255</v>
      </c>
      <c r="F6" s="46">
        <v>54923</v>
      </c>
      <c r="G6" s="46">
        <v>56777</v>
      </c>
      <c r="H6" s="46">
        <v>9396</v>
      </c>
      <c r="I6" s="46">
        <v>4568</v>
      </c>
      <c r="J6" s="46">
        <v>1025</v>
      </c>
      <c r="K6" s="46">
        <v>4221</v>
      </c>
      <c r="L6" s="46">
        <v>42075</v>
      </c>
      <c r="M6" s="46">
        <v>1152</v>
      </c>
      <c r="N6" s="46">
        <v>6401</v>
      </c>
      <c r="O6" s="46">
        <v>17861</v>
      </c>
      <c r="P6" s="46">
        <v>11014</v>
      </c>
      <c r="Q6" s="46">
        <v>5647</v>
      </c>
    </row>
    <row r="7" spans="1:18" ht="17.25" customHeight="1">
      <c r="A7" s="761" t="s">
        <v>352</v>
      </c>
      <c r="B7" s="731">
        <v>96448</v>
      </c>
      <c r="C7" s="731">
        <v>80082</v>
      </c>
      <c r="D7" s="731">
        <v>2320</v>
      </c>
      <c r="E7" s="731">
        <v>10665</v>
      </c>
      <c r="F7" s="731">
        <v>30972</v>
      </c>
      <c r="G7" s="731">
        <v>27668</v>
      </c>
      <c r="H7" s="731">
        <v>4539</v>
      </c>
      <c r="I7" s="731">
        <v>1735</v>
      </c>
      <c r="J7" s="731">
        <v>112</v>
      </c>
      <c r="K7" s="731">
        <v>2071</v>
      </c>
      <c r="L7" s="731">
        <v>16366</v>
      </c>
      <c r="M7" s="731">
        <v>688</v>
      </c>
      <c r="N7" s="731">
        <v>2865</v>
      </c>
      <c r="O7" s="731">
        <v>6645</v>
      </c>
      <c r="P7" s="731">
        <v>4310</v>
      </c>
      <c r="Q7" s="731">
        <v>1858</v>
      </c>
    </row>
    <row r="8" spans="1:18" ht="15" customHeight="1">
      <c r="A8" s="150" t="s">
        <v>13</v>
      </c>
      <c r="B8" s="117">
        <v>11000</v>
      </c>
      <c r="C8" s="117">
        <v>9491</v>
      </c>
      <c r="D8" s="117">
        <v>232</v>
      </c>
      <c r="E8" s="117">
        <v>1233</v>
      </c>
      <c r="F8" s="117">
        <v>4362</v>
      </c>
      <c r="G8" s="117">
        <v>2901</v>
      </c>
      <c r="H8" s="117">
        <v>375</v>
      </c>
      <c r="I8" s="117">
        <v>138</v>
      </c>
      <c r="J8" s="117">
        <v>56</v>
      </c>
      <c r="K8" s="117">
        <v>194</v>
      </c>
      <c r="L8" s="117">
        <v>1509</v>
      </c>
      <c r="M8" s="117">
        <v>41</v>
      </c>
      <c r="N8" s="117">
        <v>342</v>
      </c>
      <c r="O8" s="117">
        <v>619</v>
      </c>
      <c r="P8" s="117">
        <v>372</v>
      </c>
      <c r="Q8" s="117">
        <v>135</v>
      </c>
    </row>
    <row r="9" spans="1:18" ht="15" customHeight="1">
      <c r="A9" s="756" t="s">
        <v>14</v>
      </c>
      <c r="B9" s="733">
        <v>6210</v>
      </c>
      <c r="C9" s="733">
        <v>5193</v>
      </c>
      <c r="D9" s="733">
        <v>118</v>
      </c>
      <c r="E9" s="733">
        <v>648</v>
      </c>
      <c r="F9" s="733">
        <v>2672</v>
      </c>
      <c r="G9" s="733">
        <v>1461</v>
      </c>
      <c r="H9" s="733">
        <v>133</v>
      </c>
      <c r="I9" s="733">
        <v>87</v>
      </c>
      <c r="J9" s="733">
        <v>7</v>
      </c>
      <c r="K9" s="733">
        <v>67</v>
      </c>
      <c r="L9" s="733">
        <v>1017</v>
      </c>
      <c r="M9" s="733">
        <v>25</v>
      </c>
      <c r="N9" s="733">
        <v>309</v>
      </c>
      <c r="O9" s="733">
        <v>441</v>
      </c>
      <c r="P9" s="733">
        <v>180</v>
      </c>
      <c r="Q9" s="733">
        <v>62</v>
      </c>
    </row>
    <row r="10" spans="1:18" ht="15" customHeight="1">
      <c r="A10" s="150" t="s">
        <v>15</v>
      </c>
      <c r="B10" s="117">
        <v>5966</v>
      </c>
      <c r="C10" s="117">
        <v>5135</v>
      </c>
      <c r="D10" s="117">
        <v>162</v>
      </c>
      <c r="E10" s="117">
        <v>799</v>
      </c>
      <c r="F10" s="117">
        <v>2143</v>
      </c>
      <c r="G10" s="117">
        <v>1644</v>
      </c>
      <c r="H10" s="117">
        <v>206</v>
      </c>
      <c r="I10" s="117">
        <v>75</v>
      </c>
      <c r="J10" s="117">
        <v>1</v>
      </c>
      <c r="K10" s="117">
        <v>105</v>
      </c>
      <c r="L10" s="117">
        <v>831</v>
      </c>
      <c r="M10" s="117">
        <v>47</v>
      </c>
      <c r="N10" s="117">
        <v>219</v>
      </c>
      <c r="O10" s="117">
        <v>220</v>
      </c>
      <c r="P10" s="117">
        <v>320</v>
      </c>
      <c r="Q10" s="117">
        <v>25</v>
      </c>
    </row>
    <row r="11" spans="1:18" ht="14.25" customHeight="1">
      <c r="A11" s="756" t="s">
        <v>16</v>
      </c>
      <c r="B11" s="733">
        <v>2157</v>
      </c>
      <c r="C11" s="733">
        <v>1780</v>
      </c>
      <c r="D11" s="733">
        <v>60</v>
      </c>
      <c r="E11" s="733">
        <v>246</v>
      </c>
      <c r="F11" s="733">
        <v>718</v>
      </c>
      <c r="G11" s="733">
        <v>561</v>
      </c>
      <c r="H11" s="733">
        <v>75</v>
      </c>
      <c r="I11" s="733">
        <v>49</v>
      </c>
      <c r="J11" s="733">
        <v>1</v>
      </c>
      <c r="K11" s="733">
        <v>70</v>
      </c>
      <c r="L11" s="733">
        <v>377</v>
      </c>
      <c r="M11" s="733">
        <v>19</v>
      </c>
      <c r="N11" s="733">
        <v>62</v>
      </c>
      <c r="O11" s="733">
        <v>62</v>
      </c>
      <c r="P11" s="733">
        <v>134</v>
      </c>
      <c r="Q11" s="733">
        <v>100</v>
      </c>
    </row>
    <row r="12" spans="1:18" ht="15" customHeight="1">
      <c r="A12" s="150" t="s">
        <v>17</v>
      </c>
      <c r="B12" s="117">
        <v>12376</v>
      </c>
      <c r="C12" s="117">
        <v>10491</v>
      </c>
      <c r="D12" s="117">
        <v>495</v>
      </c>
      <c r="E12" s="117">
        <v>1863</v>
      </c>
      <c r="F12" s="117">
        <v>4061</v>
      </c>
      <c r="G12" s="117">
        <v>2853</v>
      </c>
      <c r="H12" s="117">
        <v>381</v>
      </c>
      <c r="I12" s="117">
        <v>456</v>
      </c>
      <c r="J12" s="117">
        <v>1</v>
      </c>
      <c r="K12" s="117">
        <v>381</v>
      </c>
      <c r="L12" s="117">
        <v>1885</v>
      </c>
      <c r="M12" s="117">
        <v>153</v>
      </c>
      <c r="N12" s="117">
        <v>388</v>
      </c>
      <c r="O12" s="117">
        <v>789</v>
      </c>
      <c r="P12" s="117">
        <v>327</v>
      </c>
      <c r="Q12" s="117">
        <v>228</v>
      </c>
    </row>
    <row r="13" spans="1:18" ht="15.75" customHeight="1">
      <c r="A13" s="756" t="s">
        <v>18</v>
      </c>
      <c r="B13" s="733">
        <v>17269</v>
      </c>
      <c r="C13" s="733">
        <v>15189</v>
      </c>
      <c r="D13" s="733">
        <v>258</v>
      </c>
      <c r="E13" s="733">
        <v>1875</v>
      </c>
      <c r="F13" s="733">
        <v>5383</v>
      </c>
      <c r="G13" s="733">
        <v>6824</v>
      </c>
      <c r="H13" s="733">
        <v>306</v>
      </c>
      <c r="I13" s="733">
        <v>171</v>
      </c>
      <c r="J13" s="733">
        <v>25</v>
      </c>
      <c r="K13" s="733">
        <v>347</v>
      </c>
      <c r="L13" s="733">
        <v>2080</v>
      </c>
      <c r="M13" s="733">
        <v>72</v>
      </c>
      <c r="N13" s="733">
        <v>222</v>
      </c>
      <c r="O13" s="733">
        <v>1142</v>
      </c>
      <c r="P13" s="733">
        <v>271</v>
      </c>
      <c r="Q13" s="733">
        <v>373</v>
      </c>
    </row>
    <row r="14" spans="1:18" ht="15.75" customHeight="1">
      <c r="A14" s="150" t="s">
        <v>19</v>
      </c>
      <c r="B14" s="117">
        <v>4862</v>
      </c>
      <c r="C14" s="117">
        <v>4206</v>
      </c>
      <c r="D14" s="117">
        <v>155</v>
      </c>
      <c r="E14" s="117">
        <v>619</v>
      </c>
      <c r="F14" s="117">
        <v>1480</v>
      </c>
      <c r="G14" s="117">
        <v>1387</v>
      </c>
      <c r="H14" s="117">
        <v>244</v>
      </c>
      <c r="I14" s="117">
        <v>88</v>
      </c>
      <c r="J14" s="117">
        <v>6</v>
      </c>
      <c r="K14" s="117">
        <v>227</v>
      </c>
      <c r="L14" s="117">
        <v>656</v>
      </c>
      <c r="M14" s="117">
        <v>27</v>
      </c>
      <c r="N14" s="117">
        <v>141</v>
      </c>
      <c r="O14" s="117">
        <v>120</v>
      </c>
      <c r="P14" s="117">
        <v>190</v>
      </c>
      <c r="Q14" s="117">
        <v>178</v>
      </c>
    </row>
    <row r="15" spans="1:18" ht="15" customHeight="1">
      <c r="A15" s="756" t="s">
        <v>20</v>
      </c>
      <c r="B15" s="733">
        <v>21369</v>
      </c>
      <c r="C15" s="733">
        <v>16375</v>
      </c>
      <c r="D15" s="733">
        <v>396</v>
      </c>
      <c r="E15" s="733">
        <v>2005</v>
      </c>
      <c r="F15" s="733">
        <v>6279</v>
      </c>
      <c r="G15" s="733">
        <v>6365</v>
      </c>
      <c r="H15" s="733">
        <v>512</v>
      </c>
      <c r="I15" s="733">
        <v>318</v>
      </c>
      <c r="J15" s="733">
        <v>14</v>
      </c>
      <c r="K15" s="733">
        <v>486</v>
      </c>
      <c r="L15" s="733">
        <v>4994</v>
      </c>
      <c r="M15" s="733">
        <v>222</v>
      </c>
      <c r="N15" s="733">
        <v>972</v>
      </c>
      <c r="O15" s="733">
        <v>2591</v>
      </c>
      <c r="P15" s="733">
        <v>507</v>
      </c>
      <c r="Q15" s="733">
        <v>702</v>
      </c>
    </row>
    <row r="16" spans="1:18" ht="14.25" customHeight="1">
      <c r="A16" s="150" t="s">
        <v>21</v>
      </c>
      <c r="B16" s="117">
        <v>4653</v>
      </c>
      <c r="C16" s="117">
        <v>4027</v>
      </c>
      <c r="D16" s="117">
        <v>93</v>
      </c>
      <c r="E16" s="117">
        <v>831</v>
      </c>
      <c r="F16" s="117">
        <v>1705</v>
      </c>
      <c r="G16" s="117">
        <v>1017</v>
      </c>
      <c r="H16" s="117">
        <v>230</v>
      </c>
      <c r="I16" s="117">
        <v>65</v>
      </c>
      <c r="J16" s="117">
        <v>1</v>
      </c>
      <c r="K16" s="117">
        <v>85</v>
      </c>
      <c r="L16" s="117">
        <v>626</v>
      </c>
      <c r="M16" s="117">
        <v>19</v>
      </c>
      <c r="N16" s="117">
        <v>95</v>
      </c>
      <c r="O16" s="117">
        <v>268</v>
      </c>
      <c r="P16" s="117">
        <v>225</v>
      </c>
      <c r="Q16" s="117">
        <v>19</v>
      </c>
    </row>
    <row r="17" spans="1:17" ht="15.75" customHeight="1">
      <c r="A17" s="756" t="s">
        <v>22</v>
      </c>
      <c r="B17" s="733">
        <v>6480</v>
      </c>
      <c r="C17" s="733">
        <v>4687</v>
      </c>
      <c r="D17" s="733">
        <v>283</v>
      </c>
      <c r="E17" s="733">
        <v>131</v>
      </c>
      <c r="F17" s="733">
        <v>524</v>
      </c>
      <c r="G17" s="733">
        <v>1630</v>
      </c>
      <c r="H17" s="733">
        <v>1828</v>
      </c>
      <c r="I17" s="733">
        <v>238</v>
      </c>
      <c r="J17" s="733">
        <v>0</v>
      </c>
      <c r="K17" s="733">
        <v>53</v>
      </c>
      <c r="L17" s="733">
        <v>1793</v>
      </c>
      <c r="M17" s="733">
        <v>40</v>
      </c>
      <c r="N17" s="733">
        <v>66</v>
      </c>
      <c r="O17" s="733">
        <v>230</v>
      </c>
      <c r="P17" s="733">
        <v>1438</v>
      </c>
      <c r="Q17" s="733">
        <v>19</v>
      </c>
    </row>
    <row r="18" spans="1:17">
      <c r="A18" s="150" t="s">
        <v>23</v>
      </c>
      <c r="B18" s="117">
        <v>4106</v>
      </c>
      <c r="C18" s="117">
        <v>3508</v>
      </c>
      <c r="D18" s="117">
        <v>68</v>
      </c>
      <c r="E18" s="117">
        <v>415</v>
      </c>
      <c r="F18" s="117">
        <v>1645</v>
      </c>
      <c r="G18" s="117">
        <v>1025</v>
      </c>
      <c r="H18" s="117">
        <v>249</v>
      </c>
      <c r="I18" s="117">
        <v>50</v>
      </c>
      <c r="J18" s="117">
        <v>0</v>
      </c>
      <c r="K18" s="117">
        <v>56</v>
      </c>
      <c r="L18" s="117">
        <v>598</v>
      </c>
      <c r="M18" s="117">
        <v>23</v>
      </c>
      <c r="N18" s="117">
        <v>49</v>
      </c>
      <c r="O18" s="117">
        <v>163</v>
      </c>
      <c r="P18" s="117">
        <v>346</v>
      </c>
      <c r="Q18" s="117">
        <v>17</v>
      </c>
    </row>
    <row r="19" spans="1:17" ht="16.5" customHeight="1">
      <c r="A19" s="761" t="s">
        <v>351</v>
      </c>
      <c r="B19" s="731">
        <v>95525</v>
      </c>
      <c r="C19" s="731">
        <v>72062</v>
      </c>
      <c r="D19" s="731">
        <v>4082</v>
      </c>
      <c r="E19" s="731">
        <v>11410</v>
      </c>
      <c r="F19" s="731">
        <v>21052</v>
      </c>
      <c r="G19" s="731">
        <v>25720</v>
      </c>
      <c r="H19" s="731">
        <v>4247</v>
      </c>
      <c r="I19" s="731">
        <v>2694</v>
      </c>
      <c r="J19" s="731">
        <v>902</v>
      </c>
      <c r="K19" s="731">
        <v>1955</v>
      </c>
      <c r="L19" s="731">
        <v>23463</v>
      </c>
      <c r="M19" s="731">
        <v>427</v>
      </c>
      <c r="N19" s="731">
        <v>3026</v>
      </c>
      <c r="O19" s="731">
        <v>10276</v>
      </c>
      <c r="P19" s="731">
        <v>6070</v>
      </c>
      <c r="Q19" s="731">
        <v>3664</v>
      </c>
    </row>
    <row r="20" spans="1:17" ht="15" customHeight="1">
      <c r="A20" s="150" t="s">
        <v>25</v>
      </c>
      <c r="B20" s="117">
        <v>4635</v>
      </c>
      <c r="C20" s="117">
        <v>2653</v>
      </c>
      <c r="D20" s="117">
        <v>42</v>
      </c>
      <c r="E20" s="117">
        <v>313</v>
      </c>
      <c r="F20" s="117">
        <v>927</v>
      </c>
      <c r="G20" s="117">
        <v>1247</v>
      </c>
      <c r="H20" s="117">
        <v>47</v>
      </c>
      <c r="I20" s="117">
        <v>15</v>
      </c>
      <c r="J20" s="117">
        <v>2</v>
      </c>
      <c r="K20" s="117">
        <v>60</v>
      </c>
      <c r="L20" s="117">
        <v>1982</v>
      </c>
      <c r="M20" s="117">
        <v>18</v>
      </c>
      <c r="N20" s="117">
        <v>147</v>
      </c>
      <c r="O20" s="117">
        <v>1755</v>
      </c>
      <c r="P20" s="117">
        <v>43</v>
      </c>
      <c r="Q20" s="117">
        <v>19</v>
      </c>
    </row>
    <row r="21" spans="1:17" ht="15" customHeight="1">
      <c r="A21" s="756" t="s">
        <v>26</v>
      </c>
      <c r="B21" s="733">
        <v>4672</v>
      </c>
      <c r="C21" s="733">
        <v>3295</v>
      </c>
      <c r="D21" s="733">
        <v>100</v>
      </c>
      <c r="E21" s="733">
        <v>399</v>
      </c>
      <c r="F21" s="733">
        <v>1102</v>
      </c>
      <c r="G21" s="733">
        <v>1050</v>
      </c>
      <c r="H21" s="733">
        <v>340</v>
      </c>
      <c r="I21" s="733">
        <v>110</v>
      </c>
      <c r="J21" s="733">
        <v>7</v>
      </c>
      <c r="K21" s="733">
        <v>187</v>
      </c>
      <c r="L21" s="733">
        <v>1377</v>
      </c>
      <c r="M21" s="733">
        <v>4</v>
      </c>
      <c r="N21" s="733">
        <v>41</v>
      </c>
      <c r="O21" s="733">
        <v>986</v>
      </c>
      <c r="P21" s="733">
        <v>317</v>
      </c>
      <c r="Q21" s="733">
        <v>29</v>
      </c>
    </row>
    <row r="22" spans="1:17" ht="15" customHeight="1">
      <c r="A22" s="150" t="s">
        <v>27</v>
      </c>
      <c r="B22" s="117">
        <v>15492</v>
      </c>
      <c r="C22" s="117">
        <v>12559</v>
      </c>
      <c r="D22" s="117">
        <v>342</v>
      </c>
      <c r="E22" s="117">
        <v>1497</v>
      </c>
      <c r="F22" s="117">
        <v>3262</v>
      </c>
      <c r="G22" s="117">
        <v>5631</v>
      </c>
      <c r="H22" s="117">
        <v>1280</v>
      </c>
      <c r="I22" s="117">
        <v>267</v>
      </c>
      <c r="J22" s="117">
        <v>2</v>
      </c>
      <c r="K22" s="117">
        <v>278</v>
      </c>
      <c r="L22" s="117">
        <v>2933</v>
      </c>
      <c r="M22" s="117">
        <v>69</v>
      </c>
      <c r="N22" s="117">
        <v>213</v>
      </c>
      <c r="O22" s="117">
        <v>583</v>
      </c>
      <c r="P22" s="117">
        <v>1564</v>
      </c>
      <c r="Q22" s="117">
        <v>504</v>
      </c>
    </row>
    <row r="23" spans="1:17" ht="14.25" customHeight="1">
      <c r="A23" s="756" t="s">
        <v>28</v>
      </c>
      <c r="B23" s="733">
        <v>20274</v>
      </c>
      <c r="C23" s="733">
        <v>15280</v>
      </c>
      <c r="D23" s="733">
        <v>2690</v>
      </c>
      <c r="E23" s="733">
        <v>3411</v>
      </c>
      <c r="F23" s="733">
        <v>3170</v>
      </c>
      <c r="G23" s="733">
        <v>3653</v>
      </c>
      <c r="H23" s="733">
        <v>280</v>
      </c>
      <c r="I23" s="733">
        <v>1650</v>
      </c>
      <c r="J23" s="733">
        <v>0</v>
      </c>
      <c r="K23" s="733">
        <v>426</v>
      </c>
      <c r="L23" s="733">
        <v>4994</v>
      </c>
      <c r="M23" s="733">
        <v>61</v>
      </c>
      <c r="N23" s="733">
        <v>509</v>
      </c>
      <c r="O23" s="733">
        <v>2221</v>
      </c>
      <c r="P23" s="733">
        <v>1173</v>
      </c>
      <c r="Q23" s="733">
        <v>1030</v>
      </c>
    </row>
    <row r="24" spans="1:17" ht="15" customHeight="1">
      <c r="A24" s="150" t="s">
        <v>29</v>
      </c>
      <c r="B24" s="117">
        <v>44725</v>
      </c>
      <c r="C24" s="117">
        <v>33933</v>
      </c>
      <c r="D24" s="117">
        <v>718</v>
      </c>
      <c r="E24" s="117">
        <v>4937</v>
      </c>
      <c r="F24" s="117">
        <v>11929</v>
      </c>
      <c r="G24" s="117">
        <v>12933</v>
      </c>
      <c r="H24" s="117">
        <v>1978</v>
      </c>
      <c r="I24" s="117">
        <v>517</v>
      </c>
      <c r="J24" s="117">
        <v>23</v>
      </c>
      <c r="K24" s="117">
        <v>898</v>
      </c>
      <c r="L24" s="117">
        <v>10792</v>
      </c>
      <c r="M24" s="117">
        <v>246</v>
      </c>
      <c r="N24" s="117">
        <v>1947</v>
      </c>
      <c r="O24" s="117">
        <v>4529</v>
      </c>
      <c r="P24" s="117">
        <v>2434</v>
      </c>
      <c r="Q24" s="117">
        <v>1636</v>
      </c>
    </row>
    <row r="25" spans="1:17">
      <c r="A25" s="756" t="s">
        <v>30</v>
      </c>
      <c r="B25" s="733">
        <v>5727</v>
      </c>
      <c r="C25" s="733">
        <v>4342</v>
      </c>
      <c r="D25" s="733">
        <v>190</v>
      </c>
      <c r="E25" s="733">
        <v>853</v>
      </c>
      <c r="F25" s="733">
        <v>662</v>
      </c>
      <c r="G25" s="733">
        <v>1206</v>
      </c>
      <c r="H25" s="733">
        <v>322</v>
      </c>
      <c r="I25" s="733">
        <v>135</v>
      </c>
      <c r="J25" s="733">
        <v>868</v>
      </c>
      <c r="K25" s="733">
        <v>106</v>
      </c>
      <c r="L25" s="733">
        <v>1385</v>
      </c>
      <c r="M25" s="733">
        <v>29</v>
      </c>
      <c r="N25" s="733">
        <v>169</v>
      </c>
      <c r="O25" s="733">
        <v>202</v>
      </c>
      <c r="P25" s="733">
        <v>539</v>
      </c>
      <c r="Q25" s="733">
        <v>446</v>
      </c>
    </row>
    <row r="26" spans="1:17" ht="16.5" customHeight="1">
      <c r="A26" s="123" t="s">
        <v>350</v>
      </c>
      <c r="B26" s="46">
        <v>10718</v>
      </c>
      <c r="C26" s="46">
        <v>8523</v>
      </c>
      <c r="D26" s="46">
        <v>274</v>
      </c>
      <c r="E26" s="46">
        <v>1177</v>
      </c>
      <c r="F26" s="46">
        <v>2877</v>
      </c>
      <c r="G26" s="46">
        <v>3240</v>
      </c>
      <c r="H26" s="46">
        <v>610</v>
      </c>
      <c r="I26" s="46">
        <v>139</v>
      </c>
      <c r="J26" s="46">
        <v>11</v>
      </c>
      <c r="K26" s="46">
        <v>195</v>
      </c>
      <c r="L26" s="46">
        <v>2195</v>
      </c>
      <c r="M26" s="46">
        <v>37</v>
      </c>
      <c r="N26" s="46">
        <v>509</v>
      </c>
      <c r="O26" s="46">
        <v>890</v>
      </c>
      <c r="P26" s="46">
        <v>634</v>
      </c>
      <c r="Q26" s="46">
        <v>125</v>
      </c>
    </row>
    <row r="27" spans="1:17" ht="15" customHeight="1">
      <c r="A27" s="756" t="s">
        <v>93</v>
      </c>
      <c r="B27" s="733">
        <v>1371</v>
      </c>
      <c r="C27" s="733">
        <v>1084</v>
      </c>
      <c r="D27" s="733">
        <v>21</v>
      </c>
      <c r="E27" s="733">
        <v>144</v>
      </c>
      <c r="F27" s="733">
        <v>467</v>
      </c>
      <c r="G27" s="733">
        <v>348</v>
      </c>
      <c r="H27" s="733">
        <v>64</v>
      </c>
      <c r="I27" s="733">
        <v>14</v>
      </c>
      <c r="J27" s="733">
        <v>0</v>
      </c>
      <c r="K27" s="733">
        <v>26</v>
      </c>
      <c r="L27" s="733">
        <v>287</v>
      </c>
      <c r="M27" s="733">
        <v>3</v>
      </c>
      <c r="N27" s="733">
        <v>107</v>
      </c>
      <c r="O27" s="733">
        <v>75</v>
      </c>
      <c r="P27" s="733">
        <v>54</v>
      </c>
      <c r="Q27" s="733">
        <v>48</v>
      </c>
    </row>
    <row r="28" spans="1:17" ht="15" customHeight="1">
      <c r="A28" s="150" t="s">
        <v>101</v>
      </c>
      <c r="B28" s="117">
        <v>1323</v>
      </c>
      <c r="C28" s="117">
        <v>1192</v>
      </c>
      <c r="D28" s="117">
        <v>88</v>
      </c>
      <c r="E28" s="117">
        <v>128</v>
      </c>
      <c r="F28" s="117">
        <v>311</v>
      </c>
      <c r="G28" s="117">
        <v>519</v>
      </c>
      <c r="H28" s="117">
        <v>103</v>
      </c>
      <c r="I28" s="117">
        <v>24</v>
      </c>
      <c r="J28" s="117">
        <v>1</v>
      </c>
      <c r="K28" s="117">
        <v>18</v>
      </c>
      <c r="L28" s="117">
        <v>131</v>
      </c>
      <c r="M28" s="117">
        <v>4</v>
      </c>
      <c r="N28" s="117">
        <v>6</v>
      </c>
      <c r="O28" s="117">
        <v>11</v>
      </c>
      <c r="P28" s="117">
        <v>107</v>
      </c>
      <c r="Q28" s="117">
        <v>3</v>
      </c>
    </row>
    <row r="29" spans="1:17" ht="15.75" customHeight="1">
      <c r="A29" s="756" t="s">
        <v>92</v>
      </c>
      <c r="B29" s="733">
        <v>376</v>
      </c>
      <c r="C29" s="733">
        <v>270</v>
      </c>
      <c r="D29" s="733">
        <v>17</v>
      </c>
      <c r="E29" s="733">
        <v>42</v>
      </c>
      <c r="F29" s="733">
        <v>94</v>
      </c>
      <c r="G29" s="733">
        <v>90</v>
      </c>
      <c r="H29" s="733">
        <v>13</v>
      </c>
      <c r="I29" s="733">
        <v>4</v>
      </c>
      <c r="J29" s="733">
        <v>0</v>
      </c>
      <c r="K29" s="733">
        <v>10</v>
      </c>
      <c r="L29" s="733">
        <v>106</v>
      </c>
      <c r="M29" s="733">
        <v>9</v>
      </c>
      <c r="N29" s="733">
        <v>14</v>
      </c>
      <c r="O29" s="733">
        <v>56</v>
      </c>
      <c r="P29" s="733">
        <v>21</v>
      </c>
      <c r="Q29" s="733">
        <v>6</v>
      </c>
    </row>
    <row r="30" spans="1:17" ht="15.75" customHeight="1">
      <c r="A30" s="150" t="s">
        <v>100</v>
      </c>
      <c r="B30" s="117">
        <v>4940</v>
      </c>
      <c r="C30" s="117">
        <v>3975</v>
      </c>
      <c r="D30" s="117">
        <v>90</v>
      </c>
      <c r="E30" s="117">
        <v>640</v>
      </c>
      <c r="F30" s="117">
        <v>1425</v>
      </c>
      <c r="G30" s="117">
        <v>1514</v>
      </c>
      <c r="H30" s="117">
        <v>137</v>
      </c>
      <c r="I30" s="117">
        <v>58</v>
      </c>
      <c r="J30" s="117">
        <v>9</v>
      </c>
      <c r="K30" s="117">
        <v>102</v>
      </c>
      <c r="L30" s="117">
        <v>965</v>
      </c>
      <c r="M30" s="117">
        <v>17</v>
      </c>
      <c r="N30" s="117">
        <v>350</v>
      </c>
      <c r="O30" s="117">
        <v>386</v>
      </c>
      <c r="P30" s="117">
        <v>153</v>
      </c>
      <c r="Q30" s="117">
        <v>59</v>
      </c>
    </row>
    <row r="31" spans="1:17" ht="15" customHeight="1">
      <c r="A31" s="756" t="s">
        <v>91</v>
      </c>
      <c r="B31" s="733">
        <v>1607</v>
      </c>
      <c r="C31" s="733">
        <v>1315</v>
      </c>
      <c r="D31" s="733">
        <v>51</v>
      </c>
      <c r="E31" s="733">
        <v>166</v>
      </c>
      <c r="F31" s="733">
        <v>434</v>
      </c>
      <c r="G31" s="733">
        <v>339</v>
      </c>
      <c r="H31" s="733">
        <v>259</v>
      </c>
      <c r="I31" s="733">
        <v>34</v>
      </c>
      <c r="J31" s="733">
        <v>0</v>
      </c>
      <c r="K31" s="733">
        <v>32</v>
      </c>
      <c r="L31" s="733">
        <v>292</v>
      </c>
      <c r="M31" s="733">
        <v>4</v>
      </c>
      <c r="N31" s="733">
        <v>10</v>
      </c>
      <c r="O31" s="733">
        <v>74</v>
      </c>
      <c r="P31" s="733">
        <v>201</v>
      </c>
      <c r="Q31" s="733">
        <v>3</v>
      </c>
    </row>
    <row r="32" spans="1:17">
      <c r="A32" s="150" t="s">
        <v>90</v>
      </c>
      <c r="B32" s="117">
        <v>1101</v>
      </c>
      <c r="C32" s="117">
        <v>687</v>
      </c>
      <c r="D32" s="117">
        <v>7</v>
      </c>
      <c r="E32" s="117">
        <v>57</v>
      </c>
      <c r="F32" s="117">
        <v>146</v>
      </c>
      <c r="G32" s="117">
        <v>430</v>
      </c>
      <c r="H32" s="117">
        <v>34</v>
      </c>
      <c r="I32" s="117">
        <v>5</v>
      </c>
      <c r="J32" s="117">
        <v>1</v>
      </c>
      <c r="K32" s="117">
        <v>7</v>
      </c>
      <c r="L32" s="117">
        <v>414</v>
      </c>
      <c r="M32" s="117">
        <v>0</v>
      </c>
      <c r="N32" s="117">
        <v>22</v>
      </c>
      <c r="O32" s="117">
        <v>288</v>
      </c>
      <c r="P32" s="117">
        <v>98</v>
      </c>
      <c r="Q32" s="117">
        <v>6</v>
      </c>
    </row>
    <row r="33" spans="1:17" ht="17.25" customHeight="1">
      <c r="A33" s="761" t="s">
        <v>349</v>
      </c>
      <c r="B33" s="731">
        <v>227</v>
      </c>
      <c r="C33" s="731">
        <v>176</v>
      </c>
      <c r="D33" s="731">
        <v>2</v>
      </c>
      <c r="E33" s="731">
        <v>3</v>
      </c>
      <c r="F33" s="731">
        <v>22</v>
      </c>
      <c r="G33" s="731">
        <v>149</v>
      </c>
      <c r="H33" s="731">
        <v>0</v>
      </c>
      <c r="I33" s="731">
        <v>0</v>
      </c>
      <c r="J33" s="731">
        <v>0</v>
      </c>
      <c r="K33" s="731">
        <v>0</v>
      </c>
      <c r="L33" s="731">
        <v>51</v>
      </c>
      <c r="M33" s="731">
        <v>0</v>
      </c>
      <c r="N33" s="731">
        <v>1</v>
      </c>
      <c r="O33" s="731">
        <v>50</v>
      </c>
      <c r="P33" s="731">
        <v>0</v>
      </c>
      <c r="Q33" s="731">
        <v>0</v>
      </c>
    </row>
    <row r="34" spans="1:17" ht="15.75" customHeight="1">
      <c r="A34" s="150" t="s">
        <v>99</v>
      </c>
      <c r="B34" s="117">
        <v>227</v>
      </c>
      <c r="C34" s="117">
        <v>176</v>
      </c>
      <c r="D34" s="117">
        <v>2</v>
      </c>
      <c r="E34" s="117">
        <v>3</v>
      </c>
      <c r="F34" s="117">
        <v>22</v>
      </c>
      <c r="G34" s="117">
        <v>149</v>
      </c>
      <c r="H34" s="117">
        <v>0</v>
      </c>
      <c r="I34" s="117">
        <v>0</v>
      </c>
      <c r="J34" s="117">
        <v>0</v>
      </c>
      <c r="K34" s="117">
        <v>0</v>
      </c>
      <c r="L34" s="117">
        <v>51</v>
      </c>
      <c r="M34" s="117">
        <v>0</v>
      </c>
      <c r="N34" s="117">
        <v>1</v>
      </c>
      <c r="O34" s="117">
        <v>50</v>
      </c>
      <c r="P34" s="117">
        <v>0</v>
      </c>
      <c r="Q34" s="117">
        <v>0</v>
      </c>
    </row>
    <row r="35" spans="1:17" ht="4.5" customHeight="1">
      <c r="A35" s="150"/>
      <c r="B35" s="117"/>
      <c r="C35" s="117"/>
      <c r="D35" s="117"/>
      <c r="E35" s="117"/>
      <c r="F35" s="117"/>
      <c r="G35" s="117"/>
      <c r="H35" s="117"/>
      <c r="I35" s="117"/>
      <c r="J35" s="117"/>
      <c r="K35" s="117"/>
      <c r="L35" s="117"/>
      <c r="M35" s="117"/>
      <c r="N35" s="117"/>
      <c r="O35" s="117"/>
      <c r="P35" s="117"/>
      <c r="Q35" s="117"/>
    </row>
    <row r="36" spans="1:17" ht="17.25" customHeight="1">
      <c r="A36" s="1214" t="s">
        <v>766</v>
      </c>
      <c r="B36" s="1214"/>
      <c r="C36" s="1214"/>
      <c r="D36" s="1214"/>
      <c r="E36" s="1214"/>
      <c r="F36" s="1214"/>
      <c r="G36" s="1214"/>
      <c r="H36" s="1214"/>
      <c r="I36" s="1214"/>
      <c r="J36" s="1214"/>
      <c r="K36" s="1214"/>
      <c r="L36" s="1214"/>
      <c r="M36" s="1214"/>
      <c r="N36" s="1214"/>
      <c r="O36" s="1214"/>
      <c r="P36" s="1214"/>
      <c r="Q36" s="1214"/>
    </row>
  </sheetData>
  <mergeCells count="6">
    <mergeCell ref="A1:Q1"/>
    <mergeCell ref="A36:Q36"/>
    <mergeCell ref="A3:A5"/>
    <mergeCell ref="C3:K4"/>
    <mergeCell ref="L3:Q4"/>
    <mergeCell ref="B3:B5"/>
  </mergeCells>
  <hyperlinks>
    <hyperlink ref="R1" location="INDICE!A1" display="INDICE"/>
  </hyperlinks>
  <printOptions horizontalCentered="1"/>
  <pageMargins left="0.74803149606299213" right="0.74803149606299213" top="1.1417322834645669" bottom="0.98425196850393704" header="0" footer="0.51181102362204722"/>
  <pageSetup paperSize="9" scale="75" firstPageNumber="109" orientation="landscape" useFirstPageNumber="1" r:id="rId1"/>
  <headerFooter scaleWithDoc="0" alignWithMargins="0">
    <oddHeader>&amp;C&amp;G</oddHeader>
    <oddFooter>&amp;C&amp;12 113</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90" zoomScaleNormal="90" zoomScalePageLayoutView="70" workbookViewId="0">
      <selection activeCell="A2" sqref="A2"/>
    </sheetView>
  </sheetViews>
  <sheetFormatPr baseColWidth="10" defaultColWidth="9.140625" defaultRowHeight="12.75"/>
  <cols>
    <col min="1" max="1" width="26.42578125" style="57" bestFit="1" customWidth="1"/>
    <col min="2" max="2" width="8.28515625" style="57" customWidth="1"/>
    <col min="3" max="3" width="7.7109375" style="57" bestFit="1" customWidth="1"/>
    <col min="4" max="4" width="9" style="57" bestFit="1" customWidth="1"/>
    <col min="5" max="7" width="11.42578125" style="57" bestFit="1" customWidth="1"/>
    <col min="8" max="8" width="9.7109375" style="57" bestFit="1" customWidth="1"/>
    <col min="9" max="9" width="7.28515625" style="57" bestFit="1" customWidth="1"/>
    <col min="10" max="10" width="10.140625" style="57" bestFit="1" customWidth="1"/>
    <col min="11" max="11" width="9.28515625" style="57" bestFit="1" customWidth="1"/>
    <col min="12" max="12" width="13.42578125" style="57" customWidth="1"/>
    <col min="13" max="13" width="11.140625" style="57" bestFit="1" customWidth="1"/>
    <col min="14" max="14" width="10" style="57" bestFit="1" customWidth="1"/>
    <col min="15" max="15" width="12.28515625" style="57" bestFit="1" customWidth="1"/>
    <col min="16" max="16" width="9.140625" style="57" bestFit="1" customWidth="1"/>
    <col min="17" max="17" width="6" style="57" bestFit="1" customWidth="1"/>
    <col min="18" max="18" width="7.42578125" style="57" bestFit="1" customWidth="1"/>
    <col min="19" max="19" width="8.140625" style="57" bestFit="1" customWidth="1"/>
    <col min="20" max="16384" width="9.140625" style="57"/>
  </cols>
  <sheetData>
    <row r="1" spans="1:20" ht="43.5" customHeight="1">
      <c r="A1" s="1167" t="s">
        <v>1451</v>
      </c>
      <c r="B1" s="1168"/>
      <c r="C1" s="1168"/>
      <c r="D1" s="1168"/>
      <c r="E1" s="1168"/>
      <c r="F1" s="1168"/>
      <c r="G1" s="1168"/>
      <c r="H1" s="1168"/>
      <c r="I1" s="1168"/>
      <c r="J1" s="1168"/>
      <c r="K1" s="1168"/>
      <c r="L1" s="1168"/>
      <c r="M1" s="1168"/>
      <c r="N1" s="1168"/>
      <c r="O1" s="1168"/>
      <c r="P1" s="1168"/>
      <c r="Q1" s="1168"/>
      <c r="R1" s="1168"/>
      <c r="S1" s="1168"/>
      <c r="T1" s="468" t="s">
        <v>1037</v>
      </c>
    </row>
    <row r="2" spans="1:20" ht="6.75" customHeight="1">
      <c r="A2" s="58"/>
      <c r="B2" s="58"/>
      <c r="C2" s="58"/>
      <c r="D2" s="58"/>
      <c r="E2" s="58"/>
      <c r="F2" s="58"/>
      <c r="G2" s="58"/>
      <c r="H2" s="58"/>
      <c r="I2" s="58"/>
      <c r="J2" s="58"/>
      <c r="K2" s="58"/>
      <c r="L2" s="58"/>
      <c r="M2" s="58"/>
      <c r="N2" s="58"/>
      <c r="O2" s="58"/>
      <c r="P2" s="58"/>
      <c r="Q2" s="58"/>
      <c r="R2" s="58"/>
      <c r="S2" s="58"/>
    </row>
    <row r="3" spans="1:20" s="58" customFormat="1" ht="13.5" customHeight="1">
      <c r="A3" s="1180" t="s">
        <v>98</v>
      </c>
      <c r="B3" s="1180" t="s">
        <v>603</v>
      </c>
      <c r="C3" s="1180" t="s">
        <v>114</v>
      </c>
      <c r="D3" s="1180"/>
      <c r="E3" s="1180"/>
      <c r="F3" s="1180"/>
      <c r="G3" s="1180"/>
      <c r="H3" s="1180"/>
      <c r="I3" s="1180"/>
      <c r="J3" s="1180"/>
      <c r="K3" s="1180"/>
      <c r="L3" s="1180"/>
      <c r="M3" s="1180"/>
      <c r="N3" s="1180"/>
      <c r="O3" s="1180"/>
      <c r="P3" s="1180"/>
      <c r="Q3" s="1191" t="s">
        <v>113</v>
      </c>
      <c r="R3" s="1192"/>
      <c r="S3" s="1193"/>
    </row>
    <row r="4" spans="1:20" s="58" customFormat="1" ht="7.5" customHeight="1">
      <c r="A4" s="1180"/>
      <c r="B4" s="1171"/>
      <c r="C4" s="1180"/>
      <c r="D4" s="1180"/>
      <c r="E4" s="1180"/>
      <c r="F4" s="1180"/>
      <c r="G4" s="1180"/>
      <c r="H4" s="1180"/>
      <c r="I4" s="1180"/>
      <c r="J4" s="1180"/>
      <c r="K4" s="1180"/>
      <c r="L4" s="1180"/>
      <c r="M4" s="1180"/>
      <c r="N4" s="1180"/>
      <c r="O4" s="1180"/>
      <c r="P4" s="1180"/>
      <c r="Q4" s="1194"/>
      <c r="R4" s="1195"/>
      <c r="S4" s="1196"/>
    </row>
    <row r="5" spans="1:20" s="58" customFormat="1" ht="51">
      <c r="A5" s="1180"/>
      <c r="B5" s="1171"/>
      <c r="C5" s="743" t="s">
        <v>76</v>
      </c>
      <c r="D5" s="743" t="s">
        <v>60</v>
      </c>
      <c r="E5" s="743" t="s">
        <v>59</v>
      </c>
      <c r="F5" s="743" t="s">
        <v>58</v>
      </c>
      <c r="G5" s="743" t="s">
        <v>57</v>
      </c>
      <c r="H5" s="743" t="s">
        <v>56</v>
      </c>
      <c r="I5" s="743" t="s">
        <v>52</v>
      </c>
      <c r="J5" s="743" t="s">
        <v>51</v>
      </c>
      <c r="K5" s="743" t="s">
        <v>50</v>
      </c>
      <c r="L5" s="743" t="s">
        <v>49</v>
      </c>
      <c r="M5" s="1067" t="s">
        <v>1210</v>
      </c>
      <c r="N5" s="743" t="s">
        <v>47</v>
      </c>
      <c r="O5" s="743" t="s">
        <v>602</v>
      </c>
      <c r="P5" s="743" t="s">
        <v>601</v>
      </c>
      <c r="Q5" s="743" t="s">
        <v>76</v>
      </c>
      <c r="R5" s="743" t="s">
        <v>43</v>
      </c>
      <c r="S5" s="743" t="s">
        <v>42</v>
      </c>
    </row>
    <row r="6" spans="1:20" ht="16.5" customHeight="1">
      <c r="A6" s="123" t="s">
        <v>11</v>
      </c>
      <c r="B6" s="46">
        <v>616131</v>
      </c>
      <c r="C6" s="46">
        <v>606728</v>
      </c>
      <c r="D6" s="46">
        <v>599285</v>
      </c>
      <c r="E6" s="46">
        <v>264</v>
      </c>
      <c r="F6" s="46">
        <v>2786</v>
      </c>
      <c r="G6" s="46">
        <v>595</v>
      </c>
      <c r="H6" s="46">
        <v>72</v>
      </c>
      <c r="I6" s="46">
        <v>161</v>
      </c>
      <c r="J6" s="46">
        <v>123</v>
      </c>
      <c r="K6" s="46">
        <v>717</v>
      </c>
      <c r="L6" s="46">
        <v>1716</v>
      </c>
      <c r="M6" s="46">
        <v>58</v>
      </c>
      <c r="N6" s="46">
        <v>0</v>
      </c>
      <c r="O6" s="46">
        <v>951</v>
      </c>
      <c r="P6" s="46">
        <v>0</v>
      </c>
      <c r="Q6" s="46">
        <v>9403</v>
      </c>
      <c r="R6" s="46">
        <v>3767</v>
      </c>
      <c r="S6" s="46">
        <v>5636</v>
      </c>
    </row>
    <row r="7" spans="1:20" ht="16.5" customHeight="1">
      <c r="A7" s="761" t="s">
        <v>352</v>
      </c>
      <c r="B7" s="731">
        <v>157282</v>
      </c>
      <c r="C7" s="731">
        <v>150286</v>
      </c>
      <c r="D7" s="731">
        <v>145305</v>
      </c>
      <c r="E7" s="731">
        <v>244</v>
      </c>
      <c r="F7" s="731">
        <v>2396</v>
      </c>
      <c r="G7" s="731">
        <v>86</v>
      </c>
      <c r="H7" s="731">
        <v>2</v>
      </c>
      <c r="I7" s="731">
        <v>30</v>
      </c>
      <c r="J7" s="731">
        <v>58</v>
      </c>
      <c r="K7" s="731">
        <v>462</v>
      </c>
      <c r="L7" s="731">
        <v>1703</v>
      </c>
      <c r="M7" s="731">
        <v>0</v>
      </c>
      <c r="N7" s="731">
        <v>0</v>
      </c>
      <c r="O7" s="731">
        <v>0</v>
      </c>
      <c r="P7" s="731">
        <v>0</v>
      </c>
      <c r="Q7" s="731">
        <v>6996</v>
      </c>
      <c r="R7" s="731">
        <v>1909</v>
      </c>
      <c r="S7" s="731">
        <v>5087</v>
      </c>
    </row>
    <row r="8" spans="1:20" ht="14.25" customHeight="1">
      <c r="A8" s="876" t="s">
        <v>13</v>
      </c>
      <c r="B8" s="117">
        <v>42342</v>
      </c>
      <c r="C8" s="117">
        <v>38404</v>
      </c>
      <c r="D8" s="117">
        <v>38312</v>
      </c>
      <c r="E8" s="117">
        <v>0</v>
      </c>
      <c r="F8" s="117">
        <v>0</v>
      </c>
      <c r="G8" s="117">
        <v>62</v>
      </c>
      <c r="H8" s="117">
        <v>0</v>
      </c>
      <c r="I8" s="117">
        <v>30</v>
      </c>
      <c r="J8" s="117">
        <v>0</v>
      </c>
      <c r="K8" s="117">
        <v>0</v>
      </c>
      <c r="L8" s="117">
        <v>0</v>
      </c>
      <c r="M8" s="117">
        <v>0</v>
      </c>
      <c r="N8" s="117">
        <v>0</v>
      </c>
      <c r="O8" s="117">
        <v>0</v>
      </c>
      <c r="P8" s="117">
        <v>0</v>
      </c>
      <c r="Q8" s="117">
        <v>3938</v>
      </c>
      <c r="R8" s="117">
        <v>86</v>
      </c>
      <c r="S8" s="117">
        <v>3852</v>
      </c>
    </row>
    <row r="9" spans="1:20" ht="15" customHeight="1">
      <c r="A9" s="732" t="s">
        <v>14</v>
      </c>
      <c r="B9" s="733">
        <v>18486</v>
      </c>
      <c r="C9" s="733">
        <v>18438</v>
      </c>
      <c r="D9" s="733">
        <v>16983</v>
      </c>
      <c r="E9" s="733">
        <v>72</v>
      </c>
      <c r="F9" s="733">
        <v>0</v>
      </c>
      <c r="G9" s="733">
        <v>0</v>
      </c>
      <c r="H9" s="733">
        <v>0</v>
      </c>
      <c r="I9" s="733">
        <v>0</v>
      </c>
      <c r="J9" s="733">
        <v>58</v>
      </c>
      <c r="K9" s="733">
        <v>0</v>
      </c>
      <c r="L9" s="733">
        <v>1325</v>
      </c>
      <c r="M9" s="733">
        <v>0</v>
      </c>
      <c r="N9" s="733">
        <v>0</v>
      </c>
      <c r="O9" s="733">
        <v>0</v>
      </c>
      <c r="P9" s="733">
        <v>0</v>
      </c>
      <c r="Q9" s="733">
        <v>48</v>
      </c>
      <c r="R9" s="733">
        <v>30</v>
      </c>
      <c r="S9" s="733">
        <v>18</v>
      </c>
    </row>
    <row r="10" spans="1:20" ht="15.75" customHeight="1">
      <c r="A10" s="876" t="s">
        <v>15</v>
      </c>
      <c r="B10" s="117">
        <v>15772</v>
      </c>
      <c r="C10" s="117">
        <v>15772</v>
      </c>
      <c r="D10" s="117">
        <v>15765</v>
      </c>
      <c r="E10" s="117">
        <v>0</v>
      </c>
      <c r="F10" s="117">
        <v>0</v>
      </c>
      <c r="G10" s="117">
        <v>7</v>
      </c>
      <c r="H10" s="117">
        <v>0</v>
      </c>
      <c r="I10" s="117">
        <v>0</v>
      </c>
      <c r="J10" s="117">
        <v>0</v>
      </c>
      <c r="K10" s="117">
        <v>0</v>
      </c>
      <c r="L10" s="117">
        <v>0</v>
      </c>
      <c r="M10" s="117">
        <v>0</v>
      </c>
      <c r="N10" s="117">
        <v>0</v>
      </c>
      <c r="O10" s="117">
        <v>0</v>
      </c>
      <c r="P10" s="117">
        <v>0</v>
      </c>
      <c r="Q10" s="117">
        <v>0</v>
      </c>
      <c r="R10" s="117" t="s">
        <v>552</v>
      </c>
      <c r="S10" s="117">
        <v>0</v>
      </c>
    </row>
    <row r="11" spans="1:20" ht="15" customHeight="1">
      <c r="A11" s="732" t="s">
        <v>16</v>
      </c>
      <c r="B11" s="733">
        <v>5267</v>
      </c>
      <c r="C11" s="733">
        <v>5237</v>
      </c>
      <c r="D11" s="733">
        <v>5220</v>
      </c>
      <c r="E11" s="733">
        <v>5</v>
      </c>
      <c r="F11" s="733">
        <v>12</v>
      </c>
      <c r="G11" s="733">
        <v>0</v>
      </c>
      <c r="H11" s="733">
        <v>0</v>
      </c>
      <c r="I11" s="733">
        <v>0</v>
      </c>
      <c r="J11" s="733">
        <v>0</v>
      </c>
      <c r="K11" s="733">
        <v>0</v>
      </c>
      <c r="L11" s="733">
        <v>0</v>
      </c>
      <c r="M11" s="733">
        <v>0</v>
      </c>
      <c r="N11" s="733">
        <v>0</v>
      </c>
      <c r="O11" s="733">
        <v>0</v>
      </c>
      <c r="P11" s="733">
        <v>0</v>
      </c>
      <c r="Q11" s="733">
        <v>30</v>
      </c>
      <c r="R11" s="733">
        <v>0</v>
      </c>
      <c r="S11" s="733">
        <v>30</v>
      </c>
    </row>
    <row r="12" spans="1:20" ht="14.25" customHeight="1">
      <c r="A12" s="876" t="s">
        <v>17</v>
      </c>
      <c r="B12" s="117">
        <v>4482</v>
      </c>
      <c r="C12" s="117">
        <v>2361</v>
      </c>
      <c r="D12" s="117">
        <v>2344</v>
      </c>
      <c r="E12" s="117">
        <v>11</v>
      </c>
      <c r="F12" s="117">
        <v>4</v>
      </c>
      <c r="G12" s="117">
        <v>0</v>
      </c>
      <c r="H12" s="117">
        <v>2</v>
      </c>
      <c r="I12" s="117">
        <v>0</v>
      </c>
      <c r="J12" s="117">
        <v>0</v>
      </c>
      <c r="K12" s="117">
        <v>0</v>
      </c>
      <c r="L12" s="117">
        <v>0</v>
      </c>
      <c r="M12" s="117">
        <v>0</v>
      </c>
      <c r="N12" s="117">
        <v>0</v>
      </c>
      <c r="O12" s="117">
        <v>0</v>
      </c>
      <c r="P12" s="117">
        <v>0</v>
      </c>
      <c r="Q12" s="117">
        <v>2121</v>
      </c>
      <c r="R12" s="767">
        <v>1787</v>
      </c>
      <c r="S12" s="117">
        <v>334</v>
      </c>
    </row>
    <row r="13" spans="1:20" ht="15" customHeight="1">
      <c r="A13" s="732" t="s">
        <v>18</v>
      </c>
      <c r="B13" s="733">
        <v>9195</v>
      </c>
      <c r="C13" s="733">
        <v>9174</v>
      </c>
      <c r="D13" s="733">
        <v>9143</v>
      </c>
      <c r="E13" s="733">
        <v>0</v>
      </c>
      <c r="F13" s="733">
        <v>0</v>
      </c>
      <c r="G13" s="733">
        <v>0</v>
      </c>
      <c r="H13" s="733">
        <v>0</v>
      </c>
      <c r="I13" s="733">
        <v>0</v>
      </c>
      <c r="J13" s="733">
        <v>0</v>
      </c>
      <c r="K13" s="733">
        <v>0</v>
      </c>
      <c r="L13" s="733">
        <v>31</v>
      </c>
      <c r="M13" s="733">
        <v>0</v>
      </c>
      <c r="N13" s="733">
        <v>0</v>
      </c>
      <c r="O13" s="733">
        <v>0</v>
      </c>
      <c r="P13" s="733">
        <v>0</v>
      </c>
      <c r="Q13" s="733">
        <v>21</v>
      </c>
      <c r="R13" s="768">
        <v>0</v>
      </c>
      <c r="S13" s="733">
        <v>21</v>
      </c>
    </row>
    <row r="14" spans="1:20" ht="15" customHeight="1">
      <c r="A14" s="876" t="s">
        <v>19</v>
      </c>
      <c r="B14" s="117">
        <v>3223</v>
      </c>
      <c r="C14" s="117">
        <v>3223</v>
      </c>
      <c r="D14" s="117">
        <v>3220</v>
      </c>
      <c r="E14" s="117">
        <v>0</v>
      </c>
      <c r="F14" s="117">
        <v>0</v>
      </c>
      <c r="G14" s="117">
        <v>3</v>
      </c>
      <c r="H14" s="117">
        <v>0</v>
      </c>
      <c r="I14" s="117">
        <v>0</v>
      </c>
      <c r="J14" s="117">
        <v>0</v>
      </c>
      <c r="K14" s="117">
        <v>0</v>
      </c>
      <c r="L14" s="117">
        <v>0</v>
      </c>
      <c r="M14" s="117">
        <v>0</v>
      </c>
      <c r="N14" s="117">
        <v>0</v>
      </c>
      <c r="O14" s="117">
        <v>0</v>
      </c>
      <c r="P14" s="117">
        <v>0</v>
      </c>
      <c r="Q14" s="117">
        <v>0</v>
      </c>
      <c r="R14" s="117">
        <v>0</v>
      </c>
      <c r="S14" s="117">
        <v>0</v>
      </c>
    </row>
    <row r="15" spans="1:20" ht="15" customHeight="1">
      <c r="A15" s="732" t="s">
        <v>20</v>
      </c>
      <c r="B15" s="733">
        <v>38121</v>
      </c>
      <c r="C15" s="733">
        <v>38110</v>
      </c>
      <c r="D15" s="733">
        <v>35702</v>
      </c>
      <c r="E15" s="733">
        <v>36</v>
      </c>
      <c r="F15" s="733">
        <v>2023</v>
      </c>
      <c r="G15" s="733">
        <v>2</v>
      </c>
      <c r="H15" s="733">
        <v>0</v>
      </c>
      <c r="I15" s="733">
        <v>0</v>
      </c>
      <c r="J15" s="733">
        <v>0</v>
      </c>
      <c r="K15" s="733">
        <v>0</v>
      </c>
      <c r="L15" s="733">
        <v>347</v>
      </c>
      <c r="M15" s="733">
        <v>0</v>
      </c>
      <c r="N15" s="733">
        <v>0</v>
      </c>
      <c r="O15" s="733">
        <v>0</v>
      </c>
      <c r="P15" s="733">
        <v>0</v>
      </c>
      <c r="Q15" s="733">
        <v>11</v>
      </c>
      <c r="R15" s="733">
        <v>6</v>
      </c>
      <c r="S15" s="733">
        <v>5</v>
      </c>
    </row>
    <row r="16" spans="1:20" ht="15" customHeight="1">
      <c r="A16" s="876" t="s">
        <v>21</v>
      </c>
      <c r="B16" s="117">
        <v>10934</v>
      </c>
      <c r="C16" s="117">
        <v>10176</v>
      </c>
      <c r="D16" s="117">
        <v>9225</v>
      </c>
      <c r="E16" s="117">
        <v>120</v>
      </c>
      <c r="F16" s="117">
        <v>357</v>
      </c>
      <c r="G16" s="117">
        <v>12</v>
      </c>
      <c r="H16" s="117">
        <v>0</v>
      </c>
      <c r="I16" s="117">
        <v>0</v>
      </c>
      <c r="J16" s="117">
        <v>0</v>
      </c>
      <c r="K16" s="117">
        <v>462</v>
      </c>
      <c r="L16" s="117">
        <v>0</v>
      </c>
      <c r="M16" s="117">
        <v>0</v>
      </c>
      <c r="N16" s="117">
        <v>0</v>
      </c>
      <c r="O16" s="117">
        <v>0</v>
      </c>
      <c r="P16" s="117">
        <v>0</v>
      </c>
      <c r="Q16" s="117">
        <v>758</v>
      </c>
      <c r="R16" s="117">
        <v>0</v>
      </c>
      <c r="S16" s="117">
        <v>758</v>
      </c>
    </row>
    <row r="17" spans="1:19" ht="15" customHeight="1">
      <c r="A17" s="732" t="s">
        <v>22</v>
      </c>
      <c r="B17" s="733">
        <v>7961</v>
      </c>
      <c r="C17" s="733">
        <v>7957</v>
      </c>
      <c r="D17" s="733">
        <v>7957</v>
      </c>
      <c r="E17" s="733">
        <v>0</v>
      </c>
      <c r="F17" s="733">
        <v>0</v>
      </c>
      <c r="G17" s="733">
        <v>0</v>
      </c>
      <c r="H17" s="733">
        <v>0</v>
      </c>
      <c r="I17" s="733">
        <v>0</v>
      </c>
      <c r="J17" s="733">
        <v>0</v>
      </c>
      <c r="K17" s="733">
        <v>0</v>
      </c>
      <c r="L17" s="733">
        <v>0</v>
      </c>
      <c r="M17" s="733">
        <v>0</v>
      </c>
      <c r="N17" s="733">
        <v>0</v>
      </c>
      <c r="O17" s="733">
        <v>0</v>
      </c>
      <c r="P17" s="733">
        <v>0</v>
      </c>
      <c r="Q17" s="733">
        <v>4</v>
      </c>
      <c r="R17" s="733">
        <v>0</v>
      </c>
      <c r="S17" s="733">
        <v>4</v>
      </c>
    </row>
    <row r="18" spans="1:19">
      <c r="A18" s="876" t="s">
        <v>23</v>
      </c>
      <c r="B18" s="117">
        <v>1499</v>
      </c>
      <c r="C18" s="117">
        <v>1434</v>
      </c>
      <c r="D18" s="117">
        <v>1434</v>
      </c>
      <c r="E18" s="117">
        <v>0</v>
      </c>
      <c r="F18" s="117">
        <v>0</v>
      </c>
      <c r="G18" s="117">
        <v>0</v>
      </c>
      <c r="H18" s="117">
        <v>0</v>
      </c>
      <c r="I18" s="117">
        <v>0</v>
      </c>
      <c r="J18" s="117">
        <v>0</v>
      </c>
      <c r="K18" s="117">
        <v>0</v>
      </c>
      <c r="L18" s="117">
        <v>0</v>
      </c>
      <c r="M18" s="117">
        <v>0</v>
      </c>
      <c r="N18" s="117">
        <v>0</v>
      </c>
      <c r="O18" s="117">
        <v>0</v>
      </c>
      <c r="P18" s="117">
        <v>0</v>
      </c>
      <c r="Q18" s="117">
        <v>65</v>
      </c>
      <c r="R18" s="117">
        <v>0</v>
      </c>
      <c r="S18" s="117">
        <v>65</v>
      </c>
    </row>
    <row r="19" spans="1:19" ht="16.5" customHeight="1">
      <c r="A19" s="761" t="s">
        <v>351</v>
      </c>
      <c r="B19" s="731">
        <v>434983</v>
      </c>
      <c r="C19" s="731">
        <v>432591</v>
      </c>
      <c r="D19" s="731">
        <v>430394</v>
      </c>
      <c r="E19" s="731">
        <v>20</v>
      </c>
      <c r="F19" s="731">
        <v>327</v>
      </c>
      <c r="G19" s="731">
        <v>496</v>
      </c>
      <c r="H19" s="731">
        <v>0</v>
      </c>
      <c r="I19" s="731">
        <v>12</v>
      </c>
      <c r="J19" s="731">
        <v>65</v>
      </c>
      <c r="K19" s="731">
        <v>255</v>
      </c>
      <c r="L19" s="731">
        <v>13</v>
      </c>
      <c r="M19" s="731">
        <v>58</v>
      </c>
      <c r="N19" s="731">
        <v>0</v>
      </c>
      <c r="O19" s="731">
        <v>951</v>
      </c>
      <c r="P19" s="731">
        <v>0</v>
      </c>
      <c r="Q19" s="731">
        <v>2392</v>
      </c>
      <c r="R19" s="731">
        <v>1843</v>
      </c>
      <c r="S19" s="731">
        <v>549</v>
      </c>
    </row>
    <row r="20" spans="1:19" ht="15" customHeight="1">
      <c r="A20" s="876" t="s">
        <v>25</v>
      </c>
      <c r="B20" s="117">
        <v>23707</v>
      </c>
      <c r="C20" s="117">
        <v>23650</v>
      </c>
      <c r="D20" s="117">
        <v>23512</v>
      </c>
      <c r="E20" s="117">
        <v>0</v>
      </c>
      <c r="F20" s="117">
        <v>48</v>
      </c>
      <c r="G20" s="117">
        <v>0</v>
      </c>
      <c r="H20" s="117">
        <v>0</v>
      </c>
      <c r="I20" s="117">
        <v>0</v>
      </c>
      <c r="J20" s="117">
        <v>0</v>
      </c>
      <c r="K20" s="117">
        <v>90</v>
      </c>
      <c r="L20" s="117">
        <v>0</v>
      </c>
      <c r="M20" s="117">
        <v>0</v>
      </c>
      <c r="N20" s="117">
        <v>0</v>
      </c>
      <c r="O20" s="117">
        <v>0</v>
      </c>
      <c r="P20" s="117">
        <v>0</v>
      </c>
      <c r="Q20" s="117">
        <v>57</v>
      </c>
      <c r="R20" s="117">
        <v>3</v>
      </c>
      <c r="S20" s="117">
        <v>54</v>
      </c>
    </row>
    <row r="21" spans="1:19" ht="15.75" customHeight="1">
      <c r="A21" s="732" t="s">
        <v>26</v>
      </c>
      <c r="B21" s="733">
        <v>14043</v>
      </c>
      <c r="C21" s="733">
        <v>12515</v>
      </c>
      <c r="D21" s="733">
        <v>12418</v>
      </c>
      <c r="E21" s="733">
        <v>20</v>
      </c>
      <c r="F21" s="733">
        <v>12</v>
      </c>
      <c r="G21" s="733">
        <v>0</v>
      </c>
      <c r="H21" s="733">
        <v>0</v>
      </c>
      <c r="I21" s="733">
        <v>0</v>
      </c>
      <c r="J21" s="733">
        <v>65</v>
      </c>
      <c r="K21" s="733">
        <v>0</v>
      </c>
      <c r="L21" s="733">
        <v>0</v>
      </c>
      <c r="M21" s="733">
        <v>0</v>
      </c>
      <c r="N21" s="733">
        <v>0</v>
      </c>
      <c r="O21" s="733">
        <v>0</v>
      </c>
      <c r="P21" s="733">
        <v>0</v>
      </c>
      <c r="Q21" s="733">
        <v>1528</v>
      </c>
      <c r="R21" s="733">
        <v>1508</v>
      </c>
      <c r="S21" s="733">
        <v>20</v>
      </c>
    </row>
    <row r="22" spans="1:19" ht="15.75" customHeight="1">
      <c r="A22" s="876" t="s">
        <v>27</v>
      </c>
      <c r="B22" s="117">
        <v>98466</v>
      </c>
      <c r="C22" s="117">
        <v>97912</v>
      </c>
      <c r="D22" s="117">
        <v>96083</v>
      </c>
      <c r="E22" s="117">
        <v>0</v>
      </c>
      <c r="F22" s="117">
        <v>147</v>
      </c>
      <c r="G22" s="117">
        <v>496</v>
      </c>
      <c r="H22" s="117">
        <v>0</v>
      </c>
      <c r="I22" s="117">
        <v>12</v>
      </c>
      <c r="J22" s="117">
        <v>0</v>
      </c>
      <c r="K22" s="117">
        <v>165</v>
      </c>
      <c r="L22" s="117">
        <v>0</v>
      </c>
      <c r="M22" s="117">
        <v>58</v>
      </c>
      <c r="N22" s="117">
        <v>0</v>
      </c>
      <c r="O22" s="117">
        <v>951</v>
      </c>
      <c r="P22" s="117">
        <v>0</v>
      </c>
      <c r="Q22" s="117">
        <v>554</v>
      </c>
      <c r="R22" s="117">
        <v>287</v>
      </c>
      <c r="S22" s="117">
        <v>267</v>
      </c>
    </row>
    <row r="23" spans="1:19" ht="15" customHeight="1">
      <c r="A23" s="732" t="s">
        <v>28</v>
      </c>
      <c r="B23" s="733">
        <v>6875</v>
      </c>
      <c r="C23" s="733">
        <v>6734</v>
      </c>
      <c r="D23" s="733">
        <v>6721</v>
      </c>
      <c r="E23" s="733">
        <v>0</v>
      </c>
      <c r="F23" s="733">
        <v>0</v>
      </c>
      <c r="G23" s="733">
        <v>0</v>
      </c>
      <c r="H23" s="733">
        <v>0</v>
      </c>
      <c r="I23" s="733">
        <v>0</v>
      </c>
      <c r="J23" s="733">
        <v>0</v>
      </c>
      <c r="K23" s="733">
        <v>0</v>
      </c>
      <c r="L23" s="733">
        <v>13</v>
      </c>
      <c r="M23" s="733">
        <v>0</v>
      </c>
      <c r="N23" s="733">
        <v>0</v>
      </c>
      <c r="O23" s="733">
        <v>0</v>
      </c>
      <c r="P23" s="733">
        <v>0</v>
      </c>
      <c r="Q23" s="733">
        <v>141</v>
      </c>
      <c r="R23" s="733">
        <v>45</v>
      </c>
      <c r="S23" s="733">
        <v>96</v>
      </c>
    </row>
    <row r="24" spans="1:19" ht="15" customHeight="1">
      <c r="A24" s="876" t="s">
        <v>29</v>
      </c>
      <c r="B24" s="117">
        <v>265263</v>
      </c>
      <c r="C24" s="117">
        <v>265169</v>
      </c>
      <c r="D24" s="117">
        <v>265049</v>
      </c>
      <c r="E24" s="117">
        <v>0</v>
      </c>
      <c r="F24" s="117">
        <v>120</v>
      </c>
      <c r="G24" s="117">
        <v>0</v>
      </c>
      <c r="H24" s="117">
        <v>0</v>
      </c>
      <c r="I24" s="117">
        <v>0</v>
      </c>
      <c r="J24" s="117">
        <v>0</v>
      </c>
      <c r="K24" s="117">
        <v>0</v>
      </c>
      <c r="L24" s="117">
        <v>0</v>
      </c>
      <c r="M24" s="117">
        <v>0</v>
      </c>
      <c r="N24" s="117">
        <v>0</v>
      </c>
      <c r="O24" s="117">
        <v>0</v>
      </c>
      <c r="P24" s="117">
        <v>0</v>
      </c>
      <c r="Q24" s="117">
        <v>94</v>
      </c>
      <c r="R24" s="117">
        <v>0</v>
      </c>
      <c r="S24" s="117">
        <v>94</v>
      </c>
    </row>
    <row r="25" spans="1:19">
      <c r="A25" s="732" t="s">
        <v>30</v>
      </c>
      <c r="B25" s="733">
        <v>26629</v>
      </c>
      <c r="C25" s="733">
        <v>26611</v>
      </c>
      <c r="D25" s="733">
        <v>26611</v>
      </c>
      <c r="E25" s="733">
        <v>0</v>
      </c>
      <c r="F25" s="733">
        <v>0</v>
      </c>
      <c r="G25" s="733">
        <v>0</v>
      </c>
      <c r="H25" s="733">
        <v>0</v>
      </c>
      <c r="I25" s="733">
        <v>0</v>
      </c>
      <c r="J25" s="733">
        <v>0</v>
      </c>
      <c r="K25" s="733">
        <v>0</v>
      </c>
      <c r="L25" s="733">
        <v>0</v>
      </c>
      <c r="M25" s="733">
        <v>0</v>
      </c>
      <c r="N25" s="733">
        <v>0</v>
      </c>
      <c r="O25" s="733">
        <v>0</v>
      </c>
      <c r="P25" s="733">
        <v>0</v>
      </c>
      <c r="Q25" s="733">
        <v>18</v>
      </c>
      <c r="R25" s="733">
        <v>0</v>
      </c>
      <c r="S25" s="733">
        <v>18</v>
      </c>
    </row>
    <row r="26" spans="1:19" ht="18" customHeight="1">
      <c r="A26" s="123" t="s">
        <v>350</v>
      </c>
      <c r="B26" s="46">
        <v>23421</v>
      </c>
      <c r="C26" s="46">
        <v>23406</v>
      </c>
      <c r="D26" s="46">
        <v>23141</v>
      </c>
      <c r="E26" s="46">
        <v>0</v>
      </c>
      <c r="F26" s="46">
        <v>63</v>
      </c>
      <c r="G26" s="46">
        <v>13</v>
      </c>
      <c r="H26" s="46">
        <v>70</v>
      </c>
      <c r="I26" s="46">
        <v>119</v>
      </c>
      <c r="J26" s="46">
        <v>0</v>
      </c>
      <c r="K26" s="46">
        <v>0</v>
      </c>
      <c r="L26" s="46">
        <v>0</v>
      </c>
      <c r="M26" s="46">
        <v>0</v>
      </c>
      <c r="N26" s="46">
        <v>0</v>
      </c>
      <c r="O26" s="46">
        <v>0</v>
      </c>
      <c r="P26" s="46">
        <v>0</v>
      </c>
      <c r="Q26" s="46">
        <v>15</v>
      </c>
      <c r="R26" s="46">
        <v>15</v>
      </c>
      <c r="S26" s="46">
        <v>0</v>
      </c>
    </row>
    <row r="27" spans="1:19">
      <c r="A27" s="732" t="s">
        <v>93</v>
      </c>
      <c r="B27" s="733">
        <v>10658</v>
      </c>
      <c r="C27" s="733">
        <v>10643</v>
      </c>
      <c r="D27" s="733">
        <v>10643</v>
      </c>
      <c r="E27" s="733">
        <v>0</v>
      </c>
      <c r="F27" s="733">
        <v>0</v>
      </c>
      <c r="G27" s="733">
        <v>0</v>
      </c>
      <c r="H27" s="733">
        <v>0</v>
      </c>
      <c r="I27" s="733">
        <v>0</v>
      </c>
      <c r="J27" s="733">
        <v>0</v>
      </c>
      <c r="K27" s="733">
        <v>0</v>
      </c>
      <c r="L27" s="733">
        <v>0</v>
      </c>
      <c r="M27" s="733">
        <v>0</v>
      </c>
      <c r="N27" s="733">
        <v>0</v>
      </c>
      <c r="O27" s="733">
        <v>0</v>
      </c>
      <c r="P27" s="733">
        <v>0</v>
      </c>
      <c r="Q27" s="733">
        <v>15</v>
      </c>
      <c r="R27" s="733">
        <v>15</v>
      </c>
      <c r="S27" s="733">
        <v>0</v>
      </c>
    </row>
    <row r="28" spans="1:19">
      <c r="A28" s="876" t="s">
        <v>101</v>
      </c>
      <c r="B28" s="117">
        <v>1360</v>
      </c>
      <c r="C28" s="117">
        <v>1360</v>
      </c>
      <c r="D28" s="117">
        <v>1360</v>
      </c>
      <c r="E28" s="117">
        <v>0</v>
      </c>
      <c r="F28" s="117">
        <v>0</v>
      </c>
      <c r="G28" s="117">
        <v>0</v>
      </c>
      <c r="H28" s="117">
        <v>0</v>
      </c>
      <c r="I28" s="117">
        <v>0</v>
      </c>
      <c r="J28" s="117">
        <v>0</v>
      </c>
      <c r="K28" s="117">
        <v>0</v>
      </c>
      <c r="L28" s="117">
        <v>0</v>
      </c>
      <c r="M28" s="117">
        <v>0</v>
      </c>
      <c r="N28" s="117">
        <v>0</v>
      </c>
      <c r="O28" s="117">
        <v>0</v>
      </c>
      <c r="P28" s="117">
        <v>0</v>
      </c>
      <c r="Q28" s="767">
        <v>0</v>
      </c>
      <c r="R28" s="767" t="s">
        <v>552</v>
      </c>
      <c r="S28" s="767">
        <v>0</v>
      </c>
    </row>
    <row r="29" spans="1:19">
      <c r="A29" s="732" t="s">
        <v>92</v>
      </c>
      <c r="B29" s="733">
        <v>2801</v>
      </c>
      <c r="C29" s="733">
        <v>2801</v>
      </c>
      <c r="D29" s="733">
        <v>2731</v>
      </c>
      <c r="E29" s="733">
        <v>0</v>
      </c>
      <c r="F29" s="733">
        <v>0</v>
      </c>
      <c r="G29" s="733">
        <v>0</v>
      </c>
      <c r="H29" s="733">
        <v>70</v>
      </c>
      <c r="I29" s="733">
        <v>0</v>
      </c>
      <c r="J29" s="733">
        <v>0</v>
      </c>
      <c r="K29" s="733">
        <v>0</v>
      </c>
      <c r="L29" s="733">
        <v>0</v>
      </c>
      <c r="M29" s="733">
        <v>0</v>
      </c>
      <c r="N29" s="733">
        <v>0</v>
      </c>
      <c r="O29" s="733">
        <v>0</v>
      </c>
      <c r="P29" s="733">
        <v>0</v>
      </c>
      <c r="Q29" s="733">
        <v>0</v>
      </c>
      <c r="R29" s="733">
        <v>0</v>
      </c>
      <c r="S29" s="768" t="s">
        <v>552</v>
      </c>
    </row>
    <row r="30" spans="1:19">
      <c r="A30" s="876" t="s">
        <v>100</v>
      </c>
      <c r="B30" s="117">
        <v>3888</v>
      </c>
      <c r="C30" s="117">
        <v>3888</v>
      </c>
      <c r="D30" s="117">
        <v>3827</v>
      </c>
      <c r="E30" s="117">
        <v>0</v>
      </c>
      <c r="F30" s="117">
        <v>48</v>
      </c>
      <c r="G30" s="117">
        <v>13</v>
      </c>
      <c r="H30" s="117">
        <v>0</v>
      </c>
      <c r="I30" s="117">
        <v>0</v>
      </c>
      <c r="J30" s="117">
        <v>0</v>
      </c>
      <c r="K30" s="117">
        <v>0</v>
      </c>
      <c r="L30" s="117">
        <v>0</v>
      </c>
      <c r="M30" s="117">
        <v>0</v>
      </c>
      <c r="N30" s="117">
        <v>0</v>
      </c>
      <c r="O30" s="117">
        <v>0</v>
      </c>
      <c r="P30" s="117">
        <v>0</v>
      </c>
      <c r="Q30" s="767" t="s">
        <v>552</v>
      </c>
      <c r="R30" s="767" t="s">
        <v>552</v>
      </c>
      <c r="S30" s="767" t="s">
        <v>552</v>
      </c>
    </row>
    <row r="31" spans="1:19">
      <c r="A31" s="732" t="s">
        <v>91</v>
      </c>
      <c r="B31" s="733">
        <v>1838</v>
      </c>
      <c r="C31" s="733">
        <v>1838</v>
      </c>
      <c r="D31" s="733">
        <v>1704</v>
      </c>
      <c r="E31" s="733">
        <v>0</v>
      </c>
      <c r="F31" s="733">
        <v>15</v>
      </c>
      <c r="G31" s="733">
        <v>0</v>
      </c>
      <c r="H31" s="733">
        <v>0</v>
      </c>
      <c r="I31" s="733">
        <v>119</v>
      </c>
      <c r="J31" s="733">
        <v>0</v>
      </c>
      <c r="K31" s="733">
        <v>0</v>
      </c>
      <c r="L31" s="733">
        <v>0</v>
      </c>
      <c r="M31" s="733">
        <v>0</v>
      </c>
      <c r="N31" s="733">
        <v>0</v>
      </c>
      <c r="O31" s="733">
        <v>0</v>
      </c>
      <c r="P31" s="733">
        <v>0</v>
      </c>
      <c r="Q31" s="733">
        <v>0</v>
      </c>
      <c r="R31" s="733">
        <v>0</v>
      </c>
      <c r="S31" s="733">
        <v>0</v>
      </c>
    </row>
    <row r="32" spans="1:19">
      <c r="A32" s="876" t="s">
        <v>90</v>
      </c>
      <c r="B32" s="117">
        <v>2876</v>
      </c>
      <c r="C32" s="117">
        <v>2876</v>
      </c>
      <c r="D32" s="117">
        <v>2876</v>
      </c>
      <c r="E32" s="117">
        <v>0</v>
      </c>
      <c r="F32" s="117">
        <v>0</v>
      </c>
      <c r="G32" s="117">
        <v>0</v>
      </c>
      <c r="H32" s="117">
        <v>0</v>
      </c>
      <c r="I32" s="117">
        <v>0</v>
      </c>
      <c r="J32" s="117">
        <v>0</v>
      </c>
      <c r="K32" s="117">
        <v>0</v>
      </c>
      <c r="L32" s="117">
        <v>0</v>
      </c>
      <c r="M32" s="117">
        <v>0</v>
      </c>
      <c r="N32" s="117">
        <v>0</v>
      </c>
      <c r="O32" s="117">
        <v>0</v>
      </c>
      <c r="P32" s="117">
        <v>0</v>
      </c>
      <c r="Q32" s="117">
        <v>0</v>
      </c>
      <c r="R32" s="767">
        <v>0</v>
      </c>
      <c r="S32" s="117">
        <v>0</v>
      </c>
    </row>
    <row r="33" spans="1:19" ht="18" customHeight="1">
      <c r="A33" s="761" t="s">
        <v>349</v>
      </c>
      <c r="B33" s="731">
        <v>398</v>
      </c>
      <c r="C33" s="731">
        <v>398</v>
      </c>
      <c r="D33" s="731">
        <v>398</v>
      </c>
      <c r="E33" s="731">
        <v>0</v>
      </c>
      <c r="F33" s="731">
        <v>0</v>
      </c>
      <c r="G33" s="731">
        <v>0</v>
      </c>
      <c r="H33" s="731">
        <v>0</v>
      </c>
      <c r="I33" s="731">
        <v>0</v>
      </c>
      <c r="J33" s="731">
        <v>0</v>
      </c>
      <c r="K33" s="731">
        <v>0</v>
      </c>
      <c r="L33" s="731">
        <v>0</v>
      </c>
      <c r="M33" s="731">
        <v>0</v>
      </c>
      <c r="N33" s="731">
        <v>0</v>
      </c>
      <c r="O33" s="731">
        <v>0</v>
      </c>
      <c r="P33" s="731">
        <v>0</v>
      </c>
      <c r="Q33" s="731" t="s">
        <v>552</v>
      </c>
      <c r="R33" s="731" t="s">
        <v>552</v>
      </c>
      <c r="S33" s="731" t="s">
        <v>552</v>
      </c>
    </row>
    <row r="34" spans="1:19">
      <c r="A34" s="876" t="s">
        <v>99</v>
      </c>
      <c r="B34" s="117">
        <v>398</v>
      </c>
      <c r="C34" s="117">
        <v>398</v>
      </c>
      <c r="D34" s="117">
        <v>398</v>
      </c>
      <c r="E34" s="117">
        <v>0</v>
      </c>
      <c r="F34" s="117">
        <v>0</v>
      </c>
      <c r="G34" s="117">
        <v>0</v>
      </c>
      <c r="H34" s="117">
        <v>0</v>
      </c>
      <c r="I34" s="117">
        <v>0</v>
      </c>
      <c r="J34" s="117">
        <v>0</v>
      </c>
      <c r="K34" s="117">
        <v>0</v>
      </c>
      <c r="L34" s="117">
        <v>0</v>
      </c>
      <c r="M34" s="117">
        <v>0</v>
      </c>
      <c r="N34" s="117">
        <v>0</v>
      </c>
      <c r="O34" s="117">
        <v>0</v>
      </c>
      <c r="P34" s="117">
        <v>0</v>
      </c>
      <c r="Q34" s="767" t="s">
        <v>552</v>
      </c>
      <c r="R34" s="767" t="s">
        <v>552</v>
      </c>
      <c r="S34" s="767" t="s">
        <v>552</v>
      </c>
    </row>
    <row r="35" spans="1:19" ht="17.25" customHeight="1">
      <c r="A35" s="761" t="s">
        <v>772</v>
      </c>
      <c r="B35" s="731">
        <v>47</v>
      </c>
      <c r="C35" s="731">
        <v>47</v>
      </c>
      <c r="D35" s="731">
        <v>47</v>
      </c>
      <c r="E35" s="731">
        <v>0</v>
      </c>
      <c r="F35" s="731">
        <v>0</v>
      </c>
      <c r="G35" s="731">
        <v>0</v>
      </c>
      <c r="H35" s="731">
        <v>0</v>
      </c>
      <c r="I35" s="731">
        <v>0</v>
      </c>
      <c r="J35" s="731">
        <v>0</v>
      </c>
      <c r="K35" s="731">
        <v>0</v>
      </c>
      <c r="L35" s="731">
        <v>0</v>
      </c>
      <c r="M35" s="731">
        <v>0</v>
      </c>
      <c r="N35" s="731">
        <v>0</v>
      </c>
      <c r="O35" s="731">
        <v>0</v>
      </c>
      <c r="P35" s="731">
        <v>0</v>
      </c>
      <c r="Q35" s="731" t="s">
        <v>552</v>
      </c>
      <c r="R35" s="731" t="s">
        <v>552</v>
      </c>
      <c r="S35" s="731" t="s">
        <v>552</v>
      </c>
    </row>
    <row r="36" spans="1:19">
      <c r="A36" s="876" t="s">
        <v>116</v>
      </c>
      <c r="B36" s="117">
        <v>47</v>
      </c>
      <c r="C36" s="117">
        <v>47</v>
      </c>
      <c r="D36" s="117">
        <v>47</v>
      </c>
      <c r="E36" s="117">
        <v>0</v>
      </c>
      <c r="F36" s="117">
        <v>0</v>
      </c>
      <c r="G36" s="117">
        <v>0</v>
      </c>
      <c r="H36" s="117">
        <v>0</v>
      </c>
      <c r="I36" s="117">
        <v>0</v>
      </c>
      <c r="J36" s="117">
        <v>0</v>
      </c>
      <c r="K36" s="117">
        <v>0</v>
      </c>
      <c r="L36" s="117">
        <v>0</v>
      </c>
      <c r="M36" s="117">
        <v>0</v>
      </c>
      <c r="N36" s="117">
        <v>0</v>
      </c>
      <c r="O36" s="117">
        <v>0</v>
      </c>
      <c r="P36" s="117">
        <v>0</v>
      </c>
      <c r="Q36" s="767" t="s">
        <v>552</v>
      </c>
      <c r="R36" s="767" t="s">
        <v>552</v>
      </c>
      <c r="S36" s="767" t="s">
        <v>552</v>
      </c>
    </row>
    <row r="37" spans="1:19" ht="10.5" customHeight="1">
      <c r="A37" s="150"/>
      <c r="B37" s="117"/>
      <c r="C37" s="117"/>
      <c r="D37" s="117"/>
      <c r="E37" s="117"/>
      <c r="F37" s="117"/>
      <c r="G37" s="117"/>
      <c r="H37" s="117"/>
      <c r="I37" s="117"/>
      <c r="J37" s="117"/>
      <c r="K37" s="117"/>
      <c r="L37" s="117"/>
      <c r="M37" s="117"/>
      <c r="N37" s="117"/>
      <c r="O37" s="117"/>
      <c r="P37" s="117"/>
      <c r="Q37" s="767"/>
      <c r="R37" s="767"/>
      <c r="S37" s="767"/>
    </row>
    <row r="38" spans="1:19" ht="84.75" customHeight="1">
      <c r="A38" s="1214" t="s">
        <v>771</v>
      </c>
      <c r="B38" s="1214"/>
      <c r="C38" s="1214"/>
      <c r="D38" s="1214"/>
      <c r="E38" s="1214"/>
      <c r="F38" s="1214"/>
      <c r="G38" s="1214"/>
      <c r="H38" s="1214"/>
      <c r="I38" s="1214"/>
      <c r="J38" s="1214"/>
      <c r="K38" s="1214"/>
      <c r="L38" s="1214"/>
      <c r="M38" s="1214"/>
      <c r="N38" s="1214"/>
      <c r="O38" s="1214"/>
      <c r="P38" s="1214"/>
      <c r="Q38" s="1214"/>
      <c r="R38" s="1214"/>
      <c r="S38" s="1214"/>
    </row>
  </sheetData>
  <mergeCells count="6">
    <mergeCell ref="A1:S1"/>
    <mergeCell ref="A38:S38"/>
    <mergeCell ref="C3:P4"/>
    <mergeCell ref="A3:A5"/>
    <mergeCell ref="Q3:S4"/>
    <mergeCell ref="B3:B5"/>
  </mergeCells>
  <hyperlinks>
    <hyperlink ref="T1" location="INDICE!A1" display="INDICE"/>
  </hyperlinks>
  <printOptions horizontalCentered="1"/>
  <pageMargins left="0.74803149606299213" right="0.74803149606299213" top="1.1417322834645669" bottom="0.98425196850393704" header="0" footer="0.51181102362204722"/>
  <pageSetup paperSize="9" scale="65" firstPageNumber="110" orientation="landscape" useFirstPageNumber="1" r:id="rId1"/>
  <headerFooter scaleWithDoc="0" alignWithMargins="0">
    <oddHeader>&amp;C&amp;G</oddHeader>
    <oddFooter>&amp;C&amp;12 114</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showGridLines="0" zoomScale="90" zoomScaleNormal="90" zoomScalePageLayoutView="80" workbookViewId="0">
      <selection activeCell="A2" sqref="A2"/>
    </sheetView>
  </sheetViews>
  <sheetFormatPr baseColWidth="10" defaultColWidth="9.140625" defaultRowHeight="12.75"/>
  <cols>
    <col min="1" max="1" width="26.42578125" style="65" bestFit="1" customWidth="1"/>
    <col min="2" max="2" width="9.140625" style="65" customWidth="1"/>
    <col min="3" max="5" width="6.85546875" style="65" bestFit="1" customWidth="1"/>
    <col min="6" max="7" width="10.42578125" style="65" bestFit="1" customWidth="1"/>
    <col min="8" max="8" width="11.28515625" style="65" bestFit="1" customWidth="1"/>
    <col min="9" max="9" width="6.5703125" style="65" bestFit="1" customWidth="1"/>
    <col min="10" max="10" width="12.42578125" style="65" customWidth="1"/>
    <col min="11" max="11" width="10.42578125" style="65" bestFit="1" customWidth="1"/>
    <col min="12" max="12" width="11.140625" style="65" bestFit="1" customWidth="1"/>
    <col min="13" max="14" width="7.7109375" style="65" bestFit="1" customWidth="1"/>
    <col min="15" max="15" width="8" style="65" bestFit="1" customWidth="1"/>
    <col min="16" max="16" width="7.85546875" style="65" bestFit="1" customWidth="1"/>
    <col min="17" max="17" width="9.28515625" style="65" bestFit="1" customWidth="1"/>
    <col min="18" max="18" width="6.85546875" style="65" bestFit="1" customWidth="1"/>
    <col min="19" max="16384" width="9.140625" style="57"/>
  </cols>
  <sheetData>
    <row r="1" spans="1:19" ht="42.75" customHeight="1">
      <c r="A1" s="1167" t="s">
        <v>1453</v>
      </c>
      <c r="B1" s="1168"/>
      <c r="C1" s="1168"/>
      <c r="D1" s="1168"/>
      <c r="E1" s="1168"/>
      <c r="F1" s="1168"/>
      <c r="G1" s="1168"/>
      <c r="H1" s="1168"/>
      <c r="I1" s="1168"/>
      <c r="J1" s="1168"/>
      <c r="K1" s="1168"/>
      <c r="L1" s="1168"/>
      <c r="M1" s="1168"/>
      <c r="N1" s="1168"/>
      <c r="O1" s="1168"/>
      <c r="P1" s="1168"/>
      <c r="Q1" s="1168"/>
      <c r="R1" s="1168"/>
      <c r="S1" s="468" t="s">
        <v>1037</v>
      </c>
    </row>
    <row r="2" spans="1:19" s="65" customFormat="1" ht="9.75" customHeight="1">
      <c r="A2" s="52"/>
      <c r="B2" s="52"/>
      <c r="C2" s="52"/>
      <c r="D2" s="52"/>
      <c r="E2" s="52"/>
      <c r="F2" s="52"/>
      <c r="G2" s="52"/>
      <c r="H2" s="52"/>
      <c r="I2" s="52"/>
      <c r="J2" s="52"/>
      <c r="K2" s="52"/>
      <c r="L2" s="52"/>
      <c r="M2" s="52"/>
      <c r="N2" s="52"/>
      <c r="O2" s="52"/>
      <c r="P2" s="92"/>
      <c r="Q2" s="92"/>
      <c r="R2" s="92"/>
    </row>
    <row r="3" spans="1:19" s="58" customFormat="1" ht="13.5" customHeight="1">
      <c r="A3" s="1170" t="s">
        <v>98</v>
      </c>
      <c r="B3" s="1170" t="s">
        <v>603</v>
      </c>
      <c r="C3" s="1204" t="s">
        <v>1065</v>
      </c>
      <c r="D3" s="1205"/>
      <c r="E3" s="1205"/>
      <c r="F3" s="1205"/>
      <c r="G3" s="1205"/>
      <c r="H3" s="1205"/>
      <c r="I3" s="1205"/>
      <c r="J3" s="1205"/>
      <c r="K3" s="1205"/>
      <c r="L3" s="1206"/>
      <c r="M3" s="1204" t="s">
        <v>1066</v>
      </c>
      <c r="N3" s="1205"/>
      <c r="O3" s="1205"/>
      <c r="P3" s="1205"/>
      <c r="Q3" s="1205"/>
      <c r="R3" s="1206"/>
    </row>
    <row r="4" spans="1:19" s="58" customFormat="1">
      <c r="A4" s="1170"/>
      <c r="B4" s="1171"/>
      <c r="C4" s="1207"/>
      <c r="D4" s="1208"/>
      <c r="E4" s="1208"/>
      <c r="F4" s="1208"/>
      <c r="G4" s="1208"/>
      <c r="H4" s="1208"/>
      <c r="I4" s="1208"/>
      <c r="J4" s="1208"/>
      <c r="K4" s="1208"/>
      <c r="L4" s="1209"/>
      <c r="M4" s="1207"/>
      <c r="N4" s="1208"/>
      <c r="O4" s="1208"/>
      <c r="P4" s="1208"/>
      <c r="Q4" s="1208"/>
      <c r="R4" s="1209"/>
    </row>
    <row r="5" spans="1:19" s="58" customFormat="1" ht="36">
      <c r="A5" s="1170"/>
      <c r="B5" s="1171"/>
      <c r="C5" s="726" t="s">
        <v>76</v>
      </c>
      <c r="D5" s="726" t="s">
        <v>75</v>
      </c>
      <c r="E5" s="726" t="s">
        <v>74</v>
      </c>
      <c r="F5" s="726" t="s">
        <v>73</v>
      </c>
      <c r="G5" s="726" t="s">
        <v>72</v>
      </c>
      <c r="H5" s="726" t="s">
        <v>71</v>
      </c>
      <c r="I5" s="726" t="s">
        <v>70</v>
      </c>
      <c r="J5" s="726" t="s">
        <v>69</v>
      </c>
      <c r="K5" s="726" t="s">
        <v>618</v>
      </c>
      <c r="L5" s="726" t="s">
        <v>67</v>
      </c>
      <c r="M5" s="726" t="s">
        <v>76</v>
      </c>
      <c r="N5" s="726" t="s">
        <v>66</v>
      </c>
      <c r="O5" s="726" t="s">
        <v>65</v>
      </c>
      <c r="P5" s="726" t="s">
        <v>64</v>
      </c>
      <c r="Q5" s="726" t="s">
        <v>63</v>
      </c>
      <c r="R5" s="726" t="s">
        <v>342</v>
      </c>
    </row>
    <row r="6" spans="1:19" ht="15.75" customHeight="1">
      <c r="A6" s="45" t="s">
        <v>11</v>
      </c>
      <c r="B6" s="96">
        <v>616131</v>
      </c>
      <c r="C6" s="96">
        <v>36176</v>
      </c>
      <c r="D6" s="96">
        <v>24479</v>
      </c>
      <c r="E6" s="96">
        <v>2715</v>
      </c>
      <c r="F6" s="96">
        <v>5699</v>
      </c>
      <c r="G6" s="96">
        <v>2033</v>
      </c>
      <c r="H6" s="96">
        <v>0</v>
      </c>
      <c r="I6" s="96">
        <v>1200</v>
      </c>
      <c r="J6" s="96">
        <v>50</v>
      </c>
      <c r="K6" s="96">
        <v>0</v>
      </c>
      <c r="L6" s="96">
        <v>0</v>
      </c>
      <c r="M6" s="96">
        <v>579955</v>
      </c>
      <c r="N6" s="96">
        <v>71557</v>
      </c>
      <c r="O6" s="96">
        <v>474163</v>
      </c>
      <c r="P6" s="96">
        <v>24359</v>
      </c>
      <c r="Q6" s="96">
        <v>8978</v>
      </c>
      <c r="R6" s="96">
        <v>898</v>
      </c>
    </row>
    <row r="7" spans="1:19" ht="17.25" customHeight="1">
      <c r="A7" s="734" t="s">
        <v>352</v>
      </c>
      <c r="B7" s="755">
        <v>157282</v>
      </c>
      <c r="C7" s="755">
        <v>10661</v>
      </c>
      <c r="D7" s="755">
        <v>6990</v>
      </c>
      <c r="E7" s="755">
        <v>1953</v>
      </c>
      <c r="F7" s="755">
        <v>0</v>
      </c>
      <c r="G7" s="755">
        <v>1024</v>
      </c>
      <c r="H7" s="755">
        <v>0</v>
      </c>
      <c r="I7" s="755">
        <v>650</v>
      </c>
      <c r="J7" s="755">
        <v>44</v>
      </c>
      <c r="K7" s="755">
        <v>0</v>
      </c>
      <c r="L7" s="755">
        <v>0</v>
      </c>
      <c r="M7" s="755">
        <v>146621</v>
      </c>
      <c r="N7" s="755">
        <v>25267</v>
      </c>
      <c r="O7" s="755">
        <v>95553</v>
      </c>
      <c r="P7" s="755">
        <v>18116</v>
      </c>
      <c r="Q7" s="755">
        <v>7416</v>
      </c>
      <c r="R7" s="755">
        <v>269</v>
      </c>
    </row>
    <row r="8" spans="1:19">
      <c r="A8" s="150" t="s">
        <v>13</v>
      </c>
      <c r="B8" s="754">
        <v>42342</v>
      </c>
      <c r="C8" s="754">
        <v>1279</v>
      </c>
      <c r="D8" s="754">
        <v>253</v>
      </c>
      <c r="E8" s="754">
        <v>0</v>
      </c>
      <c r="F8" s="754">
        <v>0</v>
      </c>
      <c r="G8" s="754">
        <v>1024</v>
      </c>
      <c r="H8" s="754">
        <v>0</v>
      </c>
      <c r="I8" s="754">
        <v>2</v>
      </c>
      <c r="J8" s="754">
        <v>0</v>
      </c>
      <c r="K8" s="754">
        <v>0</v>
      </c>
      <c r="L8" s="754">
        <v>0</v>
      </c>
      <c r="M8" s="754">
        <v>41063</v>
      </c>
      <c r="N8" s="754">
        <v>8866</v>
      </c>
      <c r="O8" s="754">
        <v>27525</v>
      </c>
      <c r="P8" s="754">
        <v>453</v>
      </c>
      <c r="Q8" s="754">
        <v>3998</v>
      </c>
      <c r="R8" s="754">
        <v>221</v>
      </c>
    </row>
    <row r="9" spans="1:19">
      <c r="A9" s="756" t="s">
        <v>14</v>
      </c>
      <c r="B9" s="757">
        <v>18486</v>
      </c>
      <c r="C9" s="757">
        <v>129</v>
      </c>
      <c r="D9" s="757">
        <v>111</v>
      </c>
      <c r="E9" s="757">
        <v>0</v>
      </c>
      <c r="F9" s="757">
        <v>0</v>
      </c>
      <c r="G9" s="757">
        <v>0</v>
      </c>
      <c r="H9" s="757">
        <v>0</v>
      </c>
      <c r="I9" s="757">
        <v>18</v>
      </c>
      <c r="J9" s="757">
        <v>0</v>
      </c>
      <c r="K9" s="757">
        <v>0</v>
      </c>
      <c r="L9" s="757">
        <v>0</v>
      </c>
      <c r="M9" s="757">
        <v>18357</v>
      </c>
      <c r="N9" s="757">
        <v>1559</v>
      </c>
      <c r="O9" s="757">
        <v>13773</v>
      </c>
      <c r="P9" s="757">
        <v>1600</v>
      </c>
      <c r="Q9" s="757">
        <v>1425</v>
      </c>
      <c r="R9" s="757">
        <v>0</v>
      </c>
    </row>
    <row r="10" spans="1:19">
      <c r="A10" s="150" t="s">
        <v>15</v>
      </c>
      <c r="B10" s="754">
        <v>15772</v>
      </c>
      <c r="C10" s="754">
        <v>59</v>
      </c>
      <c r="D10" s="754">
        <v>59</v>
      </c>
      <c r="E10" s="754">
        <v>0</v>
      </c>
      <c r="F10" s="754">
        <v>0</v>
      </c>
      <c r="G10" s="754">
        <v>0</v>
      </c>
      <c r="H10" s="754">
        <v>0</v>
      </c>
      <c r="I10" s="754">
        <v>0</v>
      </c>
      <c r="J10" s="754">
        <v>0</v>
      </c>
      <c r="K10" s="754">
        <v>0</v>
      </c>
      <c r="L10" s="754">
        <v>0</v>
      </c>
      <c r="M10" s="754">
        <v>15713</v>
      </c>
      <c r="N10" s="754">
        <v>7460</v>
      </c>
      <c r="O10" s="754">
        <v>5674</v>
      </c>
      <c r="P10" s="754">
        <v>2527</v>
      </c>
      <c r="Q10" s="754">
        <v>7</v>
      </c>
      <c r="R10" s="754">
        <v>45</v>
      </c>
    </row>
    <row r="11" spans="1:19">
      <c r="A11" s="756" t="s">
        <v>16</v>
      </c>
      <c r="B11" s="757">
        <v>5267</v>
      </c>
      <c r="C11" s="757">
        <v>233</v>
      </c>
      <c r="D11" s="757">
        <v>203</v>
      </c>
      <c r="E11" s="757">
        <v>0</v>
      </c>
      <c r="F11" s="757">
        <v>0</v>
      </c>
      <c r="G11" s="757">
        <v>0</v>
      </c>
      <c r="H11" s="757">
        <v>0</v>
      </c>
      <c r="I11" s="757">
        <v>0</v>
      </c>
      <c r="J11" s="757">
        <v>30</v>
      </c>
      <c r="K11" s="757">
        <v>0</v>
      </c>
      <c r="L11" s="757">
        <v>0</v>
      </c>
      <c r="M11" s="757">
        <v>5034</v>
      </c>
      <c r="N11" s="757">
        <v>129</v>
      </c>
      <c r="O11" s="757">
        <v>3688</v>
      </c>
      <c r="P11" s="757">
        <v>1200</v>
      </c>
      <c r="Q11" s="757">
        <v>17</v>
      </c>
      <c r="R11" s="757">
        <v>0</v>
      </c>
    </row>
    <row r="12" spans="1:19">
      <c r="A12" s="150" t="s">
        <v>17</v>
      </c>
      <c r="B12" s="754">
        <v>4482</v>
      </c>
      <c r="C12" s="754">
        <v>2121</v>
      </c>
      <c r="D12" s="754">
        <v>1787</v>
      </c>
      <c r="E12" s="754">
        <v>0</v>
      </c>
      <c r="F12" s="754">
        <v>0</v>
      </c>
      <c r="G12" s="754">
        <v>0</v>
      </c>
      <c r="H12" s="754">
        <v>0</v>
      </c>
      <c r="I12" s="754">
        <v>324</v>
      </c>
      <c r="J12" s="754">
        <v>10</v>
      </c>
      <c r="K12" s="754">
        <v>0</v>
      </c>
      <c r="L12" s="754">
        <v>0</v>
      </c>
      <c r="M12" s="754">
        <v>2361</v>
      </c>
      <c r="N12" s="754">
        <v>3</v>
      </c>
      <c r="O12" s="754">
        <v>1584</v>
      </c>
      <c r="P12" s="754">
        <v>757</v>
      </c>
      <c r="Q12" s="754">
        <v>17</v>
      </c>
      <c r="R12" s="754">
        <v>0</v>
      </c>
    </row>
    <row r="13" spans="1:19">
      <c r="A13" s="756" t="s">
        <v>18</v>
      </c>
      <c r="B13" s="757">
        <v>9195</v>
      </c>
      <c r="C13" s="757">
        <v>69</v>
      </c>
      <c r="D13" s="757">
        <v>48</v>
      </c>
      <c r="E13" s="757">
        <v>0</v>
      </c>
      <c r="F13" s="757">
        <v>0</v>
      </c>
      <c r="G13" s="757">
        <v>0</v>
      </c>
      <c r="H13" s="757">
        <v>0</v>
      </c>
      <c r="I13" s="757">
        <v>21</v>
      </c>
      <c r="J13" s="757">
        <v>0</v>
      </c>
      <c r="K13" s="757">
        <v>0</v>
      </c>
      <c r="L13" s="757">
        <v>0</v>
      </c>
      <c r="M13" s="757">
        <v>9126</v>
      </c>
      <c r="N13" s="757">
        <v>452</v>
      </c>
      <c r="O13" s="757">
        <v>6581</v>
      </c>
      <c r="P13" s="757">
        <v>2062</v>
      </c>
      <c r="Q13" s="757">
        <v>31</v>
      </c>
      <c r="R13" s="757">
        <v>0</v>
      </c>
    </row>
    <row r="14" spans="1:19">
      <c r="A14" s="150" t="s">
        <v>19</v>
      </c>
      <c r="B14" s="754">
        <v>3223</v>
      </c>
      <c r="C14" s="754">
        <v>146</v>
      </c>
      <c r="D14" s="754">
        <v>146</v>
      </c>
      <c r="E14" s="754">
        <v>0</v>
      </c>
      <c r="F14" s="754">
        <v>0</v>
      </c>
      <c r="G14" s="754">
        <v>0</v>
      </c>
      <c r="H14" s="754">
        <v>0</v>
      </c>
      <c r="I14" s="754">
        <v>0</v>
      </c>
      <c r="J14" s="754">
        <v>0</v>
      </c>
      <c r="K14" s="754">
        <v>0</v>
      </c>
      <c r="L14" s="754">
        <v>0</v>
      </c>
      <c r="M14" s="754">
        <v>3077</v>
      </c>
      <c r="N14" s="754">
        <v>339</v>
      </c>
      <c r="O14" s="754">
        <v>2298</v>
      </c>
      <c r="P14" s="754">
        <v>437</v>
      </c>
      <c r="Q14" s="754">
        <v>3</v>
      </c>
      <c r="R14" s="754">
        <v>0</v>
      </c>
    </row>
    <row r="15" spans="1:19">
      <c r="A15" s="756" t="s">
        <v>20</v>
      </c>
      <c r="B15" s="757">
        <v>38121</v>
      </c>
      <c r="C15" s="757">
        <v>6319</v>
      </c>
      <c r="D15" s="757">
        <v>4361</v>
      </c>
      <c r="E15" s="757">
        <v>1953</v>
      </c>
      <c r="F15" s="757">
        <v>0</v>
      </c>
      <c r="G15" s="757">
        <v>0</v>
      </c>
      <c r="H15" s="757">
        <v>0</v>
      </c>
      <c r="I15" s="757">
        <v>5</v>
      </c>
      <c r="J15" s="757">
        <v>0</v>
      </c>
      <c r="K15" s="757">
        <v>0</v>
      </c>
      <c r="L15" s="757">
        <v>0</v>
      </c>
      <c r="M15" s="757">
        <v>31802</v>
      </c>
      <c r="N15" s="757">
        <v>2326</v>
      </c>
      <c r="O15" s="757">
        <v>21678</v>
      </c>
      <c r="P15" s="757">
        <v>7334</v>
      </c>
      <c r="Q15" s="757">
        <v>461</v>
      </c>
      <c r="R15" s="757">
        <v>3</v>
      </c>
    </row>
    <row r="16" spans="1:19">
      <c r="A16" s="150" t="s">
        <v>21</v>
      </c>
      <c r="B16" s="754">
        <v>10934</v>
      </c>
      <c r="C16" s="754">
        <v>237</v>
      </c>
      <c r="D16" s="754">
        <v>7</v>
      </c>
      <c r="E16" s="754">
        <v>0</v>
      </c>
      <c r="F16" s="754">
        <v>0</v>
      </c>
      <c r="G16" s="754">
        <v>0</v>
      </c>
      <c r="H16" s="754">
        <v>0</v>
      </c>
      <c r="I16" s="754">
        <v>230</v>
      </c>
      <c r="J16" s="754">
        <v>0</v>
      </c>
      <c r="K16" s="754">
        <v>0</v>
      </c>
      <c r="L16" s="754">
        <v>0</v>
      </c>
      <c r="M16" s="754">
        <v>10697</v>
      </c>
      <c r="N16" s="754">
        <v>2366</v>
      </c>
      <c r="O16" s="754">
        <v>6810</v>
      </c>
      <c r="P16" s="754">
        <v>64</v>
      </c>
      <c r="Q16" s="754">
        <v>1457</v>
      </c>
      <c r="R16" s="754">
        <v>0</v>
      </c>
    </row>
    <row r="17" spans="1:18">
      <c r="A17" s="756" t="s">
        <v>22</v>
      </c>
      <c r="B17" s="757">
        <v>7961</v>
      </c>
      <c r="C17" s="757">
        <v>4</v>
      </c>
      <c r="D17" s="757">
        <v>0</v>
      </c>
      <c r="E17" s="757">
        <v>0</v>
      </c>
      <c r="F17" s="757">
        <v>0</v>
      </c>
      <c r="G17" s="757">
        <v>0</v>
      </c>
      <c r="H17" s="757">
        <v>0</v>
      </c>
      <c r="I17" s="757">
        <v>0</v>
      </c>
      <c r="J17" s="757">
        <v>4</v>
      </c>
      <c r="K17" s="757">
        <v>0</v>
      </c>
      <c r="L17" s="757">
        <v>0</v>
      </c>
      <c r="M17" s="757">
        <v>7957</v>
      </c>
      <c r="N17" s="757">
        <v>941</v>
      </c>
      <c r="O17" s="757">
        <v>5334</v>
      </c>
      <c r="P17" s="757">
        <v>1682</v>
      </c>
      <c r="Q17" s="757">
        <v>0</v>
      </c>
      <c r="R17" s="757">
        <v>0</v>
      </c>
    </row>
    <row r="18" spans="1:18">
      <c r="A18" s="150" t="s">
        <v>23</v>
      </c>
      <c r="B18" s="754">
        <v>1499</v>
      </c>
      <c r="C18" s="754">
        <v>65</v>
      </c>
      <c r="D18" s="754">
        <v>15</v>
      </c>
      <c r="E18" s="754">
        <v>0</v>
      </c>
      <c r="F18" s="754">
        <v>0</v>
      </c>
      <c r="G18" s="754">
        <v>0</v>
      </c>
      <c r="H18" s="754">
        <v>0</v>
      </c>
      <c r="I18" s="754">
        <v>50</v>
      </c>
      <c r="J18" s="754">
        <v>0</v>
      </c>
      <c r="K18" s="754">
        <v>0</v>
      </c>
      <c r="L18" s="754">
        <v>0</v>
      </c>
      <c r="M18" s="754">
        <v>1434</v>
      </c>
      <c r="N18" s="754">
        <v>826</v>
      </c>
      <c r="O18" s="754">
        <v>608</v>
      </c>
      <c r="P18" s="754">
        <v>0</v>
      </c>
      <c r="Q18" s="754">
        <v>0</v>
      </c>
      <c r="R18" s="754">
        <v>0</v>
      </c>
    </row>
    <row r="19" spans="1:18" ht="16.5" customHeight="1">
      <c r="A19" s="734" t="s">
        <v>351</v>
      </c>
      <c r="B19" s="755">
        <v>434983</v>
      </c>
      <c r="C19" s="755">
        <v>24382</v>
      </c>
      <c r="D19" s="755">
        <v>16379</v>
      </c>
      <c r="E19" s="755">
        <v>754</v>
      </c>
      <c r="F19" s="755">
        <v>5699</v>
      </c>
      <c r="G19" s="755">
        <v>1009</v>
      </c>
      <c r="H19" s="755">
        <v>0</v>
      </c>
      <c r="I19" s="755">
        <v>535</v>
      </c>
      <c r="J19" s="755">
        <v>6</v>
      </c>
      <c r="K19" s="755">
        <v>0</v>
      </c>
      <c r="L19" s="755">
        <v>0</v>
      </c>
      <c r="M19" s="755">
        <v>410601</v>
      </c>
      <c r="N19" s="755">
        <v>42399</v>
      </c>
      <c r="O19" s="755">
        <v>364409</v>
      </c>
      <c r="P19" s="755">
        <v>2281</v>
      </c>
      <c r="Q19" s="755">
        <v>1297</v>
      </c>
      <c r="R19" s="755">
        <v>215</v>
      </c>
    </row>
    <row r="20" spans="1:18">
      <c r="A20" s="150" t="s">
        <v>25</v>
      </c>
      <c r="B20" s="754">
        <v>23707</v>
      </c>
      <c r="C20" s="754">
        <v>859</v>
      </c>
      <c r="D20" s="754">
        <v>59</v>
      </c>
      <c r="E20" s="754">
        <v>746</v>
      </c>
      <c r="F20" s="754">
        <v>0</v>
      </c>
      <c r="G20" s="754">
        <v>0</v>
      </c>
      <c r="H20" s="754">
        <v>0</v>
      </c>
      <c r="I20" s="754">
        <v>54</v>
      </c>
      <c r="J20" s="754">
        <v>0</v>
      </c>
      <c r="K20" s="754">
        <v>0</v>
      </c>
      <c r="L20" s="754">
        <v>0</v>
      </c>
      <c r="M20" s="754">
        <v>22848</v>
      </c>
      <c r="N20" s="754">
        <v>2411</v>
      </c>
      <c r="O20" s="754">
        <v>19211</v>
      </c>
      <c r="P20" s="754">
        <v>1212</v>
      </c>
      <c r="Q20" s="754">
        <v>14</v>
      </c>
      <c r="R20" s="754">
        <v>0</v>
      </c>
    </row>
    <row r="21" spans="1:18">
      <c r="A21" s="756" t="s">
        <v>26</v>
      </c>
      <c r="B21" s="757">
        <v>14043</v>
      </c>
      <c r="C21" s="757">
        <v>1898</v>
      </c>
      <c r="D21" s="757">
        <v>1878</v>
      </c>
      <c r="E21" s="757">
        <v>0</v>
      </c>
      <c r="F21" s="757">
        <v>0</v>
      </c>
      <c r="G21" s="757">
        <v>0</v>
      </c>
      <c r="H21" s="757">
        <v>0</v>
      </c>
      <c r="I21" s="757">
        <v>20</v>
      </c>
      <c r="J21" s="757">
        <v>0</v>
      </c>
      <c r="K21" s="757">
        <v>0</v>
      </c>
      <c r="L21" s="757">
        <v>0</v>
      </c>
      <c r="M21" s="757">
        <v>12145</v>
      </c>
      <c r="N21" s="757">
        <v>2239</v>
      </c>
      <c r="O21" s="757">
        <v>9135</v>
      </c>
      <c r="P21" s="757">
        <v>674</v>
      </c>
      <c r="Q21" s="757">
        <v>97</v>
      </c>
      <c r="R21" s="757">
        <v>0</v>
      </c>
    </row>
    <row r="22" spans="1:18">
      <c r="A22" s="150" t="s">
        <v>27</v>
      </c>
      <c r="B22" s="754">
        <v>98466</v>
      </c>
      <c r="C22" s="754">
        <v>13814</v>
      </c>
      <c r="D22" s="754">
        <v>6831</v>
      </c>
      <c r="E22" s="754">
        <v>8</v>
      </c>
      <c r="F22" s="754">
        <v>5699</v>
      </c>
      <c r="G22" s="754">
        <v>1009</v>
      </c>
      <c r="H22" s="754">
        <v>0</v>
      </c>
      <c r="I22" s="754">
        <v>267</v>
      </c>
      <c r="J22" s="754">
        <v>0</v>
      </c>
      <c r="K22" s="754">
        <v>0</v>
      </c>
      <c r="L22" s="754">
        <v>0</v>
      </c>
      <c r="M22" s="754">
        <v>84652</v>
      </c>
      <c r="N22" s="754">
        <v>32197</v>
      </c>
      <c r="O22" s="754">
        <v>51133</v>
      </c>
      <c r="P22" s="754">
        <v>160</v>
      </c>
      <c r="Q22" s="754">
        <v>1000</v>
      </c>
      <c r="R22" s="754">
        <v>162</v>
      </c>
    </row>
    <row r="23" spans="1:18">
      <c r="A23" s="756" t="s">
        <v>28</v>
      </c>
      <c r="B23" s="757">
        <v>6875</v>
      </c>
      <c r="C23" s="757">
        <v>867</v>
      </c>
      <c r="D23" s="757">
        <v>779</v>
      </c>
      <c r="E23" s="757">
        <v>0</v>
      </c>
      <c r="F23" s="757">
        <v>0</v>
      </c>
      <c r="G23" s="757">
        <v>0</v>
      </c>
      <c r="H23" s="757">
        <v>0</v>
      </c>
      <c r="I23" s="757">
        <v>88</v>
      </c>
      <c r="J23" s="757">
        <v>0</v>
      </c>
      <c r="K23" s="757">
        <v>0</v>
      </c>
      <c r="L23" s="757">
        <v>0</v>
      </c>
      <c r="M23" s="757">
        <v>6008</v>
      </c>
      <c r="N23" s="757">
        <v>0</v>
      </c>
      <c r="O23" s="757">
        <v>5699</v>
      </c>
      <c r="P23" s="757">
        <v>190</v>
      </c>
      <c r="Q23" s="757">
        <v>66</v>
      </c>
      <c r="R23" s="757">
        <v>53</v>
      </c>
    </row>
    <row r="24" spans="1:18">
      <c r="A24" s="150" t="s">
        <v>29</v>
      </c>
      <c r="B24" s="754">
        <v>265263</v>
      </c>
      <c r="C24" s="754">
        <v>5945</v>
      </c>
      <c r="D24" s="754">
        <v>5851</v>
      </c>
      <c r="E24" s="754">
        <v>0</v>
      </c>
      <c r="F24" s="754">
        <v>0</v>
      </c>
      <c r="G24" s="754">
        <v>0</v>
      </c>
      <c r="H24" s="754">
        <v>0</v>
      </c>
      <c r="I24" s="754">
        <v>88</v>
      </c>
      <c r="J24" s="754">
        <v>6</v>
      </c>
      <c r="K24" s="754">
        <v>0</v>
      </c>
      <c r="L24" s="754">
        <v>0</v>
      </c>
      <c r="M24" s="754">
        <v>259318</v>
      </c>
      <c r="N24" s="754">
        <v>4908</v>
      </c>
      <c r="O24" s="754">
        <v>254245</v>
      </c>
      <c r="P24" s="754">
        <v>45</v>
      </c>
      <c r="Q24" s="754">
        <v>120</v>
      </c>
      <c r="R24" s="754">
        <v>0</v>
      </c>
    </row>
    <row r="25" spans="1:18">
      <c r="A25" s="756" t="s">
        <v>30</v>
      </c>
      <c r="B25" s="757">
        <v>26629</v>
      </c>
      <c r="C25" s="757">
        <v>999</v>
      </c>
      <c r="D25" s="757">
        <v>981</v>
      </c>
      <c r="E25" s="757">
        <v>0</v>
      </c>
      <c r="F25" s="757">
        <v>0</v>
      </c>
      <c r="G25" s="757">
        <v>0</v>
      </c>
      <c r="H25" s="757">
        <v>0</v>
      </c>
      <c r="I25" s="757">
        <v>18</v>
      </c>
      <c r="J25" s="757">
        <v>0</v>
      </c>
      <c r="K25" s="757">
        <v>0</v>
      </c>
      <c r="L25" s="757">
        <v>0</v>
      </c>
      <c r="M25" s="757">
        <v>25630</v>
      </c>
      <c r="N25" s="757">
        <v>644</v>
      </c>
      <c r="O25" s="757">
        <v>24986</v>
      </c>
      <c r="P25" s="757">
        <v>0</v>
      </c>
      <c r="Q25" s="757">
        <v>0</v>
      </c>
      <c r="R25" s="757">
        <v>0</v>
      </c>
    </row>
    <row r="26" spans="1:18" ht="16.5" customHeight="1">
      <c r="A26" s="45" t="s">
        <v>350</v>
      </c>
      <c r="B26" s="96">
        <v>23421</v>
      </c>
      <c r="C26" s="96">
        <v>770</v>
      </c>
      <c r="D26" s="96">
        <v>747</v>
      </c>
      <c r="E26" s="96">
        <v>8</v>
      </c>
      <c r="F26" s="96">
        <v>0</v>
      </c>
      <c r="G26" s="96">
        <v>0</v>
      </c>
      <c r="H26" s="96">
        <v>0</v>
      </c>
      <c r="I26" s="96">
        <v>15</v>
      </c>
      <c r="J26" s="96">
        <v>0</v>
      </c>
      <c r="K26" s="96">
        <v>0</v>
      </c>
      <c r="L26" s="96">
        <v>0</v>
      </c>
      <c r="M26" s="96">
        <v>22651</v>
      </c>
      <c r="N26" s="96">
        <v>3891</v>
      </c>
      <c r="O26" s="96">
        <v>14121</v>
      </c>
      <c r="P26" s="96">
        <v>3960</v>
      </c>
      <c r="Q26" s="96">
        <v>265</v>
      </c>
      <c r="R26" s="96">
        <v>414</v>
      </c>
    </row>
    <row r="27" spans="1:18">
      <c r="A27" s="756" t="s">
        <v>93</v>
      </c>
      <c r="B27" s="757">
        <v>10658</v>
      </c>
      <c r="C27" s="757">
        <v>756</v>
      </c>
      <c r="D27" s="757">
        <v>741</v>
      </c>
      <c r="E27" s="757">
        <v>0</v>
      </c>
      <c r="F27" s="757">
        <v>0</v>
      </c>
      <c r="G27" s="757">
        <v>0</v>
      </c>
      <c r="H27" s="757">
        <v>0</v>
      </c>
      <c r="I27" s="757">
        <v>15</v>
      </c>
      <c r="J27" s="757">
        <v>0</v>
      </c>
      <c r="K27" s="757">
        <v>0</v>
      </c>
      <c r="L27" s="757">
        <v>0</v>
      </c>
      <c r="M27" s="757">
        <v>9902</v>
      </c>
      <c r="N27" s="757">
        <v>2217</v>
      </c>
      <c r="O27" s="757">
        <v>5909</v>
      </c>
      <c r="P27" s="757">
        <v>1372</v>
      </c>
      <c r="Q27" s="757">
        <v>0</v>
      </c>
      <c r="R27" s="757">
        <v>404</v>
      </c>
    </row>
    <row r="28" spans="1:18">
      <c r="A28" s="150" t="s">
        <v>101</v>
      </c>
      <c r="B28" s="754">
        <v>1360</v>
      </c>
      <c r="C28" s="754">
        <v>5</v>
      </c>
      <c r="D28" s="754">
        <v>5</v>
      </c>
      <c r="E28" s="754">
        <v>0</v>
      </c>
      <c r="F28" s="754">
        <v>0</v>
      </c>
      <c r="G28" s="754">
        <v>0</v>
      </c>
      <c r="H28" s="754">
        <v>0</v>
      </c>
      <c r="I28" s="754">
        <v>0</v>
      </c>
      <c r="J28" s="754">
        <v>0</v>
      </c>
      <c r="K28" s="754">
        <v>0</v>
      </c>
      <c r="L28" s="754">
        <v>0</v>
      </c>
      <c r="M28" s="754">
        <v>1355</v>
      </c>
      <c r="N28" s="754">
        <v>323</v>
      </c>
      <c r="O28" s="754">
        <v>1007</v>
      </c>
      <c r="P28" s="754">
        <v>25</v>
      </c>
      <c r="Q28" s="754">
        <v>0</v>
      </c>
      <c r="R28" s="754">
        <v>0</v>
      </c>
    </row>
    <row r="29" spans="1:18">
      <c r="A29" s="756" t="s">
        <v>92</v>
      </c>
      <c r="B29" s="757">
        <v>2801</v>
      </c>
      <c r="C29" s="757">
        <v>0</v>
      </c>
      <c r="D29" s="757">
        <v>0</v>
      </c>
      <c r="E29" s="757">
        <v>0</v>
      </c>
      <c r="F29" s="757">
        <v>0</v>
      </c>
      <c r="G29" s="757">
        <v>0</v>
      </c>
      <c r="H29" s="757">
        <v>0</v>
      </c>
      <c r="I29" s="757">
        <v>0</v>
      </c>
      <c r="J29" s="757">
        <v>0</v>
      </c>
      <c r="K29" s="757">
        <v>0</v>
      </c>
      <c r="L29" s="757">
        <v>0</v>
      </c>
      <c r="M29" s="757">
        <v>2801</v>
      </c>
      <c r="N29" s="757">
        <v>98</v>
      </c>
      <c r="O29" s="757">
        <v>2481</v>
      </c>
      <c r="P29" s="757">
        <v>152</v>
      </c>
      <c r="Q29" s="757">
        <v>70</v>
      </c>
      <c r="R29" s="757">
        <v>0</v>
      </c>
    </row>
    <row r="30" spans="1:18">
      <c r="A30" s="150" t="s">
        <v>100</v>
      </c>
      <c r="B30" s="754">
        <v>3888</v>
      </c>
      <c r="C30" s="754">
        <v>9</v>
      </c>
      <c r="D30" s="754">
        <v>1</v>
      </c>
      <c r="E30" s="754">
        <v>8</v>
      </c>
      <c r="F30" s="754">
        <v>0</v>
      </c>
      <c r="G30" s="754">
        <v>0</v>
      </c>
      <c r="H30" s="754">
        <v>0</v>
      </c>
      <c r="I30" s="754">
        <v>0</v>
      </c>
      <c r="J30" s="754">
        <v>0</v>
      </c>
      <c r="K30" s="754">
        <v>0</v>
      </c>
      <c r="L30" s="754">
        <v>0</v>
      </c>
      <c r="M30" s="754">
        <v>3879</v>
      </c>
      <c r="N30" s="754">
        <v>0</v>
      </c>
      <c r="O30" s="754">
        <v>1858</v>
      </c>
      <c r="P30" s="754">
        <v>1960</v>
      </c>
      <c r="Q30" s="754">
        <v>61</v>
      </c>
      <c r="R30" s="754">
        <v>0</v>
      </c>
    </row>
    <row r="31" spans="1:18">
      <c r="A31" s="756" t="s">
        <v>91</v>
      </c>
      <c r="B31" s="757">
        <v>1838</v>
      </c>
      <c r="C31" s="757">
        <v>0</v>
      </c>
      <c r="D31" s="757">
        <v>0</v>
      </c>
      <c r="E31" s="757">
        <v>0</v>
      </c>
      <c r="F31" s="757">
        <v>0</v>
      </c>
      <c r="G31" s="757">
        <v>0</v>
      </c>
      <c r="H31" s="757">
        <v>0</v>
      </c>
      <c r="I31" s="757">
        <v>0</v>
      </c>
      <c r="J31" s="757">
        <v>0</v>
      </c>
      <c r="K31" s="757">
        <v>0</v>
      </c>
      <c r="L31" s="757">
        <v>0</v>
      </c>
      <c r="M31" s="757">
        <v>1838</v>
      </c>
      <c r="N31" s="757">
        <v>380</v>
      </c>
      <c r="O31" s="757">
        <v>1254</v>
      </c>
      <c r="P31" s="757">
        <v>70</v>
      </c>
      <c r="Q31" s="757">
        <v>134</v>
      </c>
      <c r="R31" s="757">
        <v>0</v>
      </c>
    </row>
    <row r="32" spans="1:18">
      <c r="A32" s="150" t="s">
        <v>90</v>
      </c>
      <c r="B32" s="754">
        <v>2876</v>
      </c>
      <c r="C32" s="754">
        <v>0</v>
      </c>
      <c r="D32" s="754">
        <v>0</v>
      </c>
      <c r="E32" s="754">
        <v>0</v>
      </c>
      <c r="F32" s="754">
        <v>0</v>
      </c>
      <c r="G32" s="754">
        <v>0</v>
      </c>
      <c r="H32" s="754">
        <v>0</v>
      </c>
      <c r="I32" s="754">
        <v>0</v>
      </c>
      <c r="J32" s="754">
        <v>0</v>
      </c>
      <c r="K32" s="754">
        <v>0</v>
      </c>
      <c r="L32" s="754">
        <v>0</v>
      </c>
      <c r="M32" s="754">
        <v>2876</v>
      </c>
      <c r="N32" s="754">
        <v>873</v>
      </c>
      <c r="O32" s="754">
        <v>1612</v>
      </c>
      <c r="P32" s="754">
        <v>381</v>
      </c>
      <c r="Q32" s="754">
        <v>0</v>
      </c>
      <c r="R32" s="754">
        <v>10</v>
      </c>
    </row>
    <row r="33" spans="1:18" ht="17.25" customHeight="1">
      <c r="A33" s="734" t="s">
        <v>349</v>
      </c>
      <c r="B33" s="755">
        <v>398</v>
      </c>
      <c r="C33" s="755">
        <v>363</v>
      </c>
      <c r="D33" s="755">
        <v>363</v>
      </c>
      <c r="E33" s="755">
        <v>0</v>
      </c>
      <c r="F33" s="755">
        <v>0</v>
      </c>
      <c r="G33" s="755">
        <v>0</v>
      </c>
      <c r="H33" s="755">
        <v>0</v>
      </c>
      <c r="I33" s="755">
        <v>0</v>
      </c>
      <c r="J33" s="755">
        <v>0</v>
      </c>
      <c r="K33" s="755">
        <v>0</v>
      </c>
      <c r="L33" s="755">
        <v>0</v>
      </c>
      <c r="M33" s="755">
        <v>35</v>
      </c>
      <c r="N33" s="755">
        <v>0</v>
      </c>
      <c r="O33" s="755">
        <v>33</v>
      </c>
      <c r="P33" s="755">
        <v>2</v>
      </c>
      <c r="Q33" s="755">
        <v>0</v>
      </c>
      <c r="R33" s="755">
        <v>0</v>
      </c>
    </row>
    <row r="34" spans="1:18" ht="15" customHeight="1">
      <c r="A34" s="150" t="s">
        <v>99</v>
      </c>
      <c r="B34" s="754">
        <v>398</v>
      </c>
      <c r="C34" s="754">
        <v>363</v>
      </c>
      <c r="D34" s="754">
        <v>363</v>
      </c>
      <c r="E34" s="754">
        <v>0</v>
      </c>
      <c r="F34" s="754">
        <v>0</v>
      </c>
      <c r="G34" s="754">
        <v>0</v>
      </c>
      <c r="H34" s="754">
        <v>0</v>
      </c>
      <c r="I34" s="754">
        <v>0</v>
      </c>
      <c r="J34" s="754">
        <v>0</v>
      </c>
      <c r="K34" s="754">
        <v>0</v>
      </c>
      <c r="L34" s="754">
        <v>0</v>
      </c>
      <c r="M34" s="754">
        <v>35</v>
      </c>
      <c r="N34" s="754">
        <v>0</v>
      </c>
      <c r="O34" s="754">
        <v>33</v>
      </c>
      <c r="P34" s="754">
        <v>2</v>
      </c>
      <c r="Q34" s="754">
        <v>0</v>
      </c>
      <c r="R34" s="754">
        <v>0</v>
      </c>
    </row>
    <row r="35" spans="1:18" ht="17.25" customHeight="1">
      <c r="A35" s="734" t="s">
        <v>772</v>
      </c>
      <c r="B35" s="755">
        <v>47</v>
      </c>
      <c r="C35" s="755" t="s">
        <v>552</v>
      </c>
      <c r="D35" s="755" t="s">
        <v>552</v>
      </c>
      <c r="E35" s="755" t="s">
        <v>552</v>
      </c>
      <c r="F35" s="755" t="s">
        <v>552</v>
      </c>
      <c r="G35" s="755" t="s">
        <v>552</v>
      </c>
      <c r="H35" s="755" t="s">
        <v>552</v>
      </c>
      <c r="I35" s="755" t="s">
        <v>552</v>
      </c>
      <c r="J35" s="755" t="s">
        <v>552</v>
      </c>
      <c r="K35" s="755" t="s">
        <v>552</v>
      </c>
      <c r="L35" s="755" t="s">
        <v>552</v>
      </c>
      <c r="M35" s="755">
        <v>47</v>
      </c>
      <c r="N35" s="755">
        <v>0</v>
      </c>
      <c r="O35" s="755">
        <v>47</v>
      </c>
      <c r="P35" s="755">
        <v>0</v>
      </c>
      <c r="Q35" s="755">
        <v>0</v>
      </c>
      <c r="R35" s="755">
        <v>0</v>
      </c>
    </row>
    <row r="36" spans="1:18" ht="15" customHeight="1">
      <c r="A36" s="150" t="s">
        <v>116</v>
      </c>
      <c r="B36" s="754">
        <v>47</v>
      </c>
      <c r="C36" s="783" t="s">
        <v>552</v>
      </c>
      <c r="D36" s="783" t="s">
        <v>552</v>
      </c>
      <c r="E36" s="783" t="s">
        <v>552</v>
      </c>
      <c r="F36" s="783" t="s">
        <v>552</v>
      </c>
      <c r="G36" s="783" t="s">
        <v>552</v>
      </c>
      <c r="H36" s="783" t="s">
        <v>552</v>
      </c>
      <c r="I36" s="783" t="s">
        <v>552</v>
      </c>
      <c r="J36" s="783" t="s">
        <v>552</v>
      </c>
      <c r="K36" s="783" t="s">
        <v>552</v>
      </c>
      <c r="L36" s="783" t="s">
        <v>552</v>
      </c>
      <c r="M36" s="754">
        <v>47</v>
      </c>
      <c r="N36" s="754">
        <v>0</v>
      </c>
      <c r="O36" s="754">
        <v>47</v>
      </c>
      <c r="P36" s="754">
        <v>0</v>
      </c>
      <c r="Q36" s="754">
        <v>0</v>
      </c>
      <c r="R36" s="754">
        <v>0</v>
      </c>
    </row>
    <row r="37" spans="1:18" ht="9.75" customHeight="1">
      <c r="A37" s="150"/>
      <c r="B37" s="754"/>
      <c r="C37" s="783"/>
      <c r="D37" s="783"/>
      <c r="E37" s="783"/>
      <c r="F37" s="783"/>
      <c r="G37" s="783"/>
      <c r="H37" s="783"/>
      <c r="I37" s="783"/>
      <c r="J37" s="783"/>
      <c r="K37" s="783"/>
      <c r="L37" s="783"/>
      <c r="M37" s="754"/>
      <c r="N37" s="754"/>
      <c r="O37" s="754"/>
      <c r="P37" s="754"/>
      <c r="Q37" s="754"/>
      <c r="R37" s="754"/>
    </row>
    <row r="38" spans="1:18" ht="32.25" customHeight="1">
      <c r="A38" s="1169" t="s">
        <v>773</v>
      </c>
      <c r="B38" s="1169"/>
      <c r="C38" s="1169"/>
      <c r="D38" s="1169"/>
      <c r="E38" s="1169"/>
      <c r="F38" s="1169"/>
      <c r="G38" s="1169"/>
      <c r="H38" s="1169"/>
      <c r="I38" s="1169"/>
      <c r="J38" s="1169"/>
      <c r="K38" s="1169"/>
      <c r="L38" s="1169"/>
      <c r="M38" s="1169"/>
      <c r="N38" s="1169"/>
      <c r="O38" s="1169"/>
      <c r="P38" s="1169"/>
      <c r="Q38" s="1169"/>
      <c r="R38" s="1169"/>
    </row>
  </sheetData>
  <mergeCells count="6">
    <mergeCell ref="A1:R1"/>
    <mergeCell ref="A38:R38"/>
    <mergeCell ref="A3:A5"/>
    <mergeCell ref="C3:L4"/>
    <mergeCell ref="M3:R4"/>
    <mergeCell ref="B3:B5"/>
  </mergeCells>
  <hyperlinks>
    <hyperlink ref="S1" location="INDICE!A1" display="INDICE"/>
  </hyperlinks>
  <printOptions horizontalCentered="1"/>
  <pageMargins left="0.74803149606299213" right="0.74803149606299213" top="1.1417322834645669" bottom="0.98425196850393704" header="0" footer="0.51181102362204722"/>
  <pageSetup paperSize="9" scale="73" firstPageNumber="111" orientation="landscape" useFirstPageNumber="1" r:id="rId1"/>
  <headerFooter scaleWithDoc="0" alignWithMargins="0">
    <oddHeader>&amp;C&amp;G</oddHeader>
    <oddFooter>&amp;C&amp;12 115</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zoomScale="90" zoomScaleNormal="90" zoomScalePageLayoutView="70" workbookViewId="0">
      <selection activeCell="A2" sqref="A2:A4"/>
    </sheetView>
  </sheetViews>
  <sheetFormatPr baseColWidth="10" defaultColWidth="23" defaultRowHeight="12.75"/>
  <cols>
    <col min="1" max="1" width="27" style="65" bestFit="1" customWidth="1"/>
    <col min="2" max="3" width="9" style="65" bestFit="1" customWidth="1"/>
    <col min="4" max="4" width="10.28515625" style="65" bestFit="1" customWidth="1"/>
    <col min="5" max="5" width="16.7109375" style="65" customWidth="1"/>
    <col min="6" max="6" width="15.140625" style="65" customWidth="1"/>
    <col min="7" max="7" width="10.28515625" style="65" bestFit="1" customWidth="1"/>
    <col min="8" max="8" width="10.85546875" style="65" bestFit="1" customWidth="1"/>
    <col min="9" max="9" width="8.7109375" style="65" bestFit="1" customWidth="1"/>
    <col min="10" max="10" width="9.42578125" style="65" bestFit="1" customWidth="1"/>
    <col min="11" max="11" width="8.5703125" style="65" bestFit="1" customWidth="1"/>
    <col min="12" max="12" width="14.42578125" style="65" customWidth="1"/>
    <col min="13" max="13" width="12.5703125" style="65" bestFit="1" customWidth="1"/>
    <col min="14" max="14" width="10.5703125" style="65" bestFit="1" customWidth="1"/>
    <col min="15" max="15" width="9.85546875" style="65" bestFit="1" customWidth="1"/>
    <col min="16" max="16" width="8.5703125" style="65" bestFit="1" customWidth="1"/>
    <col min="17" max="17" width="7.7109375" style="65" bestFit="1" customWidth="1"/>
    <col min="18" max="19" width="8.7109375" style="65" customWidth="1"/>
    <col min="20" max="20" width="12.7109375" style="57" customWidth="1"/>
    <col min="21" max="16384" width="23" style="57"/>
  </cols>
  <sheetData>
    <row r="1" spans="1:20" ht="52.5" customHeight="1">
      <c r="A1" s="1167" t="s">
        <v>1452</v>
      </c>
      <c r="B1" s="1168"/>
      <c r="C1" s="1168"/>
      <c r="D1" s="1168"/>
      <c r="E1" s="1168"/>
      <c r="F1" s="1168"/>
      <c r="G1" s="1168"/>
      <c r="H1" s="1168"/>
      <c r="I1" s="1168"/>
      <c r="J1" s="1168"/>
      <c r="K1" s="1168"/>
      <c r="L1" s="1168"/>
      <c r="M1" s="1168"/>
      <c r="N1" s="1168"/>
      <c r="O1" s="1168"/>
      <c r="P1" s="1168"/>
      <c r="Q1" s="1168"/>
      <c r="R1" s="1168"/>
      <c r="S1" s="1168"/>
      <c r="T1" s="468" t="s">
        <v>1037</v>
      </c>
    </row>
    <row r="2" spans="1:20" s="58" customFormat="1" ht="12.75" customHeight="1">
      <c r="A2" s="1210" t="s">
        <v>408</v>
      </c>
      <c r="B2" s="1170" t="s">
        <v>355</v>
      </c>
      <c r="C2" s="1180" t="s">
        <v>114</v>
      </c>
      <c r="D2" s="1180"/>
      <c r="E2" s="1180"/>
      <c r="F2" s="1180"/>
      <c r="G2" s="1180"/>
      <c r="H2" s="1180"/>
      <c r="I2" s="1180"/>
      <c r="J2" s="1180"/>
      <c r="K2" s="1180"/>
      <c r="L2" s="1180"/>
      <c r="M2" s="1180"/>
      <c r="N2" s="1180"/>
      <c r="O2" s="1180"/>
      <c r="P2" s="1180"/>
      <c r="Q2" s="1180" t="s">
        <v>113</v>
      </c>
      <c r="R2" s="1180"/>
      <c r="S2" s="1180"/>
    </row>
    <row r="3" spans="1:20" s="58" customFormat="1" ht="9" customHeight="1">
      <c r="A3" s="1225"/>
      <c r="B3" s="1171"/>
      <c r="C3" s="1180"/>
      <c r="D3" s="1180"/>
      <c r="E3" s="1180"/>
      <c r="F3" s="1180"/>
      <c r="G3" s="1180"/>
      <c r="H3" s="1180"/>
      <c r="I3" s="1180"/>
      <c r="J3" s="1180"/>
      <c r="K3" s="1180"/>
      <c r="L3" s="1180"/>
      <c r="M3" s="1180"/>
      <c r="N3" s="1180"/>
      <c r="O3" s="1180"/>
      <c r="P3" s="1180"/>
      <c r="Q3" s="1180"/>
      <c r="R3" s="1180"/>
      <c r="S3" s="1180"/>
    </row>
    <row r="4" spans="1:20" s="58" customFormat="1" ht="46.5" customHeight="1">
      <c r="A4" s="1083"/>
      <c r="B4" s="1171"/>
      <c r="C4" s="726" t="s">
        <v>661</v>
      </c>
      <c r="D4" s="726" t="s">
        <v>60</v>
      </c>
      <c r="E4" s="726" t="s">
        <v>785</v>
      </c>
      <c r="F4" s="726" t="s">
        <v>58</v>
      </c>
      <c r="G4" s="726" t="s">
        <v>57</v>
      </c>
      <c r="H4" s="726" t="s">
        <v>56</v>
      </c>
      <c r="I4" s="726" t="s">
        <v>52</v>
      </c>
      <c r="J4" s="726" t="s">
        <v>51</v>
      </c>
      <c r="K4" s="726" t="s">
        <v>50</v>
      </c>
      <c r="L4" s="726" t="s">
        <v>49</v>
      </c>
      <c r="M4" s="1066" t="s">
        <v>1210</v>
      </c>
      <c r="N4" s="726" t="s">
        <v>47</v>
      </c>
      <c r="O4" s="726" t="s">
        <v>1039</v>
      </c>
      <c r="P4" s="726" t="s">
        <v>601</v>
      </c>
      <c r="Q4" s="726" t="s">
        <v>661</v>
      </c>
      <c r="R4" s="726" t="s">
        <v>43</v>
      </c>
      <c r="S4" s="726" t="s">
        <v>42</v>
      </c>
    </row>
    <row r="5" spans="1:20" ht="16.5" customHeight="1">
      <c r="A5" s="45" t="s">
        <v>11</v>
      </c>
      <c r="B5" s="46">
        <v>7863015</v>
      </c>
      <c r="C5" s="46">
        <v>7653877</v>
      </c>
      <c r="D5" s="46">
        <v>6748573</v>
      </c>
      <c r="E5" s="46">
        <v>110735</v>
      </c>
      <c r="F5" s="46">
        <v>127427</v>
      </c>
      <c r="G5" s="46">
        <v>142913</v>
      </c>
      <c r="H5" s="46">
        <v>14796</v>
      </c>
      <c r="I5" s="46">
        <v>10542</v>
      </c>
      <c r="J5" s="46">
        <v>18951</v>
      </c>
      <c r="K5" s="46">
        <v>429413</v>
      </c>
      <c r="L5" s="46">
        <v>28738</v>
      </c>
      <c r="M5" s="46">
        <v>17233</v>
      </c>
      <c r="N5" s="46">
        <v>1967</v>
      </c>
      <c r="O5" s="46">
        <v>0</v>
      </c>
      <c r="P5" s="46">
        <v>2589</v>
      </c>
      <c r="Q5" s="46">
        <v>209138</v>
      </c>
      <c r="R5" s="46">
        <v>146390</v>
      </c>
      <c r="S5" s="46">
        <v>62748</v>
      </c>
    </row>
    <row r="6" spans="1:20" ht="15.75" customHeight="1">
      <c r="A6" s="734" t="s">
        <v>784</v>
      </c>
      <c r="B6" s="731">
        <v>4055389</v>
      </c>
      <c r="C6" s="731">
        <v>3937045</v>
      </c>
      <c r="D6" s="731">
        <v>3542709</v>
      </c>
      <c r="E6" s="731">
        <v>54258</v>
      </c>
      <c r="F6" s="731">
        <v>76913</v>
      </c>
      <c r="G6" s="731">
        <v>53213</v>
      </c>
      <c r="H6" s="731">
        <v>8137</v>
      </c>
      <c r="I6" s="731">
        <v>1340</v>
      </c>
      <c r="J6" s="731">
        <v>10317</v>
      </c>
      <c r="K6" s="731">
        <v>159515</v>
      </c>
      <c r="L6" s="731">
        <v>18185</v>
      </c>
      <c r="M6" s="731">
        <v>9296</v>
      </c>
      <c r="N6" s="731">
        <v>1307</v>
      </c>
      <c r="O6" s="731">
        <v>0</v>
      </c>
      <c r="P6" s="731">
        <v>1855</v>
      </c>
      <c r="Q6" s="731">
        <v>118344</v>
      </c>
      <c r="R6" s="731">
        <v>87421</v>
      </c>
      <c r="S6" s="731">
        <v>30923</v>
      </c>
    </row>
    <row r="7" spans="1:20" ht="15.75" customHeight="1">
      <c r="A7" s="45" t="s">
        <v>692</v>
      </c>
      <c r="B7" s="46">
        <v>718022</v>
      </c>
      <c r="C7" s="46">
        <v>704414</v>
      </c>
      <c r="D7" s="46">
        <v>674565</v>
      </c>
      <c r="E7" s="46">
        <v>1335</v>
      </c>
      <c r="F7" s="46">
        <v>3982</v>
      </c>
      <c r="G7" s="46">
        <v>3161</v>
      </c>
      <c r="H7" s="46">
        <v>1809</v>
      </c>
      <c r="I7" s="46">
        <v>52</v>
      </c>
      <c r="J7" s="46">
        <v>1349</v>
      </c>
      <c r="K7" s="46">
        <v>16705</v>
      </c>
      <c r="L7" s="46">
        <v>1008</v>
      </c>
      <c r="M7" s="46">
        <v>0</v>
      </c>
      <c r="N7" s="46">
        <v>172</v>
      </c>
      <c r="O7" s="46">
        <v>0</v>
      </c>
      <c r="P7" s="46">
        <v>276</v>
      </c>
      <c r="Q7" s="46">
        <v>13608</v>
      </c>
      <c r="R7" s="46">
        <v>9407</v>
      </c>
      <c r="S7" s="46">
        <v>4201</v>
      </c>
    </row>
    <row r="8" spans="1:20" ht="15.75" customHeight="1">
      <c r="A8" s="756" t="s">
        <v>667</v>
      </c>
      <c r="B8" s="733">
        <v>4804</v>
      </c>
      <c r="C8" s="733">
        <v>4714</v>
      </c>
      <c r="D8" s="733">
        <v>4119</v>
      </c>
      <c r="E8" s="733">
        <v>29</v>
      </c>
      <c r="F8" s="733">
        <v>176</v>
      </c>
      <c r="G8" s="733">
        <v>0</v>
      </c>
      <c r="H8" s="733">
        <v>0</v>
      </c>
      <c r="I8" s="733">
        <v>0</v>
      </c>
      <c r="J8" s="733">
        <v>68</v>
      </c>
      <c r="K8" s="733">
        <v>322</v>
      </c>
      <c r="L8" s="733">
        <v>0</v>
      </c>
      <c r="M8" s="733">
        <v>0</v>
      </c>
      <c r="N8" s="733">
        <v>0</v>
      </c>
      <c r="O8" s="733">
        <v>0</v>
      </c>
      <c r="P8" s="733">
        <v>0</v>
      </c>
      <c r="Q8" s="733">
        <v>90</v>
      </c>
      <c r="R8" s="733">
        <v>44</v>
      </c>
      <c r="S8" s="733">
        <v>46</v>
      </c>
    </row>
    <row r="9" spans="1:20" ht="15.75" customHeight="1">
      <c r="A9" s="150" t="s">
        <v>781</v>
      </c>
      <c r="B9" s="117">
        <v>234377</v>
      </c>
      <c r="C9" s="117">
        <v>230707</v>
      </c>
      <c r="D9" s="117">
        <v>220952</v>
      </c>
      <c r="E9" s="117">
        <v>500</v>
      </c>
      <c r="F9" s="117">
        <v>1213</v>
      </c>
      <c r="G9" s="117">
        <v>5</v>
      </c>
      <c r="H9" s="117">
        <v>1502</v>
      </c>
      <c r="I9" s="117">
        <v>45</v>
      </c>
      <c r="J9" s="117">
        <v>1118</v>
      </c>
      <c r="K9" s="117">
        <v>4916</v>
      </c>
      <c r="L9" s="117">
        <v>244</v>
      </c>
      <c r="M9" s="117">
        <v>0</v>
      </c>
      <c r="N9" s="117">
        <v>172</v>
      </c>
      <c r="O9" s="117">
        <v>0</v>
      </c>
      <c r="P9" s="117">
        <v>40</v>
      </c>
      <c r="Q9" s="117">
        <v>3670</v>
      </c>
      <c r="R9" s="117">
        <v>2671</v>
      </c>
      <c r="S9" s="117">
        <v>999</v>
      </c>
    </row>
    <row r="10" spans="1:20" ht="15" customHeight="1">
      <c r="A10" s="756" t="s">
        <v>780</v>
      </c>
      <c r="B10" s="733">
        <v>478841</v>
      </c>
      <c r="C10" s="733">
        <v>468993</v>
      </c>
      <c r="D10" s="733">
        <v>449494</v>
      </c>
      <c r="E10" s="733">
        <v>806</v>
      </c>
      <c r="F10" s="733">
        <v>2593</v>
      </c>
      <c r="G10" s="733">
        <v>3156</v>
      </c>
      <c r="H10" s="733">
        <v>307</v>
      </c>
      <c r="I10" s="733">
        <v>7</v>
      </c>
      <c r="J10" s="733">
        <v>163</v>
      </c>
      <c r="K10" s="733">
        <v>11467</v>
      </c>
      <c r="L10" s="733">
        <v>764</v>
      </c>
      <c r="M10" s="733">
        <v>0</v>
      </c>
      <c r="N10" s="733">
        <v>0</v>
      </c>
      <c r="O10" s="733">
        <v>0</v>
      </c>
      <c r="P10" s="733">
        <v>236</v>
      </c>
      <c r="Q10" s="733">
        <v>9848</v>
      </c>
      <c r="R10" s="733">
        <v>6692</v>
      </c>
      <c r="S10" s="733">
        <v>3156</v>
      </c>
    </row>
    <row r="11" spans="1:20">
      <c r="A11" s="45" t="s">
        <v>701</v>
      </c>
      <c r="B11" s="46">
        <v>759631</v>
      </c>
      <c r="C11" s="46">
        <v>738260</v>
      </c>
      <c r="D11" s="46">
        <v>627593</v>
      </c>
      <c r="E11" s="46">
        <v>14308</v>
      </c>
      <c r="F11" s="46">
        <v>13818</v>
      </c>
      <c r="G11" s="46">
        <v>34875</v>
      </c>
      <c r="H11" s="46">
        <v>695</v>
      </c>
      <c r="I11" s="46">
        <v>26</v>
      </c>
      <c r="J11" s="46">
        <v>1311</v>
      </c>
      <c r="K11" s="46">
        <v>40115</v>
      </c>
      <c r="L11" s="46">
        <v>5115</v>
      </c>
      <c r="M11" s="46">
        <v>0</v>
      </c>
      <c r="N11" s="46">
        <v>77</v>
      </c>
      <c r="O11" s="46">
        <v>0</v>
      </c>
      <c r="P11" s="46">
        <v>327</v>
      </c>
      <c r="Q11" s="46">
        <v>21371</v>
      </c>
      <c r="R11" s="46">
        <v>16257</v>
      </c>
      <c r="S11" s="46">
        <v>5114</v>
      </c>
    </row>
    <row r="12" spans="1:20" ht="16.5" customHeight="1">
      <c r="A12" s="756" t="s">
        <v>779</v>
      </c>
      <c r="B12" s="733">
        <v>327489</v>
      </c>
      <c r="C12" s="733">
        <v>318639</v>
      </c>
      <c r="D12" s="733">
        <v>276744</v>
      </c>
      <c r="E12" s="733">
        <v>2439</v>
      </c>
      <c r="F12" s="733">
        <v>3294</v>
      </c>
      <c r="G12" s="733">
        <v>16875</v>
      </c>
      <c r="H12" s="733">
        <v>324</v>
      </c>
      <c r="I12" s="733">
        <v>2</v>
      </c>
      <c r="J12" s="733">
        <v>502</v>
      </c>
      <c r="K12" s="733">
        <v>17136</v>
      </c>
      <c r="L12" s="733">
        <v>1139</v>
      </c>
      <c r="M12" s="733">
        <v>0</v>
      </c>
      <c r="N12" s="733">
        <v>0</v>
      </c>
      <c r="O12" s="733">
        <v>0</v>
      </c>
      <c r="P12" s="733">
        <v>184</v>
      </c>
      <c r="Q12" s="733">
        <v>8850</v>
      </c>
      <c r="R12" s="733">
        <v>6491</v>
      </c>
      <c r="S12" s="733">
        <v>2359</v>
      </c>
    </row>
    <row r="13" spans="1:20" ht="15.75" customHeight="1">
      <c r="A13" s="150" t="s">
        <v>778</v>
      </c>
      <c r="B13" s="117">
        <v>432142</v>
      </c>
      <c r="C13" s="117">
        <v>419621</v>
      </c>
      <c r="D13" s="117">
        <v>350849</v>
      </c>
      <c r="E13" s="117">
        <v>11869</v>
      </c>
      <c r="F13" s="117">
        <v>10524</v>
      </c>
      <c r="G13" s="117">
        <v>18000</v>
      </c>
      <c r="H13" s="117">
        <v>371</v>
      </c>
      <c r="I13" s="117">
        <v>24</v>
      </c>
      <c r="J13" s="117">
        <v>809</v>
      </c>
      <c r="K13" s="117">
        <v>22979</v>
      </c>
      <c r="L13" s="117">
        <v>3976</v>
      </c>
      <c r="M13" s="117">
        <v>0</v>
      </c>
      <c r="N13" s="117">
        <v>77</v>
      </c>
      <c r="O13" s="117">
        <v>0</v>
      </c>
      <c r="P13" s="117">
        <v>143</v>
      </c>
      <c r="Q13" s="117">
        <v>12521</v>
      </c>
      <c r="R13" s="117">
        <v>9766</v>
      </c>
      <c r="S13" s="117">
        <v>2755</v>
      </c>
    </row>
    <row r="14" spans="1:20" ht="15.75" customHeight="1">
      <c r="A14" s="756" t="s">
        <v>777</v>
      </c>
      <c r="B14" s="733">
        <v>678676</v>
      </c>
      <c r="C14" s="733">
        <v>667456</v>
      </c>
      <c r="D14" s="733">
        <v>629088</v>
      </c>
      <c r="E14" s="733">
        <v>1358</v>
      </c>
      <c r="F14" s="733">
        <v>5100</v>
      </c>
      <c r="G14" s="733">
        <v>4960</v>
      </c>
      <c r="H14" s="733">
        <v>405</v>
      </c>
      <c r="I14" s="733">
        <v>0</v>
      </c>
      <c r="J14" s="733">
        <v>1624</v>
      </c>
      <c r="K14" s="733">
        <v>24179</v>
      </c>
      <c r="L14" s="733">
        <v>70</v>
      </c>
      <c r="M14" s="733">
        <v>0</v>
      </c>
      <c r="N14" s="733">
        <v>479</v>
      </c>
      <c r="O14" s="733">
        <v>0</v>
      </c>
      <c r="P14" s="733">
        <v>193</v>
      </c>
      <c r="Q14" s="733">
        <v>11220</v>
      </c>
      <c r="R14" s="733">
        <v>7761</v>
      </c>
      <c r="S14" s="733">
        <v>3459</v>
      </c>
    </row>
    <row r="15" spans="1:20" ht="18" customHeight="1">
      <c r="A15" s="45" t="s">
        <v>699</v>
      </c>
      <c r="B15" s="46">
        <v>1656809</v>
      </c>
      <c r="C15" s="46">
        <v>1609204</v>
      </c>
      <c r="D15" s="46">
        <v>1438238</v>
      </c>
      <c r="E15" s="46">
        <v>25838</v>
      </c>
      <c r="F15" s="46">
        <v>53030</v>
      </c>
      <c r="G15" s="46">
        <v>7620</v>
      </c>
      <c r="H15" s="46">
        <v>2690</v>
      </c>
      <c r="I15" s="46">
        <v>717</v>
      </c>
      <c r="J15" s="46">
        <v>2342</v>
      </c>
      <c r="K15" s="46">
        <v>68647</v>
      </c>
      <c r="L15" s="46">
        <v>8518</v>
      </c>
      <c r="M15" s="46">
        <v>0</v>
      </c>
      <c r="N15" s="46">
        <v>571</v>
      </c>
      <c r="O15" s="46">
        <v>0</v>
      </c>
      <c r="P15" s="46">
        <v>993</v>
      </c>
      <c r="Q15" s="46">
        <v>47605</v>
      </c>
      <c r="R15" s="46">
        <v>34058</v>
      </c>
      <c r="S15" s="46">
        <v>13547</v>
      </c>
    </row>
    <row r="16" spans="1:20" ht="18.75" customHeight="1">
      <c r="A16" s="756" t="s">
        <v>662</v>
      </c>
      <c r="B16" s="733">
        <v>1656809</v>
      </c>
      <c r="C16" s="733">
        <v>1609204</v>
      </c>
      <c r="D16" s="733">
        <v>1438238</v>
      </c>
      <c r="E16" s="733">
        <v>25838</v>
      </c>
      <c r="F16" s="733">
        <v>53030</v>
      </c>
      <c r="G16" s="733">
        <v>7620</v>
      </c>
      <c r="H16" s="733">
        <v>2690</v>
      </c>
      <c r="I16" s="733">
        <v>717</v>
      </c>
      <c r="J16" s="733">
        <v>2342</v>
      </c>
      <c r="K16" s="733">
        <v>68647</v>
      </c>
      <c r="L16" s="733">
        <v>8518</v>
      </c>
      <c r="M16" s="733">
        <v>0</v>
      </c>
      <c r="N16" s="733">
        <v>571</v>
      </c>
      <c r="O16" s="733">
        <v>0</v>
      </c>
      <c r="P16" s="733">
        <v>993</v>
      </c>
      <c r="Q16" s="733">
        <v>47605</v>
      </c>
      <c r="R16" s="733">
        <v>34058</v>
      </c>
      <c r="S16" s="733">
        <v>13547</v>
      </c>
    </row>
    <row r="17" spans="1:19" ht="15.75" customHeight="1">
      <c r="A17" s="45" t="s">
        <v>776</v>
      </c>
      <c r="B17" s="46">
        <v>177922</v>
      </c>
      <c r="C17" s="46">
        <v>172318</v>
      </c>
      <c r="D17" s="46">
        <v>167815</v>
      </c>
      <c r="E17" s="46">
        <v>2445</v>
      </c>
      <c r="F17" s="46">
        <v>303</v>
      </c>
      <c r="G17" s="46">
        <v>303</v>
      </c>
      <c r="H17" s="46">
        <v>81</v>
      </c>
      <c r="I17" s="46">
        <v>2</v>
      </c>
      <c r="J17" s="46">
        <v>13</v>
      </c>
      <c r="K17" s="46">
        <v>1265</v>
      </c>
      <c r="L17" s="46">
        <v>17</v>
      </c>
      <c r="M17" s="46">
        <v>0</v>
      </c>
      <c r="N17" s="46">
        <v>8</v>
      </c>
      <c r="O17" s="46">
        <v>0</v>
      </c>
      <c r="P17" s="46">
        <v>66</v>
      </c>
      <c r="Q17" s="46">
        <v>5604</v>
      </c>
      <c r="R17" s="46">
        <v>1012</v>
      </c>
      <c r="S17" s="46">
        <v>4592</v>
      </c>
    </row>
    <row r="18" spans="1:19" ht="15.75" customHeight="1">
      <c r="A18" s="734" t="s">
        <v>783</v>
      </c>
      <c r="B18" s="731">
        <v>64329</v>
      </c>
      <c r="C18" s="731">
        <v>45393</v>
      </c>
      <c r="D18" s="731">
        <v>5410</v>
      </c>
      <c r="E18" s="731">
        <v>8974</v>
      </c>
      <c r="F18" s="731">
        <v>680</v>
      </c>
      <c r="G18" s="731">
        <v>2294</v>
      </c>
      <c r="H18" s="731">
        <v>2457</v>
      </c>
      <c r="I18" s="731">
        <v>543</v>
      </c>
      <c r="J18" s="731">
        <v>3678</v>
      </c>
      <c r="K18" s="731">
        <v>8604</v>
      </c>
      <c r="L18" s="731">
        <v>3457</v>
      </c>
      <c r="M18" s="731">
        <v>9296</v>
      </c>
      <c r="N18" s="731">
        <v>0</v>
      </c>
      <c r="O18" s="731">
        <v>0</v>
      </c>
      <c r="P18" s="731">
        <v>0</v>
      </c>
      <c r="Q18" s="731">
        <v>18936</v>
      </c>
      <c r="R18" s="731">
        <v>18926</v>
      </c>
      <c r="S18" s="731">
        <v>10</v>
      </c>
    </row>
    <row r="19" spans="1:19" ht="16.5" customHeight="1">
      <c r="A19" s="45" t="s">
        <v>782</v>
      </c>
      <c r="B19" s="46">
        <v>3807626</v>
      </c>
      <c r="C19" s="46">
        <v>3716832</v>
      </c>
      <c r="D19" s="46">
        <v>3205864</v>
      </c>
      <c r="E19" s="46">
        <v>56477</v>
      </c>
      <c r="F19" s="46">
        <v>50514</v>
      </c>
      <c r="G19" s="46">
        <v>89700</v>
      </c>
      <c r="H19" s="46">
        <v>6659</v>
      </c>
      <c r="I19" s="46">
        <v>9202</v>
      </c>
      <c r="J19" s="46">
        <v>8634</v>
      </c>
      <c r="K19" s="46">
        <v>269898</v>
      </c>
      <c r="L19" s="46">
        <v>10553</v>
      </c>
      <c r="M19" s="46">
        <v>7937</v>
      </c>
      <c r="N19" s="46">
        <v>660</v>
      </c>
      <c r="O19" s="46">
        <v>0</v>
      </c>
      <c r="P19" s="46">
        <v>734</v>
      </c>
      <c r="Q19" s="46">
        <v>90794</v>
      </c>
      <c r="R19" s="46">
        <v>58969</v>
      </c>
      <c r="S19" s="46">
        <v>31825</v>
      </c>
    </row>
    <row r="20" spans="1:19" ht="16.5" customHeight="1">
      <c r="A20" s="734" t="s">
        <v>692</v>
      </c>
      <c r="B20" s="731">
        <v>1286137</v>
      </c>
      <c r="C20" s="731">
        <v>1272305</v>
      </c>
      <c r="D20" s="731">
        <v>1222390</v>
      </c>
      <c r="E20" s="731">
        <v>1530</v>
      </c>
      <c r="F20" s="731">
        <v>2312</v>
      </c>
      <c r="G20" s="731">
        <v>2029</v>
      </c>
      <c r="H20" s="731">
        <v>1276</v>
      </c>
      <c r="I20" s="731">
        <v>871</v>
      </c>
      <c r="J20" s="731">
        <v>1469</v>
      </c>
      <c r="K20" s="731">
        <v>35372</v>
      </c>
      <c r="L20" s="731">
        <v>368</v>
      </c>
      <c r="M20" s="731">
        <v>4306</v>
      </c>
      <c r="N20" s="731">
        <v>126</v>
      </c>
      <c r="O20" s="731">
        <v>0</v>
      </c>
      <c r="P20" s="731">
        <v>256</v>
      </c>
      <c r="Q20" s="731">
        <v>13832</v>
      </c>
      <c r="R20" s="731">
        <v>8951</v>
      </c>
      <c r="S20" s="731">
        <v>4881</v>
      </c>
    </row>
    <row r="21" spans="1:19" ht="15.75" customHeight="1">
      <c r="A21" s="150" t="s">
        <v>667</v>
      </c>
      <c r="B21" s="117">
        <v>43896</v>
      </c>
      <c r="C21" s="117">
        <v>43529</v>
      </c>
      <c r="D21" s="117">
        <v>42849</v>
      </c>
      <c r="E21" s="117">
        <v>13</v>
      </c>
      <c r="F21" s="117">
        <v>11</v>
      </c>
      <c r="G21" s="117">
        <v>0</v>
      </c>
      <c r="H21" s="117">
        <v>0</v>
      </c>
      <c r="I21" s="117">
        <v>2</v>
      </c>
      <c r="J21" s="117">
        <v>50</v>
      </c>
      <c r="K21" s="117">
        <v>604</v>
      </c>
      <c r="L21" s="117">
        <v>0</v>
      </c>
      <c r="M21" s="117">
        <v>0</v>
      </c>
      <c r="N21" s="117">
        <v>0</v>
      </c>
      <c r="O21" s="117">
        <v>0</v>
      </c>
      <c r="P21" s="117">
        <v>0</v>
      </c>
      <c r="Q21" s="117">
        <v>367</v>
      </c>
      <c r="R21" s="117">
        <v>129</v>
      </c>
      <c r="S21" s="117">
        <v>238</v>
      </c>
    </row>
    <row r="22" spans="1:19" ht="17.25" customHeight="1">
      <c r="A22" s="756" t="s">
        <v>781</v>
      </c>
      <c r="B22" s="733">
        <v>453576</v>
      </c>
      <c r="C22" s="733">
        <v>449779</v>
      </c>
      <c r="D22" s="733">
        <v>432251</v>
      </c>
      <c r="E22" s="733">
        <v>427</v>
      </c>
      <c r="F22" s="733">
        <v>443</v>
      </c>
      <c r="G22" s="733">
        <v>17</v>
      </c>
      <c r="H22" s="733">
        <v>885</v>
      </c>
      <c r="I22" s="733">
        <v>374</v>
      </c>
      <c r="J22" s="733">
        <v>1147</v>
      </c>
      <c r="K22" s="733">
        <v>12650</v>
      </c>
      <c r="L22" s="733">
        <v>87</v>
      </c>
      <c r="M22" s="733">
        <v>1339</v>
      </c>
      <c r="N22" s="733">
        <v>126</v>
      </c>
      <c r="O22" s="733">
        <v>0</v>
      </c>
      <c r="P22" s="733">
        <v>33</v>
      </c>
      <c r="Q22" s="733">
        <v>3797</v>
      </c>
      <c r="R22" s="733">
        <v>2451</v>
      </c>
      <c r="S22" s="733">
        <v>1346</v>
      </c>
    </row>
    <row r="23" spans="1:19" ht="16.5" customHeight="1">
      <c r="A23" s="150" t="s">
        <v>780</v>
      </c>
      <c r="B23" s="117">
        <v>788665</v>
      </c>
      <c r="C23" s="117">
        <v>778997</v>
      </c>
      <c r="D23" s="117">
        <v>747290</v>
      </c>
      <c r="E23" s="117">
        <v>1090</v>
      </c>
      <c r="F23" s="117">
        <v>1858</v>
      </c>
      <c r="G23" s="117">
        <v>2012</v>
      </c>
      <c r="H23" s="117">
        <v>391</v>
      </c>
      <c r="I23" s="117">
        <v>495</v>
      </c>
      <c r="J23" s="117">
        <v>272</v>
      </c>
      <c r="K23" s="117">
        <v>22118</v>
      </c>
      <c r="L23" s="117">
        <v>281</v>
      </c>
      <c r="M23" s="117">
        <v>2967</v>
      </c>
      <c r="N23" s="117">
        <v>0</v>
      </c>
      <c r="O23" s="117">
        <v>0</v>
      </c>
      <c r="P23" s="117">
        <v>223</v>
      </c>
      <c r="Q23" s="117">
        <v>9668</v>
      </c>
      <c r="R23" s="117">
        <v>6371</v>
      </c>
      <c r="S23" s="117">
        <v>3297</v>
      </c>
    </row>
    <row r="24" spans="1:19" ht="16.5" customHeight="1">
      <c r="A24" s="734" t="s">
        <v>701</v>
      </c>
      <c r="B24" s="731">
        <v>861658</v>
      </c>
      <c r="C24" s="731">
        <v>840704</v>
      </c>
      <c r="D24" s="731">
        <v>677792</v>
      </c>
      <c r="E24" s="731">
        <v>12351</v>
      </c>
      <c r="F24" s="731">
        <v>8952</v>
      </c>
      <c r="G24" s="731">
        <v>63110</v>
      </c>
      <c r="H24" s="731">
        <v>1741</v>
      </c>
      <c r="I24" s="731">
        <v>600</v>
      </c>
      <c r="J24" s="731">
        <v>1005</v>
      </c>
      <c r="K24" s="731">
        <v>70537</v>
      </c>
      <c r="L24" s="731">
        <v>3519</v>
      </c>
      <c r="M24" s="731">
        <v>858</v>
      </c>
      <c r="N24" s="731">
        <v>38</v>
      </c>
      <c r="O24" s="731">
        <v>0</v>
      </c>
      <c r="P24" s="731">
        <v>201</v>
      </c>
      <c r="Q24" s="731">
        <v>20954</v>
      </c>
      <c r="R24" s="731">
        <v>12327</v>
      </c>
      <c r="S24" s="731">
        <v>8627</v>
      </c>
    </row>
    <row r="25" spans="1:19" ht="17.25" customHeight="1">
      <c r="A25" s="150" t="s">
        <v>779</v>
      </c>
      <c r="B25" s="117">
        <v>533023</v>
      </c>
      <c r="C25" s="117">
        <v>523734</v>
      </c>
      <c r="D25" s="117">
        <v>464576</v>
      </c>
      <c r="E25" s="117">
        <v>2116</v>
      </c>
      <c r="F25" s="117">
        <v>1003</v>
      </c>
      <c r="G25" s="117">
        <v>29421</v>
      </c>
      <c r="H25" s="117">
        <v>799</v>
      </c>
      <c r="I25" s="117">
        <v>143</v>
      </c>
      <c r="J25" s="117">
        <v>278</v>
      </c>
      <c r="K25" s="117">
        <v>24262</v>
      </c>
      <c r="L25" s="117">
        <v>158</v>
      </c>
      <c r="M25" s="117">
        <v>815</v>
      </c>
      <c r="N25" s="117">
        <v>0</v>
      </c>
      <c r="O25" s="117">
        <v>0</v>
      </c>
      <c r="P25" s="117">
        <v>163</v>
      </c>
      <c r="Q25" s="117">
        <v>9289</v>
      </c>
      <c r="R25" s="117">
        <v>5259</v>
      </c>
      <c r="S25" s="117">
        <v>4030</v>
      </c>
    </row>
    <row r="26" spans="1:19" ht="15.75" customHeight="1">
      <c r="A26" s="756" t="s">
        <v>778</v>
      </c>
      <c r="B26" s="733">
        <v>328635</v>
      </c>
      <c r="C26" s="733">
        <v>316970</v>
      </c>
      <c r="D26" s="733">
        <v>213216</v>
      </c>
      <c r="E26" s="733">
        <v>10235</v>
      </c>
      <c r="F26" s="733">
        <v>7949</v>
      </c>
      <c r="G26" s="733">
        <v>33689</v>
      </c>
      <c r="H26" s="733">
        <v>942</v>
      </c>
      <c r="I26" s="733">
        <v>457</v>
      </c>
      <c r="J26" s="733">
        <v>727</v>
      </c>
      <c r="K26" s="733">
        <v>46275</v>
      </c>
      <c r="L26" s="733">
        <v>3361</v>
      </c>
      <c r="M26" s="733">
        <v>43</v>
      </c>
      <c r="N26" s="733">
        <v>38</v>
      </c>
      <c r="O26" s="733">
        <v>0</v>
      </c>
      <c r="P26" s="733">
        <v>38</v>
      </c>
      <c r="Q26" s="733">
        <v>11665</v>
      </c>
      <c r="R26" s="733">
        <v>7068</v>
      </c>
      <c r="S26" s="733">
        <v>4597</v>
      </c>
    </row>
    <row r="27" spans="1:19" ht="27.75" customHeight="1">
      <c r="A27" s="45" t="s">
        <v>777</v>
      </c>
      <c r="B27" s="46">
        <v>513641</v>
      </c>
      <c r="C27" s="46">
        <v>504734</v>
      </c>
      <c r="D27" s="46">
        <v>441009</v>
      </c>
      <c r="E27" s="46">
        <v>295</v>
      </c>
      <c r="F27" s="46">
        <v>1335</v>
      </c>
      <c r="G27" s="46">
        <v>13730</v>
      </c>
      <c r="H27" s="46">
        <v>1023</v>
      </c>
      <c r="I27" s="46">
        <v>6</v>
      </c>
      <c r="J27" s="46">
        <v>1330</v>
      </c>
      <c r="K27" s="46">
        <v>45729</v>
      </c>
      <c r="L27" s="46">
        <v>16</v>
      </c>
      <c r="M27" s="46">
        <v>74</v>
      </c>
      <c r="N27" s="46">
        <v>163</v>
      </c>
      <c r="O27" s="46">
        <v>0</v>
      </c>
      <c r="P27" s="46">
        <v>24</v>
      </c>
      <c r="Q27" s="46">
        <v>8907</v>
      </c>
      <c r="R27" s="46">
        <v>4671</v>
      </c>
      <c r="S27" s="46">
        <v>4236</v>
      </c>
    </row>
    <row r="28" spans="1:19" ht="17.25" customHeight="1">
      <c r="A28" s="734" t="s">
        <v>699</v>
      </c>
      <c r="B28" s="731">
        <v>902147</v>
      </c>
      <c r="C28" s="731">
        <v>871528</v>
      </c>
      <c r="D28" s="731">
        <v>671845</v>
      </c>
      <c r="E28" s="731">
        <v>30179</v>
      </c>
      <c r="F28" s="731">
        <v>34942</v>
      </c>
      <c r="G28" s="731">
        <v>6337</v>
      </c>
      <c r="H28" s="731">
        <v>1866</v>
      </c>
      <c r="I28" s="731">
        <v>7563</v>
      </c>
      <c r="J28" s="731">
        <v>2683</v>
      </c>
      <c r="K28" s="731">
        <v>111109</v>
      </c>
      <c r="L28" s="731">
        <v>3949</v>
      </c>
      <c r="M28" s="731">
        <v>520</v>
      </c>
      <c r="N28" s="731">
        <v>333</v>
      </c>
      <c r="O28" s="731">
        <v>0</v>
      </c>
      <c r="P28" s="731">
        <v>202</v>
      </c>
      <c r="Q28" s="731">
        <v>30619</v>
      </c>
      <c r="R28" s="731">
        <v>18280</v>
      </c>
      <c r="S28" s="731">
        <v>12339</v>
      </c>
    </row>
    <row r="29" spans="1:19" ht="15.75" customHeight="1">
      <c r="A29" s="150" t="s">
        <v>662</v>
      </c>
      <c r="B29" s="117">
        <v>902147</v>
      </c>
      <c r="C29" s="117">
        <v>871528</v>
      </c>
      <c r="D29" s="117">
        <v>671845</v>
      </c>
      <c r="E29" s="117">
        <v>30179</v>
      </c>
      <c r="F29" s="117">
        <v>34942</v>
      </c>
      <c r="G29" s="117">
        <v>6337</v>
      </c>
      <c r="H29" s="117">
        <v>1866</v>
      </c>
      <c r="I29" s="117">
        <v>7563</v>
      </c>
      <c r="J29" s="117">
        <v>2683</v>
      </c>
      <c r="K29" s="117">
        <v>111109</v>
      </c>
      <c r="L29" s="117">
        <v>3949</v>
      </c>
      <c r="M29" s="117">
        <v>520</v>
      </c>
      <c r="N29" s="117">
        <v>333</v>
      </c>
      <c r="O29" s="117">
        <v>0</v>
      </c>
      <c r="P29" s="117">
        <v>202</v>
      </c>
      <c r="Q29" s="117">
        <v>30619</v>
      </c>
      <c r="R29" s="117">
        <v>18280</v>
      </c>
      <c r="S29" s="117">
        <v>12339</v>
      </c>
    </row>
    <row r="30" spans="1:19" ht="15" customHeight="1">
      <c r="A30" s="734" t="s">
        <v>776</v>
      </c>
      <c r="B30" s="731">
        <v>180830</v>
      </c>
      <c r="C30" s="731">
        <v>178940</v>
      </c>
      <c r="D30" s="731">
        <v>172045</v>
      </c>
      <c r="E30" s="731">
        <v>2378</v>
      </c>
      <c r="F30" s="731">
        <v>1609</v>
      </c>
      <c r="G30" s="731">
        <v>1005</v>
      </c>
      <c r="H30" s="731">
        <v>174</v>
      </c>
      <c r="I30" s="731">
        <v>12</v>
      </c>
      <c r="J30" s="731">
        <v>22</v>
      </c>
      <c r="K30" s="731">
        <v>1620</v>
      </c>
      <c r="L30" s="731">
        <v>24</v>
      </c>
      <c r="M30" s="731">
        <v>0</v>
      </c>
      <c r="N30" s="731">
        <v>0</v>
      </c>
      <c r="O30" s="731">
        <v>0</v>
      </c>
      <c r="P30" s="731">
        <v>51</v>
      </c>
      <c r="Q30" s="731">
        <v>1890</v>
      </c>
      <c r="R30" s="731">
        <v>689</v>
      </c>
      <c r="S30" s="731">
        <v>1201</v>
      </c>
    </row>
    <row r="31" spans="1:19" ht="24.75" customHeight="1">
      <c r="A31" s="45" t="s">
        <v>775</v>
      </c>
      <c r="B31" s="46">
        <v>63213</v>
      </c>
      <c r="C31" s="46">
        <v>48621</v>
      </c>
      <c r="D31" s="46">
        <v>20783</v>
      </c>
      <c r="E31" s="46">
        <v>9744</v>
      </c>
      <c r="F31" s="46">
        <v>1364</v>
      </c>
      <c r="G31" s="46">
        <v>3489</v>
      </c>
      <c r="H31" s="46">
        <v>579</v>
      </c>
      <c r="I31" s="46">
        <v>150</v>
      </c>
      <c r="J31" s="46">
        <v>2125</v>
      </c>
      <c r="K31" s="46">
        <v>5531</v>
      </c>
      <c r="L31" s="46">
        <v>2677</v>
      </c>
      <c r="M31" s="46">
        <v>2179</v>
      </c>
      <c r="N31" s="46">
        <v>0</v>
      </c>
      <c r="O31" s="46">
        <v>0</v>
      </c>
      <c r="P31" s="46">
        <v>0</v>
      </c>
      <c r="Q31" s="46">
        <v>14592</v>
      </c>
      <c r="R31" s="46">
        <v>14051</v>
      </c>
      <c r="S31" s="46">
        <v>541</v>
      </c>
    </row>
    <row r="32" spans="1:19" ht="3.75" customHeight="1">
      <c r="A32" s="150"/>
      <c r="B32" s="117"/>
      <c r="C32" s="117"/>
      <c r="D32" s="117"/>
      <c r="E32" s="117"/>
      <c r="F32" s="117"/>
      <c r="G32" s="117"/>
      <c r="H32" s="117"/>
      <c r="I32" s="117"/>
      <c r="J32" s="117"/>
      <c r="K32" s="117"/>
      <c r="L32" s="117"/>
      <c r="M32" s="117"/>
      <c r="N32" s="117"/>
      <c r="O32" s="117"/>
      <c r="P32" s="117"/>
      <c r="Q32" s="117"/>
      <c r="R32" s="117"/>
      <c r="S32" s="117"/>
    </row>
    <row r="33" spans="1:19" ht="112.5" customHeight="1">
      <c r="A33" s="1169" t="s">
        <v>774</v>
      </c>
      <c r="B33" s="1182"/>
      <c r="C33" s="1182"/>
      <c r="D33" s="1182"/>
      <c r="E33" s="1182"/>
      <c r="F33" s="1182"/>
      <c r="G33" s="1182"/>
      <c r="H33" s="1182"/>
      <c r="I33" s="1182"/>
      <c r="J33" s="1182"/>
      <c r="K33" s="1182"/>
      <c r="L33" s="1182"/>
      <c r="M33" s="1182"/>
      <c r="N33" s="1182"/>
      <c r="O33" s="1182"/>
      <c r="P33" s="1182"/>
      <c r="Q33" s="1182"/>
      <c r="R33" s="1182"/>
      <c r="S33" s="1182"/>
    </row>
    <row r="34" spans="1:19">
      <c r="A34" s="208"/>
      <c r="B34" s="208"/>
      <c r="C34" s="208"/>
      <c r="D34" s="208"/>
      <c r="E34" s="208"/>
      <c r="F34" s="208"/>
      <c r="G34" s="208"/>
      <c r="H34" s="208"/>
      <c r="I34" s="208"/>
      <c r="J34" s="208"/>
      <c r="K34" s="208"/>
      <c r="L34" s="208"/>
      <c r="M34" s="208"/>
      <c r="N34" s="208"/>
      <c r="O34" s="208"/>
      <c r="P34" s="208"/>
      <c r="Q34" s="208"/>
      <c r="R34" s="208"/>
      <c r="S34" s="208"/>
    </row>
  </sheetData>
  <mergeCells count="6">
    <mergeCell ref="A1:S1"/>
    <mergeCell ref="A33:S33"/>
    <mergeCell ref="A2:A4"/>
    <mergeCell ref="B2:B4"/>
    <mergeCell ref="C2:P3"/>
    <mergeCell ref="Q2:S3"/>
  </mergeCells>
  <hyperlinks>
    <hyperlink ref="T1" location="INDICE!A1" display="INDICE"/>
  </hyperlinks>
  <printOptions horizontalCentered="1"/>
  <pageMargins left="0.74803149606299213" right="0.74803149606299213" top="1.1417322834645669" bottom="0.98425196850393704" header="0" footer="0.51181102362204722"/>
  <pageSetup paperSize="9" scale="60" firstPageNumber="112" orientation="landscape" useFirstPageNumber="1" r:id="rId1"/>
  <headerFooter scaleWithDoc="0" alignWithMargins="0">
    <oddHeader>&amp;C&amp;G</oddHeader>
    <oddFooter>&amp;C&amp;12 116</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zoomScale="90" zoomScaleNormal="90" zoomScalePageLayoutView="90" workbookViewId="0">
      <selection activeCell="A2" sqref="A2"/>
    </sheetView>
  </sheetViews>
  <sheetFormatPr baseColWidth="10" defaultColWidth="9.140625" defaultRowHeight="12.75"/>
  <cols>
    <col min="1" max="1" width="30.85546875" style="65" customWidth="1"/>
    <col min="2" max="2" width="9.140625" style="65" customWidth="1"/>
    <col min="3" max="3" width="7.7109375" style="65" bestFit="1" customWidth="1"/>
    <col min="4" max="4" width="11" style="65" customWidth="1"/>
    <col min="5" max="5" width="8.5703125" style="65" bestFit="1" customWidth="1"/>
    <col min="6" max="6" width="11.42578125" style="65" bestFit="1" customWidth="1"/>
    <col min="7" max="7" width="7.7109375" style="65" bestFit="1" customWidth="1"/>
    <col min="8" max="8" width="11.42578125" style="65" bestFit="1" customWidth="1"/>
    <col min="9" max="9" width="10.28515625" style="65" bestFit="1" customWidth="1"/>
    <col min="10" max="10" width="14" style="65" customWidth="1"/>
    <col min="11" max="11" width="12" style="65" bestFit="1" customWidth="1"/>
    <col min="12" max="12" width="11" style="65" bestFit="1" customWidth="1"/>
    <col min="13" max="13" width="11.140625" style="65" customWidth="1"/>
    <col min="14" max="16384" width="9.140625" style="57"/>
  </cols>
  <sheetData>
    <row r="1" spans="1:14" ht="47.25" customHeight="1">
      <c r="A1" s="1167" t="s">
        <v>1454</v>
      </c>
      <c r="B1" s="1168"/>
      <c r="C1" s="1168"/>
      <c r="D1" s="1168"/>
      <c r="E1" s="1168"/>
      <c r="F1" s="1168"/>
      <c r="G1" s="1168"/>
      <c r="H1" s="1168"/>
      <c r="I1" s="1168"/>
      <c r="J1" s="1168"/>
      <c r="K1" s="1168"/>
      <c r="L1" s="1168"/>
      <c r="M1" s="1168"/>
      <c r="N1" s="468" t="s">
        <v>1037</v>
      </c>
    </row>
    <row r="2" spans="1:14" ht="5.25" customHeight="1">
      <c r="A2" s="62"/>
      <c r="B2" s="62"/>
      <c r="C2" s="62"/>
      <c r="D2" s="62"/>
      <c r="E2" s="62"/>
      <c r="F2" s="62"/>
      <c r="G2" s="62"/>
      <c r="H2" s="62"/>
      <c r="I2" s="62"/>
      <c r="J2" s="62"/>
      <c r="K2" s="62"/>
      <c r="L2" s="58"/>
      <c r="M2" s="58"/>
    </row>
    <row r="3" spans="1:14" s="58" customFormat="1" ht="13.5" customHeight="1">
      <c r="A3" s="1180" t="s">
        <v>98</v>
      </c>
      <c r="B3" s="1180" t="s">
        <v>583</v>
      </c>
      <c r="C3" s="1191" t="s">
        <v>692</v>
      </c>
      <c r="D3" s="1192"/>
      <c r="E3" s="1192"/>
      <c r="F3" s="1193"/>
      <c r="G3" s="1191" t="s">
        <v>701</v>
      </c>
      <c r="H3" s="1192"/>
      <c r="I3" s="1193"/>
      <c r="J3" s="1180" t="s">
        <v>790</v>
      </c>
      <c r="K3" s="1180" t="s">
        <v>662</v>
      </c>
      <c r="L3" s="1180" t="s">
        <v>776</v>
      </c>
      <c r="M3" s="1180" t="s">
        <v>1146</v>
      </c>
    </row>
    <row r="4" spans="1:14" s="58" customFormat="1" ht="5.25" customHeight="1">
      <c r="A4" s="1180"/>
      <c r="B4" s="1171"/>
      <c r="C4" s="1194"/>
      <c r="D4" s="1195"/>
      <c r="E4" s="1195"/>
      <c r="F4" s="1196"/>
      <c r="G4" s="1194"/>
      <c r="H4" s="1195"/>
      <c r="I4" s="1196"/>
      <c r="J4" s="1171"/>
      <c r="K4" s="1171"/>
      <c r="L4" s="1171"/>
      <c r="M4" s="1171"/>
    </row>
    <row r="5" spans="1:14" s="58" customFormat="1" ht="33.75" customHeight="1">
      <c r="A5" s="1180"/>
      <c r="B5" s="1171"/>
      <c r="C5" s="743" t="s">
        <v>76</v>
      </c>
      <c r="D5" s="743" t="s">
        <v>667</v>
      </c>
      <c r="E5" s="743" t="s">
        <v>781</v>
      </c>
      <c r="F5" s="743" t="s">
        <v>788</v>
      </c>
      <c r="G5" s="743" t="s">
        <v>76</v>
      </c>
      <c r="H5" s="743" t="s">
        <v>787</v>
      </c>
      <c r="I5" s="743" t="s">
        <v>778</v>
      </c>
      <c r="J5" s="1171"/>
      <c r="K5" s="1171"/>
      <c r="L5" s="1171"/>
      <c r="M5" s="1171"/>
    </row>
    <row r="6" spans="1:14" ht="17.25" customHeight="1">
      <c r="A6" s="45" t="s">
        <v>11</v>
      </c>
      <c r="B6" s="46">
        <v>4055389</v>
      </c>
      <c r="C6" s="46">
        <v>718022</v>
      </c>
      <c r="D6" s="46">
        <v>4804</v>
      </c>
      <c r="E6" s="46">
        <v>234377</v>
      </c>
      <c r="F6" s="46">
        <v>478841</v>
      </c>
      <c r="G6" s="46">
        <v>759631</v>
      </c>
      <c r="H6" s="46">
        <v>327489</v>
      </c>
      <c r="I6" s="46">
        <v>432142</v>
      </c>
      <c r="J6" s="46">
        <v>678676</v>
      </c>
      <c r="K6" s="46">
        <v>1656809</v>
      </c>
      <c r="L6" s="46">
        <v>177922</v>
      </c>
      <c r="M6" s="46">
        <v>64329</v>
      </c>
    </row>
    <row r="7" spans="1:14">
      <c r="A7" s="734" t="s">
        <v>352</v>
      </c>
      <c r="B7" s="731">
        <v>1989896</v>
      </c>
      <c r="C7" s="731">
        <v>372293</v>
      </c>
      <c r="D7" s="731">
        <v>3055</v>
      </c>
      <c r="E7" s="731">
        <v>145459</v>
      </c>
      <c r="F7" s="731">
        <v>223779</v>
      </c>
      <c r="G7" s="731">
        <v>375448</v>
      </c>
      <c r="H7" s="731">
        <v>151116</v>
      </c>
      <c r="I7" s="731">
        <v>224332</v>
      </c>
      <c r="J7" s="731">
        <v>322239</v>
      </c>
      <c r="K7" s="731">
        <v>815959</v>
      </c>
      <c r="L7" s="731">
        <v>81761</v>
      </c>
      <c r="M7" s="731">
        <v>22196</v>
      </c>
    </row>
    <row r="8" spans="1:14">
      <c r="A8" s="876" t="s">
        <v>13</v>
      </c>
      <c r="B8" s="117">
        <v>190166</v>
      </c>
      <c r="C8" s="117">
        <v>31395</v>
      </c>
      <c r="D8" s="117">
        <v>85</v>
      </c>
      <c r="E8" s="117">
        <v>13550</v>
      </c>
      <c r="F8" s="117">
        <v>17760</v>
      </c>
      <c r="G8" s="117">
        <v>33871</v>
      </c>
      <c r="H8" s="117">
        <v>11046</v>
      </c>
      <c r="I8" s="117">
        <v>22825</v>
      </c>
      <c r="J8" s="117">
        <v>34956</v>
      </c>
      <c r="K8" s="117">
        <v>77748</v>
      </c>
      <c r="L8" s="117">
        <v>7595</v>
      </c>
      <c r="M8" s="117">
        <v>4601</v>
      </c>
    </row>
    <row r="9" spans="1:14">
      <c r="A9" s="732" t="s">
        <v>14</v>
      </c>
      <c r="B9" s="733">
        <v>103121</v>
      </c>
      <c r="C9" s="733">
        <v>23285</v>
      </c>
      <c r="D9" s="733">
        <v>15</v>
      </c>
      <c r="E9" s="733">
        <v>5611</v>
      </c>
      <c r="F9" s="733">
        <v>17659</v>
      </c>
      <c r="G9" s="733">
        <v>25845</v>
      </c>
      <c r="H9" s="733">
        <v>10920</v>
      </c>
      <c r="I9" s="733">
        <v>14925</v>
      </c>
      <c r="J9" s="733">
        <v>2218</v>
      </c>
      <c r="K9" s="733">
        <v>48600</v>
      </c>
      <c r="L9" s="733">
        <v>3173</v>
      </c>
      <c r="M9" s="733">
        <v>0</v>
      </c>
    </row>
    <row r="10" spans="1:14">
      <c r="A10" s="876" t="s">
        <v>15</v>
      </c>
      <c r="B10" s="117">
        <v>116310</v>
      </c>
      <c r="C10" s="117">
        <v>24654</v>
      </c>
      <c r="D10" s="117">
        <v>34</v>
      </c>
      <c r="E10" s="117">
        <v>8047</v>
      </c>
      <c r="F10" s="117">
        <v>16573</v>
      </c>
      <c r="G10" s="117">
        <v>21994</v>
      </c>
      <c r="H10" s="117">
        <v>9991</v>
      </c>
      <c r="I10" s="117">
        <v>12003</v>
      </c>
      <c r="J10" s="117">
        <v>22372</v>
      </c>
      <c r="K10" s="117">
        <v>41998</v>
      </c>
      <c r="L10" s="117">
        <v>3641</v>
      </c>
      <c r="M10" s="117">
        <v>1651</v>
      </c>
    </row>
    <row r="11" spans="1:14">
      <c r="A11" s="732" t="s">
        <v>16</v>
      </c>
      <c r="B11" s="733">
        <v>68736</v>
      </c>
      <c r="C11" s="733">
        <v>9759</v>
      </c>
      <c r="D11" s="733">
        <v>63</v>
      </c>
      <c r="E11" s="733">
        <v>4507</v>
      </c>
      <c r="F11" s="733">
        <v>5189</v>
      </c>
      <c r="G11" s="733">
        <v>10019</v>
      </c>
      <c r="H11" s="733">
        <v>3519</v>
      </c>
      <c r="I11" s="733">
        <v>6500</v>
      </c>
      <c r="J11" s="733">
        <v>15996</v>
      </c>
      <c r="K11" s="733">
        <v>29509</v>
      </c>
      <c r="L11" s="733">
        <v>2773</v>
      </c>
      <c r="M11" s="733">
        <v>680</v>
      </c>
    </row>
    <row r="12" spans="1:14">
      <c r="A12" s="876" t="s">
        <v>17</v>
      </c>
      <c r="B12" s="117">
        <v>159552</v>
      </c>
      <c r="C12" s="117">
        <v>23829</v>
      </c>
      <c r="D12" s="117">
        <v>531</v>
      </c>
      <c r="E12" s="117">
        <v>12084</v>
      </c>
      <c r="F12" s="117">
        <v>11214</v>
      </c>
      <c r="G12" s="117">
        <v>25382</v>
      </c>
      <c r="H12" s="117">
        <v>8252</v>
      </c>
      <c r="I12" s="117">
        <v>17130</v>
      </c>
      <c r="J12" s="117">
        <v>43036</v>
      </c>
      <c r="K12" s="117">
        <v>62515</v>
      </c>
      <c r="L12" s="117">
        <v>4790</v>
      </c>
      <c r="M12" s="117">
        <v>0</v>
      </c>
    </row>
    <row r="13" spans="1:14">
      <c r="A13" s="732" t="s">
        <v>18</v>
      </c>
      <c r="B13" s="733">
        <v>149874</v>
      </c>
      <c r="C13" s="733">
        <v>40002</v>
      </c>
      <c r="D13" s="733">
        <v>580</v>
      </c>
      <c r="E13" s="733">
        <v>11644</v>
      </c>
      <c r="F13" s="733">
        <v>27778</v>
      </c>
      <c r="G13" s="733">
        <v>33675</v>
      </c>
      <c r="H13" s="733">
        <v>16335</v>
      </c>
      <c r="I13" s="733">
        <v>17340</v>
      </c>
      <c r="J13" s="733">
        <v>4993</v>
      </c>
      <c r="K13" s="733">
        <v>64758</v>
      </c>
      <c r="L13" s="733">
        <v>6446</v>
      </c>
      <c r="M13" s="733">
        <v>0</v>
      </c>
    </row>
    <row r="14" spans="1:14">
      <c r="A14" s="876" t="s">
        <v>19</v>
      </c>
      <c r="B14" s="117">
        <v>132456</v>
      </c>
      <c r="C14" s="117">
        <v>25603</v>
      </c>
      <c r="D14" s="117">
        <v>4</v>
      </c>
      <c r="E14" s="117">
        <v>7807</v>
      </c>
      <c r="F14" s="117">
        <v>17792</v>
      </c>
      <c r="G14" s="117">
        <v>25092</v>
      </c>
      <c r="H14" s="117">
        <v>10728</v>
      </c>
      <c r="I14" s="117">
        <v>14364</v>
      </c>
      <c r="J14" s="117">
        <v>24597</v>
      </c>
      <c r="K14" s="117">
        <v>50366</v>
      </c>
      <c r="L14" s="117">
        <v>6798</v>
      </c>
      <c r="M14" s="117">
        <v>0</v>
      </c>
    </row>
    <row r="15" spans="1:14">
      <c r="A15" s="732" t="s">
        <v>20</v>
      </c>
      <c r="B15" s="733">
        <v>135936</v>
      </c>
      <c r="C15" s="733">
        <v>25139</v>
      </c>
      <c r="D15" s="733">
        <v>40</v>
      </c>
      <c r="E15" s="733">
        <v>5561</v>
      </c>
      <c r="F15" s="733">
        <v>19538</v>
      </c>
      <c r="G15" s="733">
        <v>32195</v>
      </c>
      <c r="H15" s="733">
        <v>12718</v>
      </c>
      <c r="I15" s="733">
        <v>19477</v>
      </c>
      <c r="J15" s="733">
        <v>16389</v>
      </c>
      <c r="K15" s="733">
        <v>58446</v>
      </c>
      <c r="L15" s="733">
        <v>3767</v>
      </c>
      <c r="M15" s="733">
        <v>0</v>
      </c>
    </row>
    <row r="16" spans="1:14">
      <c r="A16" s="876" t="s">
        <v>21</v>
      </c>
      <c r="B16" s="117">
        <v>725461</v>
      </c>
      <c r="C16" s="117">
        <v>135143</v>
      </c>
      <c r="D16" s="117">
        <v>1097</v>
      </c>
      <c r="E16" s="117">
        <v>63184</v>
      </c>
      <c r="F16" s="117">
        <v>70862</v>
      </c>
      <c r="G16" s="117">
        <v>134038</v>
      </c>
      <c r="H16" s="117">
        <v>56241</v>
      </c>
      <c r="I16" s="117">
        <v>77797</v>
      </c>
      <c r="J16" s="117">
        <v>117649</v>
      </c>
      <c r="K16" s="117">
        <v>288718</v>
      </c>
      <c r="L16" s="117">
        <v>35205</v>
      </c>
      <c r="M16" s="117">
        <v>14708</v>
      </c>
    </row>
    <row r="17" spans="1:13">
      <c r="A17" s="732" t="s">
        <v>22</v>
      </c>
      <c r="B17" s="733">
        <v>162478</v>
      </c>
      <c r="C17" s="733">
        <v>27197</v>
      </c>
      <c r="D17" s="733">
        <v>592</v>
      </c>
      <c r="E17" s="733">
        <v>10902</v>
      </c>
      <c r="F17" s="733">
        <v>15703</v>
      </c>
      <c r="G17" s="733">
        <v>26441</v>
      </c>
      <c r="H17" s="733">
        <v>9103</v>
      </c>
      <c r="I17" s="733">
        <v>17338</v>
      </c>
      <c r="J17" s="733">
        <v>30600</v>
      </c>
      <c r="K17" s="733">
        <v>73829</v>
      </c>
      <c r="L17" s="733">
        <v>4411</v>
      </c>
      <c r="M17" s="733">
        <v>0</v>
      </c>
    </row>
    <row r="18" spans="1:13">
      <c r="A18" s="876" t="s">
        <v>23</v>
      </c>
      <c r="B18" s="117">
        <v>45806</v>
      </c>
      <c r="C18" s="117">
        <v>6287</v>
      </c>
      <c r="D18" s="117">
        <v>14</v>
      </c>
      <c r="E18" s="117">
        <v>2562</v>
      </c>
      <c r="F18" s="117">
        <v>3711</v>
      </c>
      <c r="G18" s="117">
        <v>6896</v>
      </c>
      <c r="H18" s="117">
        <v>2263</v>
      </c>
      <c r="I18" s="117">
        <v>4633</v>
      </c>
      <c r="J18" s="117">
        <v>9433</v>
      </c>
      <c r="K18" s="117">
        <v>19472</v>
      </c>
      <c r="L18" s="117">
        <v>3162</v>
      </c>
      <c r="M18" s="117">
        <v>556</v>
      </c>
    </row>
    <row r="19" spans="1:13">
      <c r="A19" s="734" t="s">
        <v>351</v>
      </c>
      <c r="B19" s="731">
        <v>1637802</v>
      </c>
      <c r="C19" s="731">
        <v>246260</v>
      </c>
      <c r="D19" s="731">
        <v>1399</v>
      </c>
      <c r="E19" s="731">
        <v>62056</v>
      </c>
      <c r="F19" s="731">
        <v>182805</v>
      </c>
      <c r="G19" s="731">
        <v>295366</v>
      </c>
      <c r="H19" s="731">
        <v>137156</v>
      </c>
      <c r="I19" s="731">
        <v>158210</v>
      </c>
      <c r="J19" s="731">
        <v>301560</v>
      </c>
      <c r="K19" s="731">
        <v>670528</v>
      </c>
      <c r="L19" s="731">
        <v>81955</v>
      </c>
      <c r="M19" s="731">
        <v>42133</v>
      </c>
    </row>
    <row r="20" spans="1:13">
      <c r="A20" s="876" t="s">
        <v>25</v>
      </c>
      <c r="B20" s="117">
        <v>180001</v>
      </c>
      <c r="C20" s="117">
        <v>22213</v>
      </c>
      <c r="D20" s="117">
        <v>59</v>
      </c>
      <c r="E20" s="117">
        <v>7861</v>
      </c>
      <c r="F20" s="117">
        <v>14293</v>
      </c>
      <c r="G20" s="117">
        <v>29252</v>
      </c>
      <c r="H20" s="117">
        <v>8975</v>
      </c>
      <c r="I20" s="117">
        <v>20277</v>
      </c>
      <c r="J20" s="117">
        <v>45116</v>
      </c>
      <c r="K20" s="117">
        <v>72733</v>
      </c>
      <c r="L20" s="117">
        <v>10687</v>
      </c>
      <c r="M20" s="117">
        <v>0</v>
      </c>
    </row>
    <row r="21" spans="1:13">
      <c r="A21" s="732" t="s">
        <v>26</v>
      </c>
      <c r="B21" s="733">
        <v>119918</v>
      </c>
      <c r="C21" s="733">
        <v>20682</v>
      </c>
      <c r="D21" s="733">
        <v>245</v>
      </c>
      <c r="E21" s="733">
        <v>4254</v>
      </c>
      <c r="F21" s="733">
        <v>16183</v>
      </c>
      <c r="G21" s="733">
        <v>24594</v>
      </c>
      <c r="H21" s="733">
        <v>10600</v>
      </c>
      <c r="I21" s="733">
        <v>13994</v>
      </c>
      <c r="J21" s="733">
        <v>15943</v>
      </c>
      <c r="K21" s="733">
        <v>50003</v>
      </c>
      <c r="L21" s="733">
        <v>8696</v>
      </c>
      <c r="M21" s="733">
        <v>0</v>
      </c>
    </row>
    <row r="22" spans="1:13">
      <c r="A22" s="876" t="s">
        <v>27</v>
      </c>
      <c r="B22" s="117">
        <v>810934</v>
      </c>
      <c r="C22" s="117">
        <v>123668</v>
      </c>
      <c r="D22" s="117">
        <v>688</v>
      </c>
      <c r="E22" s="117">
        <v>28065</v>
      </c>
      <c r="F22" s="117">
        <v>94915</v>
      </c>
      <c r="G22" s="117">
        <v>152344</v>
      </c>
      <c r="H22" s="117">
        <v>76999</v>
      </c>
      <c r="I22" s="117">
        <v>75345</v>
      </c>
      <c r="J22" s="117">
        <v>137360</v>
      </c>
      <c r="K22" s="117">
        <v>333620</v>
      </c>
      <c r="L22" s="117">
        <v>35029</v>
      </c>
      <c r="M22" s="117">
        <v>28913</v>
      </c>
    </row>
    <row r="23" spans="1:13">
      <c r="A23" s="732" t="s">
        <v>28</v>
      </c>
      <c r="B23" s="733">
        <v>166807</v>
      </c>
      <c r="C23" s="733">
        <v>25984</v>
      </c>
      <c r="D23" s="733">
        <v>15</v>
      </c>
      <c r="E23" s="733">
        <v>6522</v>
      </c>
      <c r="F23" s="733">
        <v>19447</v>
      </c>
      <c r="G23" s="733">
        <v>34347</v>
      </c>
      <c r="H23" s="733">
        <v>16311</v>
      </c>
      <c r="I23" s="733">
        <v>18036</v>
      </c>
      <c r="J23" s="733">
        <v>28091</v>
      </c>
      <c r="K23" s="733">
        <v>68711</v>
      </c>
      <c r="L23" s="733">
        <v>9674</v>
      </c>
      <c r="M23" s="733">
        <v>0</v>
      </c>
    </row>
    <row r="24" spans="1:13">
      <c r="A24" s="876" t="s">
        <v>29</v>
      </c>
      <c r="B24" s="117">
        <v>280078</v>
      </c>
      <c r="C24" s="117">
        <v>35221</v>
      </c>
      <c r="D24" s="117">
        <v>305</v>
      </c>
      <c r="E24" s="117">
        <v>11033</v>
      </c>
      <c r="F24" s="117">
        <v>23883</v>
      </c>
      <c r="G24" s="117">
        <v>41603</v>
      </c>
      <c r="H24" s="117">
        <v>16675</v>
      </c>
      <c r="I24" s="117">
        <v>24928</v>
      </c>
      <c r="J24" s="117">
        <v>63813</v>
      </c>
      <c r="K24" s="117">
        <v>112692</v>
      </c>
      <c r="L24" s="117">
        <v>13529</v>
      </c>
      <c r="M24" s="117">
        <v>13220</v>
      </c>
    </row>
    <row r="25" spans="1:13">
      <c r="A25" s="732" t="s">
        <v>30</v>
      </c>
      <c r="B25" s="733">
        <v>80064</v>
      </c>
      <c r="C25" s="733">
        <v>18492</v>
      </c>
      <c r="D25" s="733">
        <v>87</v>
      </c>
      <c r="E25" s="733">
        <v>4321</v>
      </c>
      <c r="F25" s="733">
        <v>14084</v>
      </c>
      <c r="G25" s="733">
        <v>13226</v>
      </c>
      <c r="H25" s="733">
        <v>7596</v>
      </c>
      <c r="I25" s="733">
        <v>5630</v>
      </c>
      <c r="J25" s="733">
        <v>11237</v>
      </c>
      <c r="K25" s="733">
        <v>32769</v>
      </c>
      <c r="L25" s="733">
        <v>4340</v>
      </c>
      <c r="M25" s="733">
        <v>0</v>
      </c>
    </row>
    <row r="26" spans="1:13">
      <c r="A26" s="45" t="s">
        <v>350</v>
      </c>
      <c r="B26" s="46">
        <v>409107</v>
      </c>
      <c r="C26" s="46">
        <v>94454</v>
      </c>
      <c r="D26" s="46">
        <v>335</v>
      </c>
      <c r="E26" s="46">
        <v>25773</v>
      </c>
      <c r="F26" s="46">
        <v>68346</v>
      </c>
      <c r="G26" s="46">
        <v>85352</v>
      </c>
      <c r="H26" s="46">
        <v>37142</v>
      </c>
      <c r="I26" s="46">
        <v>48210</v>
      </c>
      <c r="J26" s="46">
        <v>53488</v>
      </c>
      <c r="K26" s="46">
        <v>162025</v>
      </c>
      <c r="L26" s="46">
        <v>13788</v>
      </c>
      <c r="M26" s="46">
        <v>0</v>
      </c>
    </row>
    <row r="27" spans="1:13">
      <c r="A27" s="732" t="s">
        <v>93</v>
      </c>
      <c r="B27" s="733">
        <v>78036</v>
      </c>
      <c r="C27" s="733">
        <v>16012</v>
      </c>
      <c r="D27" s="733">
        <v>8</v>
      </c>
      <c r="E27" s="733">
        <v>3772</v>
      </c>
      <c r="F27" s="733">
        <v>12232</v>
      </c>
      <c r="G27" s="733">
        <v>14880</v>
      </c>
      <c r="H27" s="733">
        <v>6152</v>
      </c>
      <c r="I27" s="733">
        <v>8728</v>
      </c>
      <c r="J27" s="733">
        <v>14800</v>
      </c>
      <c r="K27" s="733">
        <v>29492</v>
      </c>
      <c r="L27" s="733">
        <v>2852</v>
      </c>
      <c r="M27" s="733">
        <v>0</v>
      </c>
    </row>
    <row r="28" spans="1:13">
      <c r="A28" s="876" t="s">
        <v>101</v>
      </c>
      <c r="B28" s="117">
        <v>98342</v>
      </c>
      <c r="C28" s="117">
        <v>30575</v>
      </c>
      <c r="D28" s="117">
        <v>26</v>
      </c>
      <c r="E28" s="117">
        <v>7356</v>
      </c>
      <c r="F28" s="117">
        <v>23193</v>
      </c>
      <c r="G28" s="117">
        <v>22332</v>
      </c>
      <c r="H28" s="117">
        <v>11779</v>
      </c>
      <c r="I28" s="117">
        <v>10553</v>
      </c>
      <c r="J28" s="117">
        <v>3304</v>
      </c>
      <c r="K28" s="117">
        <v>38958</v>
      </c>
      <c r="L28" s="117">
        <v>3173</v>
      </c>
      <c r="M28" s="117">
        <v>0</v>
      </c>
    </row>
    <row r="29" spans="1:13">
      <c r="A29" s="732" t="s">
        <v>92</v>
      </c>
      <c r="B29" s="733">
        <v>68266</v>
      </c>
      <c r="C29" s="733">
        <v>14284</v>
      </c>
      <c r="D29" s="733">
        <v>68</v>
      </c>
      <c r="E29" s="733">
        <v>5298</v>
      </c>
      <c r="F29" s="733">
        <v>8918</v>
      </c>
      <c r="G29" s="733">
        <v>10119</v>
      </c>
      <c r="H29" s="733">
        <v>3689</v>
      </c>
      <c r="I29" s="733">
        <v>6430</v>
      </c>
      <c r="J29" s="733">
        <v>14409</v>
      </c>
      <c r="K29" s="733">
        <v>27531</v>
      </c>
      <c r="L29" s="733">
        <v>1923</v>
      </c>
      <c r="M29" s="733">
        <v>0</v>
      </c>
    </row>
    <row r="30" spans="1:13">
      <c r="A30" s="876" t="s">
        <v>100</v>
      </c>
      <c r="B30" s="117">
        <v>55579</v>
      </c>
      <c r="C30" s="117">
        <v>8279</v>
      </c>
      <c r="D30" s="117">
        <v>26</v>
      </c>
      <c r="E30" s="117">
        <v>3322</v>
      </c>
      <c r="F30" s="117">
        <v>4931</v>
      </c>
      <c r="G30" s="117">
        <v>12076</v>
      </c>
      <c r="H30" s="117">
        <v>3071</v>
      </c>
      <c r="I30" s="117">
        <v>9005</v>
      </c>
      <c r="J30" s="117">
        <v>11789</v>
      </c>
      <c r="K30" s="117">
        <v>21665</v>
      </c>
      <c r="L30" s="117">
        <v>1770</v>
      </c>
      <c r="M30" s="117">
        <v>0</v>
      </c>
    </row>
    <row r="31" spans="1:13">
      <c r="A31" s="732" t="s">
        <v>91</v>
      </c>
      <c r="B31" s="733">
        <v>46106</v>
      </c>
      <c r="C31" s="733">
        <v>11350</v>
      </c>
      <c r="D31" s="733">
        <v>49</v>
      </c>
      <c r="E31" s="733">
        <v>2158</v>
      </c>
      <c r="F31" s="733">
        <v>9143</v>
      </c>
      <c r="G31" s="733">
        <v>13091</v>
      </c>
      <c r="H31" s="733">
        <v>6900</v>
      </c>
      <c r="I31" s="733">
        <v>6191</v>
      </c>
      <c r="J31" s="733">
        <v>363</v>
      </c>
      <c r="K31" s="733">
        <v>19707</v>
      </c>
      <c r="L31" s="733">
        <v>1595</v>
      </c>
      <c r="M31" s="733">
        <v>0</v>
      </c>
    </row>
    <row r="32" spans="1:13">
      <c r="A32" s="876" t="s">
        <v>90</v>
      </c>
      <c r="B32" s="117">
        <v>62778</v>
      </c>
      <c r="C32" s="117">
        <v>13954</v>
      </c>
      <c r="D32" s="117">
        <v>158</v>
      </c>
      <c r="E32" s="117">
        <v>3867</v>
      </c>
      <c r="F32" s="117">
        <v>9929</v>
      </c>
      <c r="G32" s="117">
        <v>12854</v>
      </c>
      <c r="H32" s="117">
        <v>5551</v>
      </c>
      <c r="I32" s="117">
        <v>7303</v>
      </c>
      <c r="J32" s="117">
        <v>8823</v>
      </c>
      <c r="K32" s="117">
        <v>24672</v>
      </c>
      <c r="L32" s="117">
        <v>2475</v>
      </c>
      <c r="M32" s="117">
        <v>0</v>
      </c>
    </row>
    <row r="33" spans="1:13">
      <c r="A33" s="734" t="s">
        <v>349</v>
      </c>
      <c r="B33" s="731">
        <v>17285</v>
      </c>
      <c r="C33" s="731">
        <v>4902</v>
      </c>
      <c r="D33" s="731">
        <v>15</v>
      </c>
      <c r="E33" s="731">
        <v>1056</v>
      </c>
      <c r="F33" s="731">
        <v>3831</v>
      </c>
      <c r="G33" s="731">
        <v>3148</v>
      </c>
      <c r="H33" s="731">
        <v>1929</v>
      </c>
      <c r="I33" s="731">
        <v>1219</v>
      </c>
      <c r="J33" s="731">
        <v>1113</v>
      </c>
      <c r="K33" s="731">
        <v>7780</v>
      </c>
      <c r="L33" s="731">
        <v>342</v>
      </c>
      <c r="M33" s="731">
        <v>0</v>
      </c>
    </row>
    <row r="34" spans="1:13">
      <c r="A34" s="876" t="s">
        <v>99</v>
      </c>
      <c r="B34" s="117">
        <v>17285</v>
      </c>
      <c r="C34" s="117">
        <v>4902</v>
      </c>
      <c r="D34" s="117">
        <v>15</v>
      </c>
      <c r="E34" s="117">
        <v>1056</v>
      </c>
      <c r="F34" s="117">
        <v>3831</v>
      </c>
      <c r="G34" s="117">
        <v>3148</v>
      </c>
      <c r="H34" s="117">
        <v>1929</v>
      </c>
      <c r="I34" s="117">
        <v>1219</v>
      </c>
      <c r="J34" s="117">
        <v>1113</v>
      </c>
      <c r="K34" s="117">
        <v>7780</v>
      </c>
      <c r="L34" s="117">
        <v>342</v>
      </c>
      <c r="M34" s="117">
        <v>0</v>
      </c>
    </row>
    <row r="35" spans="1:13">
      <c r="A35" s="734" t="s">
        <v>772</v>
      </c>
      <c r="B35" s="731">
        <v>1299</v>
      </c>
      <c r="C35" s="731">
        <v>113</v>
      </c>
      <c r="D35" s="731">
        <v>0</v>
      </c>
      <c r="E35" s="731">
        <v>33</v>
      </c>
      <c r="F35" s="731">
        <v>80</v>
      </c>
      <c r="G35" s="731">
        <v>317</v>
      </c>
      <c r="H35" s="731">
        <v>146</v>
      </c>
      <c r="I35" s="731">
        <v>171</v>
      </c>
      <c r="J35" s="731">
        <v>276</v>
      </c>
      <c r="K35" s="731">
        <v>517</v>
      </c>
      <c r="L35" s="731">
        <v>76</v>
      </c>
      <c r="M35" s="731">
        <v>0</v>
      </c>
    </row>
    <row r="36" spans="1:13">
      <c r="A36" s="876" t="s">
        <v>116</v>
      </c>
      <c r="B36" s="117">
        <v>1299</v>
      </c>
      <c r="C36" s="117">
        <v>113</v>
      </c>
      <c r="D36" s="117">
        <v>0</v>
      </c>
      <c r="E36" s="117">
        <v>33</v>
      </c>
      <c r="F36" s="117">
        <v>80</v>
      </c>
      <c r="G36" s="117">
        <v>317</v>
      </c>
      <c r="H36" s="117">
        <v>146</v>
      </c>
      <c r="I36" s="117">
        <v>171</v>
      </c>
      <c r="J36" s="117">
        <v>276</v>
      </c>
      <c r="K36" s="117">
        <v>517</v>
      </c>
      <c r="L36" s="117">
        <v>76</v>
      </c>
      <c r="M36" s="117">
        <v>0</v>
      </c>
    </row>
    <row r="37" spans="1:13" ht="4.5" customHeight="1">
      <c r="A37" s="150"/>
      <c r="B37" s="754"/>
      <c r="C37" s="754"/>
      <c r="D37" s="754"/>
      <c r="E37" s="754"/>
      <c r="F37" s="754"/>
      <c r="G37" s="754"/>
      <c r="H37" s="754"/>
      <c r="I37" s="754"/>
      <c r="J37" s="754"/>
      <c r="K37" s="754"/>
      <c r="L37" s="754"/>
      <c r="M37" s="754"/>
    </row>
    <row r="38" spans="1:13" ht="25.5" customHeight="1">
      <c r="A38" s="1169" t="s">
        <v>786</v>
      </c>
      <c r="B38" s="1169"/>
      <c r="C38" s="1169"/>
      <c r="D38" s="1169"/>
      <c r="E38" s="1169"/>
      <c r="F38" s="1169"/>
      <c r="G38" s="1169"/>
      <c r="H38" s="1169"/>
      <c r="I38" s="1169"/>
      <c r="J38" s="1169"/>
      <c r="K38" s="1169"/>
      <c r="L38" s="1169"/>
      <c r="M38" s="1169"/>
    </row>
  </sheetData>
  <mergeCells count="10">
    <mergeCell ref="A1:M1"/>
    <mergeCell ref="A38:M38"/>
    <mergeCell ref="A3:A5"/>
    <mergeCell ref="C3:F4"/>
    <mergeCell ref="G3:I4"/>
    <mergeCell ref="B3:B5"/>
    <mergeCell ref="J3:J5"/>
    <mergeCell ref="K3:K5"/>
    <mergeCell ref="L3:L5"/>
    <mergeCell ref="M3:M5"/>
  </mergeCells>
  <hyperlinks>
    <hyperlink ref="N1" location="INDICE!A1" display="INDICE"/>
  </hyperlinks>
  <printOptions horizontalCentered="1"/>
  <pageMargins left="0.74803149606299213" right="0.74803149606299213" top="1.1417322834645669" bottom="0.98425196850393704" header="0" footer="0.51181102362204722"/>
  <pageSetup paperSize="9" scale="80" firstPageNumber="113" orientation="landscape" useFirstPageNumber="1" r:id="rId1"/>
  <headerFooter scaleWithDoc="0" alignWithMargins="0">
    <oddHeader>&amp;C&amp;G</oddHeader>
    <oddFooter>&amp;C&amp;12 117</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zoomScale="90" zoomScaleNormal="90" zoomScalePageLayoutView="90" workbookViewId="0">
      <selection activeCell="A2" sqref="A2"/>
    </sheetView>
  </sheetViews>
  <sheetFormatPr baseColWidth="10" defaultColWidth="9.140625" defaultRowHeight="12.75"/>
  <cols>
    <col min="1" max="1" width="29.7109375" style="65" customWidth="1"/>
    <col min="2" max="2" width="14" style="65" customWidth="1"/>
    <col min="3" max="3" width="8.7109375" style="65" customWidth="1"/>
    <col min="4" max="4" width="11" style="65" customWidth="1"/>
    <col min="5" max="5" width="11.42578125" style="65" customWidth="1"/>
    <col min="6" max="6" width="13.140625" style="65" customWidth="1"/>
    <col min="7" max="7" width="7.7109375" style="65" bestFit="1" customWidth="1"/>
    <col min="8" max="8" width="13" style="65" customWidth="1"/>
    <col min="9" max="9" width="10.85546875" style="65" customWidth="1"/>
    <col min="10" max="10" width="13.140625" style="65" customWidth="1"/>
    <col min="11" max="11" width="10.7109375" style="65" customWidth="1"/>
    <col min="12" max="12" width="12.7109375" style="65" customWidth="1"/>
    <col min="13" max="13" width="11.140625" style="65" customWidth="1"/>
    <col min="14" max="16384" width="9.140625" style="57"/>
  </cols>
  <sheetData>
    <row r="1" spans="1:14" ht="45" customHeight="1">
      <c r="A1" s="1167" t="s">
        <v>1455</v>
      </c>
      <c r="B1" s="1168"/>
      <c r="C1" s="1168"/>
      <c r="D1" s="1168"/>
      <c r="E1" s="1168"/>
      <c r="F1" s="1168"/>
      <c r="G1" s="1168"/>
      <c r="H1" s="1168"/>
      <c r="I1" s="1168"/>
      <c r="J1" s="1168"/>
      <c r="K1" s="1168"/>
      <c r="L1" s="1168"/>
      <c r="M1" s="1168"/>
      <c r="N1" s="468" t="s">
        <v>1037</v>
      </c>
    </row>
    <row r="2" spans="1:14" ht="3.75" customHeight="1">
      <c r="A2" s="81"/>
      <c r="B2" s="81"/>
      <c r="C2" s="81"/>
      <c r="D2" s="81"/>
      <c r="E2" s="81"/>
      <c r="F2" s="81"/>
      <c r="G2" s="81"/>
      <c r="H2" s="81"/>
      <c r="I2" s="81"/>
      <c r="J2" s="81"/>
      <c r="K2" s="81"/>
      <c r="L2" s="81"/>
      <c r="M2" s="81"/>
    </row>
    <row r="3" spans="1:14" s="496" customFormat="1" ht="13.5" customHeight="1">
      <c r="A3" s="1180" t="s">
        <v>98</v>
      </c>
      <c r="B3" s="1180" t="s">
        <v>583</v>
      </c>
      <c r="C3" s="1191" t="s">
        <v>692</v>
      </c>
      <c r="D3" s="1192"/>
      <c r="E3" s="1192"/>
      <c r="F3" s="1193"/>
      <c r="G3" s="1191" t="s">
        <v>701</v>
      </c>
      <c r="H3" s="1192"/>
      <c r="I3" s="1193"/>
      <c r="J3" s="1180" t="s">
        <v>777</v>
      </c>
      <c r="K3" s="1180" t="s">
        <v>662</v>
      </c>
      <c r="L3" s="1180" t="s">
        <v>776</v>
      </c>
      <c r="M3" s="1180" t="s">
        <v>1147</v>
      </c>
    </row>
    <row r="4" spans="1:14" s="496" customFormat="1">
      <c r="A4" s="1180"/>
      <c r="B4" s="1171"/>
      <c r="C4" s="1194"/>
      <c r="D4" s="1195"/>
      <c r="E4" s="1195"/>
      <c r="F4" s="1196"/>
      <c r="G4" s="1194"/>
      <c r="H4" s="1195"/>
      <c r="I4" s="1196"/>
      <c r="J4" s="1171"/>
      <c r="K4" s="1171"/>
      <c r="L4" s="1171"/>
      <c r="M4" s="1171"/>
    </row>
    <row r="5" spans="1:14" s="496" customFormat="1" ht="39.75" customHeight="1">
      <c r="A5" s="1180"/>
      <c r="B5" s="1171"/>
      <c r="C5" s="1038" t="s">
        <v>76</v>
      </c>
      <c r="D5" s="1038" t="s">
        <v>667</v>
      </c>
      <c r="E5" s="1038" t="s">
        <v>781</v>
      </c>
      <c r="F5" s="1067" t="s">
        <v>780</v>
      </c>
      <c r="G5" s="1038" t="s">
        <v>76</v>
      </c>
      <c r="H5" s="1067" t="s">
        <v>779</v>
      </c>
      <c r="I5" s="1038" t="s">
        <v>778</v>
      </c>
      <c r="J5" s="1171"/>
      <c r="K5" s="1171"/>
      <c r="L5" s="1171"/>
      <c r="M5" s="1171"/>
    </row>
    <row r="6" spans="1:14" ht="16.5" customHeight="1">
      <c r="A6" s="45" t="s">
        <v>11</v>
      </c>
      <c r="B6" s="46">
        <v>2899398</v>
      </c>
      <c r="C6" s="46">
        <v>1032146</v>
      </c>
      <c r="D6" s="46">
        <v>37184</v>
      </c>
      <c r="E6" s="46">
        <v>367693</v>
      </c>
      <c r="F6" s="46">
        <v>627269</v>
      </c>
      <c r="G6" s="46">
        <v>657427</v>
      </c>
      <c r="H6" s="46">
        <v>423770</v>
      </c>
      <c r="I6" s="46">
        <v>233657</v>
      </c>
      <c r="J6" s="46">
        <v>403835</v>
      </c>
      <c r="K6" s="46">
        <v>639690</v>
      </c>
      <c r="L6" s="46">
        <v>138447</v>
      </c>
      <c r="M6" s="46">
        <v>27853</v>
      </c>
    </row>
    <row r="7" spans="1:14" ht="15.75" customHeight="1">
      <c r="A7" s="734" t="s">
        <v>352</v>
      </c>
      <c r="B7" s="731">
        <v>1054580</v>
      </c>
      <c r="C7" s="731">
        <v>351510</v>
      </c>
      <c r="D7" s="731">
        <v>10385</v>
      </c>
      <c r="E7" s="731">
        <v>126919</v>
      </c>
      <c r="F7" s="731">
        <v>214206</v>
      </c>
      <c r="G7" s="731">
        <v>262531</v>
      </c>
      <c r="H7" s="731">
        <v>163360</v>
      </c>
      <c r="I7" s="731">
        <v>99171</v>
      </c>
      <c r="J7" s="731">
        <v>137497</v>
      </c>
      <c r="K7" s="731">
        <v>239715</v>
      </c>
      <c r="L7" s="731">
        <v>47706</v>
      </c>
      <c r="M7" s="731">
        <v>15621</v>
      </c>
    </row>
    <row r="8" spans="1:14">
      <c r="A8" s="876" t="s">
        <v>13</v>
      </c>
      <c r="B8" s="117">
        <v>144464</v>
      </c>
      <c r="C8" s="117">
        <v>56532</v>
      </c>
      <c r="D8" s="117">
        <v>2390</v>
      </c>
      <c r="E8" s="117">
        <v>22051</v>
      </c>
      <c r="F8" s="117">
        <v>32091</v>
      </c>
      <c r="G8" s="117">
        <v>35335</v>
      </c>
      <c r="H8" s="117">
        <v>24319</v>
      </c>
      <c r="I8" s="117">
        <v>11016</v>
      </c>
      <c r="J8" s="117">
        <v>18387</v>
      </c>
      <c r="K8" s="117">
        <v>26115</v>
      </c>
      <c r="L8" s="117">
        <v>6101</v>
      </c>
      <c r="M8" s="117">
        <v>1994</v>
      </c>
    </row>
    <row r="9" spans="1:14">
      <c r="A9" s="732" t="s">
        <v>14</v>
      </c>
      <c r="B9" s="733">
        <v>71915</v>
      </c>
      <c r="C9" s="733">
        <v>24709</v>
      </c>
      <c r="D9" s="733">
        <v>705</v>
      </c>
      <c r="E9" s="733">
        <v>8863</v>
      </c>
      <c r="F9" s="733">
        <v>15141</v>
      </c>
      <c r="G9" s="733">
        <v>18809</v>
      </c>
      <c r="H9" s="733">
        <v>10739</v>
      </c>
      <c r="I9" s="733">
        <v>8070</v>
      </c>
      <c r="J9" s="733">
        <v>3669</v>
      </c>
      <c r="K9" s="733">
        <v>21792</v>
      </c>
      <c r="L9" s="733">
        <v>2936</v>
      </c>
      <c r="M9" s="733">
        <v>0</v>
      </c>
    </row>
    <row r="10" spans="1:14">
      <c r="A10" s="876" t="s">
        <v>15</v>
      </c>
      <c r="B10" s="117">
        <v>58133</v>
      </c>
      <c r="C10" s="117">
        <v>25619</v>
      </c>
      <c r="D10" s="117">
        <v>565</v>
      </c>
      <c r="E10" s="117">
        <v>9632</v>
      </c>
      <c r="F10" s="117">
        <v>15422</v>
      </c>
      <c r="G10" s="117">
        <v>13240</v>
      </c>
      <c r="H10" s="117">
        <v>9286</v>
      </c>
      <c r="I10" s="117">
        <v>3954</v>
      </c>
      <c r="J10" s="117">
        <v>7918</v>
      </c>
      <c r="K10" s="117">
        <v>8796</v>
      </c>
      <c r="L10" s="117">
        <v>2275</v>
      </c>
      <c r="M10" s="117">
        <v>285</v>
      </c>
    </row>
    <row r="11" spans="1:14">
      <c r="A11" s="732" t="s">
        <v>16</v>
      </c>
      <c r="B11" s="733">
        <v>39522</v>
      </c>
      <c r="C11" s="733">
        <v>10739</v>
      </c>
      <c r="D11" s="733">
        <v>269</v>
      </c>
      <c r="E11" s="733">
        <v>4560</v>
      </c>
      <c r="F11" s="733">
        <v>5910</v>
      </c>
      <c r="G11" s="733">
        <v>7676</v>
      </c>
      <c r="H11" s="733">
        <v>4681</v>
      </c>
      <c r="I11" s="733">
        <v>2995</v>
      </c>
      <c r="J11" s="733">
        <v>7434</v>
      </c>
      <c r="K11" s="733">
        <v>10338</v>
      </c>
      <c r="L11" s="733">
        <v>2514</v>
      </c>
      <c r="M11" s="733">
        <v>821</v>
      </c>
    </row>
    <row r="12" spans="1:14">
      <c r="A12" s="876" t="s">
        <v>17</v>
      </c>
      <c r="B12" s="117">
        <v>65619</v>
      </c>
      <c r="C12" s="117">
        <v>18248</v>
      </c>
      <c r="D12" s="117">
        <v>652</v>
      </c>
      <c r="E12" s="117">
        <v>6281</v>
      </c>
      <c r="F12" s="117">
        <v>11315</v>
      </c>
      <c r="G12" s="117">
        <v>12765</v>
      </c>
      <c r="H12" s="117">
        <v>6835</v>
      </c>
      <c r="I12" s="117">
        <v>5930</v>
      </c>
      <c r="J12" s="117">
        <v>13482</v>
      </c>
      <c r="K12" s="117">
        <v>16945</v>
      </c>
      <c r="L12" s="117">
        <v>4179</v>
      </c>
      <c r="M12" s="117">
        <v>0</v>
      </c>
    </row>
    <row r="13" spans="1:14">
      <c r="A13" s="732" t="s">
        <v>18</v>
      </c>
      <c r="B13" s="733">
        <v>96144</v>
      </c>
      <c r="C13" s="733">
        <v>31936</v>
      </c>
      <c r="D13" s="733">
        <v>977</v>
      </c>
      <c r="E13" s="733">
        <v>9129</v>
      </c>
      <c r="F13" s="733">
        <v>21830</v>
      </c>
      <c r="G13" s="733">
        <v>26317</v>
      </c>
      <c r="H13" s="733">
        <v>14795</v>
      </c>
      <c r="I13" s="733">
        <v>11522</v>
      </c>
      <c r="J13" s="733">
        <v>5574</v>
      </c>
      <c r="K13" s="733">
        <v>28015</v>
      </c>
      <c r="L13" s="733">
        <v>4302</v>
      </c>
      <c r="M13" s="733">
        <v>0</v>
      </c>
    </row>
    <row r="14" spans="1:14">
      <c r="A14" s="876" t="s">
        <v>19</v>
      </c>
      <c r="B14" s="117">
        <v>90181</v>
      </c>
      <c r="C14" s="117">
        <v>29882</v>
      </c>
      <c r="D14" s="117">
        <v>1604</v>
      </c>
      <c r="E14" s="117">
        <v>9035</v>
      </c>
      <c r="F14" s="117">
        <v>19243</v>
      </c>
      <c r="G14" s="117">
        <v>22455</v>
      </c>
      <c r="H14" s="117">
        <v>13744</v>
      </c>
      <c r="I14" s="117">
        <v>8711</v>
      </c>
      <c r="J14" s="117">
        <v>13415</v>
      </c>
      <c r="K14" s="117">
        <v>19261</v>
      </c>
      <c r="L14" s="117">
        <v>4575</v>
      </c>
      <c r="M14" s="117">
        <v>593</v>
      </c>
    </row>
    <row r="15" spans="1:14">
      <c r="A15" s="732" t="s">
        <v>20</v>
      </c>
      <c r="B15" s="733">
        <v>67157</v>
      </c>
      <c r="C15" s="733">
        <v>27444</v>
      </c>
      <c r="D15" s="733">
        <v>462</v>
      </c>
      <c r="E15" s="733">
        <v>7835</v>
      </c>
      <c r="F15" s="733">
        <v>19147</v>
      </c>
      <c r="G15" s="733">
        <v>19423</v>
      </c>
      <c r="H15" s="733">
        <v>13710</v>
      </c>
      <c r="I15" s="733">
        <v>5713</v>
      </c>
      <c r="J15" s="733">
        <v>6153</v>
      </c>
      <c r="K15" s="733">
        <v>11667</v>
      </c>
      <c r="L15" s="733">
        <v>2470</v>
      </c>
      <c r="M15" s="733">
        <v>0</v>
      </c>
    </row>
    <row r="16" spans="1:14">
      <c r="A16" s="876" t="s">
        <v>21</v>
      </c>
      <c r="B16" s="117">
        <v>309528</v>
      </c>
      <c r="C16" s="117">
        <v>94105</v>
      </c>
      <c r="D16" s="117">
        <v>2489</v>
      </c>
      <c r="E16" s="117">
        <v>38005</v>
      </c>
      <c r="F16" s="117">
        <v>53611</v>
      </c>
      <c r="G16" s="117">
        <v>81630</v>
      </c>
      <c r="H16" s="117">
        <v>50806</v>
      </c>
      <c r="I16" s="117">
        <v>30824</v>
      </c>
      <c r="J16" s="117">
        <v>43574</v>
      </c>
      <c r="K16" s="117">
        <v>65474</v>
      </c>
      <c r="L16" s="117">
        <v>13416</v>
      </c>
      <c r="M16" s="117">
        <v>11329</v>
      </c>
    </row>
    <row r="17" spans="1:13">
      <c r="A17" s="732" t="s">
        <v>22</v>
      </c>
      <c r="B17" s="733">
        <v>82120</v>
      </c>
      <c r="C17" s="733">
        <v>19550</v>
      </c>
      <c r="D17" s="733">
        <v>164</v>
      </c>
      <c r="E17" s="733">
        <v>7599</v>
      </c>
      <c r="F17" s="733">
        <v>11787</v>
      </c>
      <c r="G17" s="733">
        <v>17401</v>
      </c>
      <c r="H17" s="733">
        <v>8353</v>
      </c>
      <c r="I17" s="733">
        <v>9048</v>
      </c>
      <c r="J17" s="733">
        <v>13239</v>
      </c>
      <c r="K17" s="733">
        <v>28368</v>
      </c>
      <c r="L17" s="733">
        <v>3562</v>
      </c>
      <c r="M17" s="733">
        <v>0</v>
      </c>
    </row>
    <row r="18" spans="1:13">
      <c r="A18" s="876" t="s">
        <v>23</v>
      </c>
      <c r="B18" s="117">
        <v>29797</v>
      </c>
      <c r="C18" s="117">
        <v>12746</v>
      </c>
      <c r="D18" s="117">
        <v>108</v>
      </c>
      <c r="E18" s="117">
        <v>3929</v>
      </c>
      <c r="F18" s="117">
        <v>8709</v>
      </c>
      <c r="G18" s="117">
        <v>7480</v>
      </c>
      <c r="H18" s="117">
        <v>6092</v>
      </c>
      <c r="I18" s="117">
        <v>1388</v>
      </c>
      <c r="J18" s="117">
        <v>4652</v>
      </c>
      <c r="K18" s="117">
        <v>2944</v>
      </c>
      <c r="L18" s="117">
        <v>1376</v>
      </c>
      <c r="M18" s="117">
        <v>599</v>
      </c>
    </row>
    <row r="19" spans="1:13" ht="15.75" customHeight="1">
      <c r="A19" s="734" t="s">
        <v>351</v>
      </c>
      <c r="B19" s="731">
        <v>1589937</v>
      </c>
      <c r="C19" s="731">
        <v>573565</v>
      </c>
      <c r="D19" s="731">
        <v>21517</v>
      </c>
      <c r="E19" s="731">
        <v>204226</v>
      </c>
      <c r="F19" s="731">
        <v>347822</v>
      </c>
      <c r="G19" s="731">
        <v>336075</v>
      </c>
      <c r="H19" s="731">
        <v>220940</v>
      </c>
      <c r="I19" s="731">
        <v>115135</v>
      </c>
      <c r="J19" s="731">
        <v>239464</v>
      </c>
      <c r="K19" s="731">
        <v>350173</v>
      </c>
      <c r="L19" s="731">
        <v>79791</v>
      </c>
      <c r="M19" s="731">
        <v>10869</v>
      </c>
    </row>
    <row r="20" spans="1:13">
      <c r="A20" s="876" t="s">
        <v>25</v>
      </c>
      <c r="B20" s="117">
        <v>142915</v>
      </c>
      <c r="C20" s="117">
        <v>55362</v>
      </c>
      <c r="D20" s="117">
        <v>3405</v>
      </c>
      <c r="E20" s="117">
        <v>23214</v>
      </c>
      <c r="F20" s="117">
        <v>28743</v>
      </c>
      <c r="G20" s="117">
        <v>27998</v>
      </c>
      <c r="H20" s="117">
        <v>17258</v>
      </c>
      <c r="I20" s="117">
        <v>10740</v>
      </c>
      <c r="J20" s="117">
        <v>26434</v>
      </c>
      <c r="K20" s="117">
        <v>24142</v>
      </c>
      <c r="L20" s="117">
        <v>8941</v>
      </c>
      <c r="M20" s="117">
        <v>38</v>
      </c>
    </row>
    <row r="21" spans="1:13">
      <c r="A21" s="732" t="s">
        <v>26</v>
      </c>
      <c r="B21" s="733">
        <v>165477</v>
      </c>
      <c r="C21" s="733">
        <v>76956</v>
      </c>
      <c r="D21" s="733">
        <v>2817</v>
      </c>
      <c r="E21" s="733">
        <v>20988</v>
      </c>
      <c r="F21" s="733">
        <v>53151</v>
      </c>
      <c r="G21" s="733">
        <v>39020</v>
      </c>
      <c r="H21" s="733">
        <v>27349</v>
      </c>
      <c r="I21" s="733">
        <v>11671</v>
      </c>
      <c r="J21" s="733">
        <v>11678</v>
      </c>
      <c r="K21" s="733">
        <v>26450</v>
      </c>
      <c r="L21" s="733">
        <v>11201</v>
      </c>
      <c r="M21" s="733">
        <v>172</v>
      </c>
    </row>
    <row r="22" spans="1:13">
      <c r="A22" s="876" t="s">
        <v>27</v>
      </c>
      <c r="B22" s="117">
        <v>727640</v>
      </c>
      <c r="C22" s="117">
        <v>223327</v>
      </c>
      <c r="D22" s="117">
        <v>4899</v>
      </c>
      <c r="E22" s="117">
        <v>67498</v>
      </c>
      <c r="F22" s="117">
        <v>150930</v>
      </c>
      <c r="G22" s="117">
        <v>156514</v>
      </c>
      <c r="H22" s="117">
        <v>99154</v>
      </c>
      <c r="I22" s="117">
        <v>57360</v>
      </c>
      <c r="J22" s="117">
        <v>112021</v>
      </c>
      <c r="K22" s="117">
        <v>196552</v>
      </c>
      <c r="L22" s="117">
        <v>30453</v>
      </c>
      <c r="M22" s="117">
        <v>8773</v>
      </c>
    </row>
    <row r="23" spans="1:13">
      <c r="A23" s="732" t="s">
        <v>28</v>
      </c>
      <c r="B23" s="733">
        <v>211347</v>
      </c>
      <c r="C23" s="733">
        <v>86643</v>
      </c>
      <c r="D23" s="733">
        <v>5870</v>
      </c>
      <c r="E23" s="733">
        <v>37650</v>
      </c>
      <c r="F23" s="733">
        <v>43123</v>
      </c>
      <c r="G23" s="733">
        <v>48695</v>
      </c>
      <c r="H23" s="733">
        <v>33976</v>
      </c>
      <c r="I23" s="733">
        <v>14719</v>
      </c>
      <c r="J23" s="733">
        <v>25320</v>
      </c>
      <c r="K23" s="733">
        <v>37998</v>
      </c>
      <c r="L23" s="733">
        <v>12691</v>
      </c>
      <c r="M23" s="733">
        <v>0</v>
      </c>
    </row>
    <row r="24" spans="1:13">
      <c r="A24" s="876" t="s">
        <v>29</v>
      </c>
      <c r="B24" s="117">
        <v>239637</v>
      </c>
      <c r="C24" s="117">
        <v>87345</v>
      </c>
      <c r="D24" s="117">
        <v>2671</v>
      </c>
      <c r="E24" s="117">
        <v>37309</v>
      </c>
      <c r="F24" s="117">
        <v>47365</v>
      </c>
      <c r="G24" s="117">
        <v>44558</v>
      </c>
      <c r="H24" s="117">
        <v>30192</v>
      </c>
      <c r="I24" s="117">
        <v>14366</v>
      </c>
      <c r="J24" s="117">
        <v>49891</v>
      </c>
      <c r="K24" s="117">
        <v>43184</v>
      </c>
      <c r="L24" s="117">
        <v>12773</v>
      </c>
      <c r="M24" s="117">
        <v>1886</v>
      </c>
    </row>
    <row r="25" spans="1:13">
      <c r="A25" s="732" t="s">
        <v>30</v>
      </c>
      <c r="B25" s="733">
        <v>102921</v>
      </c>
      <c r="C25" s="733">
        <v>43932</v>
      </c>
      <c r="D25" s="733">
        <v>1855</v>
      </c>
      <c r="E25" s="733">
        <v>17567</v>
      </c>
      <c r="F25" s="733">
        <v>24510</v>
      </c>
      <c r="G25" s="733">
        <v>19290</v>
      </c>
      <c r="H25" s="733">
        <v>13011</v>
      </c>
      <c r="I25" s="733">
        <v>6279</v>
      </c>
      <c r="J25" s="733">
        <v>14120</v>
      </c>
      <c r="K25" s="733">
        <v>21847</v>
      </c>
      <c r="L25" s="733">
        <v>3732</v>
      </c>
      <c r="M25" s="733">
        <v>0</v>
      </c>
    </row>
    <row r="26" spans="1:13" ht="15" customHeight="1">
      <c r="A26" s="45" t="s">
        <v>350</v>
      </c>
      <c r="B26" s="46">
        <v>246598</v>
      </c>
      <c r="C26" s="46">
        <v>103609</v>
      </c>
      <c r="D26" s="46">
        <v>5193</v>
      </c>
      <c r="E26" s="46">
        <v>35402</v>
      </c>
      <c r="F26" s="46">
        <v>63014</v>
      </c>
      <c r="G26" s="46">
        <v>57081</v>
      </c>
      <c r="H26" s="46">
        <v>38246</v>
      </c>
      <c r="I26" s="46">
        <v>18835</v>
      </c>
      <c r="J26" s="46">
        <v>25939</v>
      </c>
      <c r="K26" s="46">
        <v>47975</v>
      </c>
      <c r="L26" s="46">
        <v>10631</v>
      </c>
      <c r="M26" s="46">
        <v>1363</v>
      </c>
    </row>
    <row r="27" spans="1:13">
      <c r="A27" s="732" t="s">
        <v>93</v>
      </c>
      <c r="B27" s="733">
        <v>63607</v>
      </c>
      <c r="C27" s="733">
        <v>23466</v>
      </c>
      <c r="D27" s="733">
        <v>1082</v>
      </c>
      <c r="E27" s="733">
        <v>7423</v>
      </c>
      <c r="F27" s="733">
        <v>14961</v>
      </c>
      <c r="G27" s="733">
        <v>13811</v>
      </c>
      <c r="H27" s="733">
        <v>8516</v>
      </c>
      <c r="I27" s="733">
        <v>5295</v>
      </c>
      <c r="J27" s="733">
        <v>10222</v>
      </c>
      <c r="K27" s="733">
        <v>13389</v>
      </c>
      <c r="L27" s="733">
        <v>2719</v>
      </c>
      <c r="M27" s="733">
        <v>0</v>
      </c>
    </row>
    <row r="28" spans="1:13">
      <c r="A28" s="876" t="s">
        <v>101</v>
      </c>
      <c r="B28" s="117">
        <v>52397</v>
      </c>
      <c r="C28" s="117">
        <v>25652</v>
      </c>
      <c r="D28" s="117">
        <v>1438</v>
      </c>
      <c r="E28" s="117">
        <v>8480</v>
      </c>
      <c r="F28" s="117">
        <v>15734</v>
      </c>
      <c r="G28" s="117">
        <v>13671</v>
      </c>
      <c r="H28" s="117">
        <v>9554</v>
      </c>
      <c r="I28" s="117">
        <v>4117</v>
      </c>
      <c r="J28" s="117">
        <v>1245</v>
      </c>
      <c r="K28" s="117">
        <v>9487</v>
      </c>
      <c r="L28" s="117">
        <v>2342</v>
      </c>
      <c r="M28" s="117">
        <v>0</v>
      </c>
    </row>
    <row r="29" spans="1:13">
      <c r="A29" s="732" t="s">
        <v>92</v>
      </c>
      <c r="B29" s="733">
        <v>35012</v>
      </c>
      <c r="C29" s="733">
        <v>11774</v>
      </c>
      <c r="D29" s="733">
        <v>181</v>
      </c>
      <c r="E29" s="733">
        <v>4855</v>
      </c>
      <c r="F29" s="733">
        <v>6738</v>
      </c>
      <c r="G29" s="733">
        <v>6036</v>
      </c>
      <c r="H29" s="733">
        <v>3488</v>
      </c>
      <c r="I29" s="733">
        <v>2548</v>
      </c>
      <c r="J29" s="733">
        <v>6776</v>
      </c>
      <c r="K29" s="733">
        <v>7722</v>
      </c>
      <c r="L29" s="733">
        <v>1341</v>
      </c>
      <c r="M29" s="733">
        <v>1363</v>
      </c>
    </row>
    <row r="30" spans="1:13">
      <c r="A30" s="876" t="s">
        <v>100</v>
      </c>
      <c r="B30" s="117">
        <v>27032</v>
      </c>
      <c r="C30" s="117">
        <v>11942</v>
      </c>
      <c r="D30" s="117">
        <v>1242</v>
      </c>
      <c r="E30" s="117">
        <v>3898</v>
      </c>
      <c r="F30" s="117">
        <v>6802</v>
      </c>
      <c r="G30" s="117">
        <v>6226</v>
      </c>
      <c r="H30" s="117">
        <v>4122</v>
      </c>
      <c r="I30" s="117">
        <v>2104</v>
      </c>
      <c r="J30" s="117">
        <v>3069</v>
      </c>
      <c r="K30" s="117">
        <v>4616</v>
      </c>
      <c r="L30" s="117">
        <v>1179</v>
      </c>
      <c r="M30" s="117">
        <v>0</v>
      </c>
    </row>
    <row r="31" spans="1:13">
      <c r="A31" s="732" t="s">
        <v>91</v>
      </c>
      <c r="B31" s="733">
        <v>35960</v>
      </c>
      <c r="C31" s="733">
        <v>17197</v>
      </c>
      <c r="D31" s="733">
        <v>792</v>
      </c>
      <c r="E31" s="733">
        <v>5992</v>
      </c>
      <c r="F31" s="733">
        <v>10413</v>
      </c>
      <c r="G31" s="733">
        <v>9549</v>
      </c>
      <c r="H31" s="733">
        <v>6877</v>
      </c>
      <c r="I31" s="733">
        <v>2672</v>
      </c>
      <c r="J31" s="733">
        <v>743</v>
      </c>
      <c r="K31" s="733">
        <v>6909</v>
      </c>
      <c r="L31" s="733">
        <v>1562</v>
      </c>
      <c r="M31" s="733">
        <v>0</v>
      </c>
    </row>
    <row r="32" spans="1:13">
      <c r="A32" s="876" t="s">
        <v>90</v>
      </c>
      <c r="B32" s="117">
        <v>32590</v>
      </c>
      <c r="C32" s="117">
        <v>13578</v>
      </c>
      <c r="D32" s="117">
        <v>458</v>
      </c>
      <c r="E32" s="117">
        <v>4754</v>
      </c>
      <c r="F32" s="117">
        <v>8366</v>
      </c>
      <c r="G32" s="117">
        <v>7788</v>
      </c>
      <c r="H32" s="117">
        <v>5689</v>
      </c>
      <c r="I32" s="117">
        <v>2099</v>
      </c>
      <c r="J32" s="117">
        <v>3884</v>
      </c>
      <c r="K32" s="117">
        <v>5852</v>
      </c>
      <c r="L32" s="117">
        <v>1488</v>
      </c>
      <c r="M32" s="117">
        <v>0</v>
      </c>
    </row>
    <row r="33" spans="1:13" ht="15" customHeight="1">
      <c r="A33" s="734" t="s">
        <v>349</v>
      </c>
      <c r="B33" s="731">
        <v>7735</v>
      </c>
      <c r="C33" s="731">
        <v>3306</v>
      </c>
      <c r="D33" s="731">
        <v>85</v>
      </c>
      <c r="E33" s="731">
        <v>1047</v>
      </c>
      <c r="F33" s="731">
        <v>2174</v>
      </c>
      <c r="G33" s="731">
        <v>1622</v>
      </c>
      <c r="H33" s="731">
        <v>1148</v>
      </c>
      <c r="I33" s="731">
        <v>474</v>
      </c>
      <c r="J33" s="731">
        <v>736</v>
      </c>
      <c r="K33" s="731">
        <v>1787</v>
      </c>
      <c r="L33" s="731">
        <v>284</v>
      </c>
      <c r="M33" s="731">
        <v>0</v>
      </c>
    </row>
    <row r="34" spans="1:13">
      <c r="A34" s="876" t="s">
        <v>99</v>
      </c>
      <c r="B34" s="117">
        <v>7735</v>
      </c>
      <c r="C34" s="117">
        <v>3306</v>
      </c>
      <c r="D34" s="117">
        <v>85</v>
      </c>
      <c r="E34" s="117">
        <v>1047</v>
      </c>
      <c r="F34" s="117">
        <v>2174</v>
      </c>
      <c r="G34" s="117">
        <v>1622</v>
      </c>
      <c r="H34" s="117">
        <v>1148</v>
      </c>
      <c r="I34" s="117">
        <v>474</v>
      </c>
      <c r="J34" s="117">
        <v>736</v>
      </c>
      <c r="K34" s="117">
        <v>1787</v>
      </c>
      <c r="L34" s="117">
        <v>284</v>
      </c>
      <c r="M34" s="117">
        <v>0</v>
      </c>
    </row>
    <row r="35" spans="1:13">
      <c r="A35" s="734" t="s">
        <v>772</v>
      </c>
      <c r="B35" s="731">
        <v>548</v>
      </c>
      <c r="C35" s="731">
        <v>156</v>
      </c>
      <c r="D35" s="731">
        <v>4</v>
      </c>
      <c r="E35" s="731">
        <v>99</v>
      </c>
      <c r="F35" s="731">
        <v>53</v>
      </c>
      <c r="G35" s="731">
        <v>118</v>
      </c>
      <c r="H35" s="731">
        <v>76</v>
      </c>
      <c r="I35" s="731">
        <v>42</v>
      </c>
      <c r="J35" s="731">
        <v>199</v>
      </c>
      <c r="K35" s="731">
        <v>40</v>
      </c>
      <c r="L35" s="731">
        <v>35</v>
      </c>
      <c r="M35" s="731">
        <v>0</v>
      </c>
    </row>
    <row r="36" spans="1:13">
      <c r="A36" s="876" t="s">
        <v>116</v>
      </c>
      <c r="B36" s="117">
        <v>548</v>
      </c>
      <c r="C36" s="117">
        <v>156</v>
      </c>
      <c r="D36" s="117">
        <v>4</v>
      </c>
      <c r="E36" s="117">
        <v>99</v>
      </c>
      <c r="F36" s="117">
        <v>53</v>
      </c>
      <c r="G36" s="117">
        <v>118</v>
      </c>
      <c r="H36" s="117">
        <v>76</v>
      </c>
      <c r="I36" s="117">
        <v>42</v>
      </c>
      <c r="J36" s="117">
        <v>199</v>
      </c>
      <c r="K36" s="117">
        <v>40</v>
      </c>
      <c r="L36" s="117">
        <v>35</v>
      </c>
      <c r="M36" s="117">
        <v>0</v>
      </c>
    </row>
    <row r="37" spans="1:13" ht="9.75" customHeight="1">
      <c r="A37" s="150"/>
      <c r="B37" s="728"/>
      <c r="C37" s="728"/>
      <c r="D37" s="728"/>
      <c r="E37" s="728"/>
      <c r="F37" s="728"/>
      <c r="G37" s="728"/>
      <c r="H37" s="728"/>
      <c r="I37" s="728"/>
      <c r="J37" s="728"/>
      <c r="K37" s="728"/>
      <c r="L37" s="728"/>
      <c r="M37" s="728"/>
    </row>
    <row r="38" spans="1:13" ht="27.75" customHeight="1">
      <c r="A38" s="1169" t="s">
        <v>791</v>
      </c>
      <c r="B38" s="1169"/>
      <c r="C38" s="1169"/>
      <c r="D38" s="1169"/>
      <c r="E38" s="1169"/>
      <c r="F38" s="1169"/>
      <c r="G38" s="1169"/>
      <c r="H38" s="1169"/>
      <c r="I38" s="1169"/>
      <c r="J38" s="1169"/>
      <c r="K38" s="1169"/>
      <c r="L38" s="1169"/>
      <c r="M38" s="1169"/>
    </row>
  </sheetData>
  <mergeCells count="10">
    <mergeCell ref="A1:M1"/>
    <mergeCell ref="A38:M38"/>
    <mergeCell ref="A3:A5"/>
    <mergeCell ref="C3:F4"/>
    <mergeCell ref="G3:I4"/>
    <mergeCell ref="B3:B5"/>
    <mergeCell ref="J3:J5"/>
    <mergeCell ref="K3:K5"/>
    <mergeCell ref="L3:L5"/>
    <mergeCell ref="M3:M5"/>
  </mergeCells>
  <hyperlinks>
    <hyperlink ref="N1" location="INDICE!A1" display="INDICE"/>
  </hyperlinks>
  <printOptions horizontalCentered="1"/>
  <pageMargins left="0.74803149606299213" right="0.74803149606299213" top="1.1417322834645669" bottom="0.94488188976377963" header="0" footer="0.51181102362204722"/>
  <pageSetup paperSize="9" scale="75" firstPageNumber="114" orientation="landscape" useFirstPageNumber="1" r:id="rId1"/>
  <headerFooter scaleWithDoc="0" alignWithMargins="0">
    <oddHeader>&amp;C&amp;G</oddHeader>
    <oddFooter>&amp;C&amp;12 118</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6"/>
  <sheetViews>
    <sheetView showGridLines="0" zoomScale="80" zoomScaleNormal="80" zoomScalePageLayoutView="81" workbookViewId="0">
      <selection activeCell="N3" sqref="N3"/>
    </sheetView>
  </sheetViews>
  <sheetFormatPr baseColWidth="10" defaultColWidth="11.42578125" defaultRowHeight="12"/>
  <cols>
    <col min="1" max="1" width="29.85546875" style="279" customWidth="1"/>
    <col min="2" max="2" width="12.5703125" style="279" customWidth="1"/>
    <col min="3" max="3" width="23.85546875" style="279" customWidth="1"/>
    <col min="4" max="4" width="10.28515625" style="279" customWidth="1"/>
    <col min="5" max="5" width="11.5703125" style="279" customWidth="1"/>
    <col min="6" max="6" width="10.42578125" style="279" customWidth="1"/>
    <col min="7" max="7" width="11.5703125" style="280" customWidth="1"/>
    <col min="8" max="8" width="13.42578125" style="279" customWidth="1"/>
    <col min="9" max="9" width="17" style="279" customWidth="1"/>
    <col min="10" max="10" width="9.42578125" style="279" customWidth="1"/>
    <col min="11" max="11" width="14.85546875" style="279" customWidth="1"/>
    <col min="12" max="12" width="11.42578125" style="279"/>
    <col min="13" max="13" width="9.140625" style="279" customWidth="1"/>
    <col min="14" max="25" width="11.42578125" style="279"/>
    <col min="26" max="27" width="5.85546875" style="279" customWidth="1"/>
    <col min="28" max="16384" width="11.42578125" style="279"/>
  </cols>
  <sheetData>
    <row r="2" spans="1:14" ht="15">
      <c r="A2" s="1095" t="s">
        <v>1044</v>
      </c>
      <c r="B2" s="1095"/>
      <c r="C2" s="1095"/>
      <c r="D2" s="1095"/>
      <c r="E2" s="1095"/>
      <c r="F2" s="1095"/>
      <c r="G2" s="1095"/>
      <c r="H2" s="1095"/>
      <c r="I2" s="1095"/>
      <c r="J2" s="1095"/>
      <c r="K2" s="1095"/>
      <c r="L2" s="1095"/>
      <c r="M2" s="1095"/>
    </row>
    <row r="3" spans="1:14" ht="12.75" customHeight="1">
      <c r="A3" s="1095" t="s">
        <v>1164</v>
      </c>
      <c r="B3" s="1095"/>
      <c r="C3" s="1095"/>
      <c r="D3" s="1095"/>
      <c r="E3" s="1095"/>
      <c r="F3" s="1095"/>
      <c r="G3" s="1095"/>
      <c r="H3" s="1095"/>
      <c r="I3" s="1095"/>
      <c r="J3" s="1095"/>
      <c r="K3" s="1095"/>
      <c r="L3" s="1095"/>
      <c r="M3" s="1095"/>
      <c r="N3" s="466" t="s">
        <v>1037</v>
      </c>
    </row>
    <row r="4" spans="1:14" ht="12" customHeight="1">
      <c r="A4" s="1095" t="s">
        <v>1165</v>
      </c>
      <c r="B4" s="1095"/>
      <c r="C4" s="1095"/>
      <c r="D4" s="1095"/>
      <c r="E4" s="1095"/>
      <c r="F4" s="1095"/>
      <c r="G4" s="1095"/>
      <c r="H4" s="1095"/>
      <c r="I4" s="1095"/>
      <c r="J4" s="1095"/>
      <c r="K4" s="1095"/>
      <c r="L4" s="1095"/>
      <c r="M4" s="1095"/>
    </row>
    <row r="5" spans="1:14" ht="8.25" customHeight="1"/>
    <row r="6" spans="1:14" ht="20.25" customHeight="1">
      <c r="C6" s="1100" t="s">
        <v>950</v>
      </c>
      <c r="D6" s="1100" t="s">
        <v>76</v>
      </c>
      <c r="E6" s="1100" t="s">
        <v>919</v>
      </c>
      <c r="F6" s="1100" t="s">
        <v>918</v>
      </c>
      <c r="G6" s="1100" t="s">
        <v>917</v>
      </c>
      <c r="H6" s="1100" t="s">
        <v>916</v>
      </c>
      <c r="I6" s="1101" t="s">
        <v>949</v>
      </c>
    </row>
    <row r="7" spans="1:14" ht="3" customHeight="1">
      <c r="C7" s="1100"/>
      <c r="D7" s="1100"/>
      <c r="E7" s="1100"/>
      <c r="F7" s="1100"/>
      <c r="G7" s="1100"/>
      <c r="H7" s="1100"/>
      <c r="I7" s="1100"/>
    </row>
    <row r="8" spans="1:14" s="280" customFormat="1" ht="2.25" customHeight="1">
      <c r="C8" s="289"/>
      <c r="D8" s="288"/>
      <c r="E8" s="288"/>
      <c r="F8" s="288"/>
      <c r="G8" s="288"/>
      <c r="H8" s="288"/>
      <c r="I8" s="287"/>
    </row>
    <row r="9" spans="1:14" ht="12" customHeight="1">
      <c r="C9" s="548" t="s">
        <v>94</v>
      </c>
      <c r="D9" s="865">
        <f t="shared" ref="D9:I9" si="0">SUM(D11:D15)</f>
        <v>3280</v>
      </c>
      <c r="E9" s="865">
        <f t="shared" si="0"/>
        <v>1702</v>
      </c>
      <c r="F9" s="865">
        <f t="shared" si="0"/>
        <v>1192</v>
      </c>
      <c r="G9" s="865">
        <f t="shared" si="0"/>
        <v>378</v>
      </c>
      <c r="H9" s="865">
        <f t="shared" si="0"/>
        <v>7</v>
      </c>
      <c r="I9" s="866">
        <f t="shared" si="0"/>
        <v>1</v>
      </c>
      <c r="J9" s="286"/>
    </row>
    <row r="10" spans="1:14" ht="2.25" customHeight="1">
      <c r="C10" s="263"/>
      <c r="D10" s="358"/>
      <c r="E10" s="358"/>
      <c r="F10" s="358"/>
      <c r="G10" s="358"/>
      <c r="H10" s="358"/>
      <c r="I10" s="867"/>
    </row>
    <row r="11" spans="1:14">
      <c r="C11" s="569" t="s">
        <v>1166</v>
      </c>
      <c r="D11" s="561">
        <f>SUM(E11:I11)</f>
        <v>211</v>
      </c>
      <c r="E11" s="561">
        <f t="shared" ref="E11:I15" si="1">SUM(E19,E27)</f>
        <v>96</v>
      </c>
      <c r="F11" s="561">
        <f t="shared" si="1"/>
        <v>99</v>
      </c>
      <c r="G11" s="561">
        <f t="shared" si="1"/>
        <v>16</v>
      </c>
      <c r="H11" s="561">
        <f t="shared" si="1"/>
        <v>0</v>
      </c>
      <c r="I11" s="868">
        <f t="shared" si="1"/>
        <v>0</v>
      </c>
    </row>
    <row r="12" spans="1:14">
      <c r="C12" s="285" t="s">
        <v>1167</v>
      </c>
      <c r="D12" s="552">
        <f>SUM(E12:I12)</f>
        <v>1387</v>
      </c>
      <c r="E12" s="552">
        <f t="shared" si="1"/>
        <v>649</v>
      </c>
      <c r="F12" s="552">
        <f t="shared" si="1"/>
        <v>564</v>
      </c>
      <c r="G12" s="552">
        <f t="shared" si="1"/>
        <v>170</v>
      </c>
      <c r="H12" s="552">
        <f t="shared" si="1"/>
        <v>3</v>
      </c>
      <c r="I12" s="863">
        <f t="shared" si="1"/>
        <v>1</v>
      </c>
    </row>
    <row r="13" spans="1:14">
      <c r="C13" s="569" t="s">
        <v>1168</v>
      </c>
      <c r="D13" s="561">
        <f>SUM(E13:I13)</f>
        <v>319</v>
      </c>
      <c r="E13" s="561">
        <f t="shared" si="1"/>
        <v>176</v>
      </c>
      <c r="F13" s="561">
        <f t="shared" si="1"/>
        <v>33</v>
      </c>
      <c r="G13" s="561">
        <f t="shared" si="1"/>
        <v>107</v>
      </c>
      <c r="H13" s="561">
        <f t="shared" si="1"/>
        <v>3</v>
      </c>
      <c r="I13" s="868">
        <f t="shared" si="1"/>
        <v>0</v>
      </c>
    </row>
    <row r="14" spans="1:14">
      <c r="C14" s="285" t="s">
        <v>1169</v>
      </c>
      <c r="D14" s="552">
        <f>SUM(E14:I14)</f>
        <v>1248</v>
      </c>
      <c r="E14" s="552">
        <f t="shared" si="1"/>
        <v>743</v>
      </c>
      <c r="F14" s="552">
        <f t="shared" si="1"/>
        <v>425</v>
      </c>
      <c r="G14" s="552">
        <f t="shared" si="1"/>
        <v>79</v>
      </c>
      <c r="H14" s="552">
        <f t="shared" si="1"/>
        <v>1</v>
      </c>
      <c r="I14" s="863">
        <f t="shared" si="1"/>
        <v>0</v>
      </c>
    </row>
    <row r="15" spans="1:14">
      <c r="C15" s="569" t="s">
        <v>62</v>
      </c>
      <c r="D15" s="561">
        <f>SUM(E15:I15)</f>
        <v>115</v>
      </c>
      <c r="E15" s="561">
        <f t="shared" si="1"/>
        <v>38</v>
      </c>
      <c r="F15" s="561">
        <f t="shared" si="1"/>
        <v>71</v>
      </c>
      <c r="G15" s="561">
        <f t="shared" si="1"/>
        <v>6</v>
      </c>
      <c r="H15" s="561">
        <f t="shared" si="1"/>
        <v>0</v>
      </c>
      <c r="I15" s="868">
        <f t="shared" si="1"/>
        <v>0</v>
      </c>
    </row>
    <row r="16" spans="1:14" ht="3" customHeight="1">
      <c r="C16" s="285"/>
      <c r="D16" s="272"/>
      <c r="E16" s="272"/>
      <c r="F16" s="272"/>
      <c r="G16" s="272"/>
      <c r="H16" s="272"/>
      <c r="I16" s="869"/>
    </row>
    <row r="17" spans="3:9">
      <c r="C17" s="568" t="s">
        <v>948</v>
      </c>
      <c r="D17" s="251">
        <f t="shared" ref="D17:I17" si="2">SUM(D19:D23)</f>
        <v>1811</v>
      </c>
      <c r="E17" s="251">
        <f t="shared" si="2"/>
        <v>914</v>
      </c>
      <c r="F17" s="251">
        <f t="shared" si="2"/>
        <v>771</v>
      </c>
      <c r="G17" s="251">
        <f t="shared" si="2"/>
        <v>124</v>
      </c>
      <c r="H17" s="251">
        <f t="shared" si="2"/>
        <v>2</v>
      </c>
      <c r="I17" s="870">
        <f t="shared" si="2"/>
        <v>0</v>
      </c>
    </row>
    <row r="18" spans="3:9" ht="3" customHeight="1">
      <c r="C18" s="285"/>
      <c r="D18" s="272"/>
      <c r="E18" s="272"/>
      <c r="F18" s="272"/>
      <c r="G18" s="272"/>
      <c r="H18" s="272"/>
      <c r="I18" s="869"/>
    </row>
    <row r="19" spans="3:9">
      <c r="C19" s="569" t="s">
        <v>1166</v>
      </c>
      <c r="D19" s="561">
        <f>SUM(E19:I19)</f>
        <v>200</v>
      </c>
      <c r="E19" s="561">
        <v>91</v>
      </c>
      <c r="F19" s="561">
        <v>95</v>
      </c>
      <c r="G19" s="561">
        <v>14</v>
      </c>
      <c r="H19" s="561">
        <v>0</v>
      </c>
      <c r="I19" s="871">
        <v>0</v>
      </c>
    </row>
    <row r="20" spans="3:9">
      <c r="C20" s="285" t="s">
        <v>1167</v>
      </c>
      <c r="D20" s="552">
        <f>SUM(E20:I20)</f>
        <v>596</v>
      </c>
      <c r="E20" s="552">
        <v>247</v>
      </c>
      <c r="F20" s="552">
        <v>309</v>
      </c>
      <c r="G20" s="552">
        <v>39</v>
      </c>
      <c r="H20" s="552">
        <v>1</v>
      </c>
      <c r="I20" s="869">
        <v>0</v>
      </c>
    </row>
    <row r="21" spans="3:9">
      <c r="C21" s="569" t="s">
        <v>1168</v>
      </c>
      <c r="D21" s="561">
        <f>SUM(E21:I21)</f>
        <v>90</v>
      </c>
      <c r="E21" s="561">
        <v>58</v>
      </c>
      <c r="F21" s="561">
        <v>12</v>
      </c>
      <c r="G21" s="561">
        <v>20</v>
      </c>
      <c r="H21" s="561">
        <v>0</v>
      </c>
      <c r="I21" s="871">
        <v>0</v>
      </c>
    </row>
    <row r="22" spans="3:9">
      <c r="C22" s="285" t="s">
        <v>1169</v>
      </c>
      <c r="D22" s="552">
        <f>SUM(E22:I22)</f>
        <v>813</v>
      </c>
      <c r="E22" s="552">
        <v>482</v>
      </c>
      <c r="F22" s="552">
        <v>285</v>
      </c>
      <c r="G22" s="552">
        <v>45</v>
      </c>
      <c r="H22" s="552">
        <v>1</v>
      </c>
      <c r="I22" s="869">
        <v>0</v>
      </c>
    </row>
    <row r="23" spans="3:9">
      <c r="C23" s="569" t="s">
        <v>62</v>
      </c>
      <c r="D23" s="561">
        <f>SUM(E23:I23)</f>
        <v>112</v>
      </c>
      <c r="E23" s="561">
        <v>36</v>
      </c>
      <c r="F23" s="561">
        <v>70</v>
      </c>
      <c r="G23" s="561">
        <v>6</v>
      </c>
      <c r="H23" s="561">
        <v>0</v>
      </c>
      <c r="I23" s="871">
        <v>0</v>
      </c>
    </row>
    <row r="24" spans="3:9" ht="3" customHeight="1">
      <c r="C24" s="569"/>
      <c r="D24" s="555"/>
      <c r="E24" s="555"/>
      <c r="F24" s="555"/>
      <c r="G24" s="555"/>
      <c r="H24" s="555"/>
      <c r="I24" s="871"/>
    </row>
    <row r="25" spans="3:9">
      <c r="C25" s="568" t="s">
        <v>947</v>
      </c>
      <c r="D25" s="251">
        <f t="shared" ref="D25:I25" si="3">SUM(D27:D31)</f>
        <v>1469</v>
      </c>
      <c r="E25" s="251">
        <f t="shared" si="3"/>
        <v>788</v>
      </c>
      <c r="F25" s="251">
        <f t="shared" si="3"/>
        <v>421</v>
      </c>
      <c r="G25" s="251">
        <f t="shared" si="3"/>
        <v>254</v>
      </c>
      <c r="H25" s="251">
        <f t="shared" si="3"/>
        <v>5</v>
      </c>
      <c r="I25" s="870">
        <f t="shared" si="3"/>
        <v>1</v>
      </c>
    </row>
    <row r="26" spans="3:9" ht="3" customHeight="1">
      <c r="C26" s="285"/>
      <c r="D26" s="272"/>
      <c r="E26" s="272"/>
      <c r="F26" s="272"/>
      <c r="G26" s="272"/>
      <c r="H26" s="272"/>
      <c r="I26" s="869"/>
    </row>
    <row r="27" spans="3:9">
      <c r="C27" s="569" t="s">
        <v>1166</v>
      </c>
      <c r="D27" s="561">
        <f>SUM(E27:I27)</f>
        <v>11</v>
      </c>
      <c r="E27" s="561">
        <v>5</v>
      </c>
      <c r="F27" s="561">
        <v>4</v>
      </c>
      <c r="G27" s="561">
        <v>2</v>
      </c>
      <c r="H27" s="561">
        <v>0</v>
      </c>
      <c r="I27" s="868">
        <v>0</v>
      </c>
    </row>
    <row r="28" spans="3:9">
      <c r="C28" s="285" t="s">
        <v>1167</v>
      </c>
      <c r="D28" s="552">
        <f>SUM(E28:I28)</f>
        <v>791</v>
      </c>
      <c r="E28" s="552">
        <v>402</v>
      </c>
      <c r="F28" s="552">
        <v>255</v>
      </c>
      <c r="G28" s="552">
        <v>131</v>
      </c>
      <c r="H28" s="552">
        <v>2</v>
      </c>
      <c r="I28" s="863">
        <v>1</v>
      </c>
    </row>
    <row r="29" spans="3:9">
      <c r="C29" s="569" t="s">
        <v>1168</v>
      </c>
      <c r="D29" s="561">
        <f>SUM(E29:I29)</f>
        <v>229</v>
      </c>
      <c r="E29" s="561">
        <v>118</v>
      </c>
      <c r="F29" s="561">
        <v>21</v>
      </c>
      <c r="G29" s="561">
        <v>87</v>
      </c>
      <c r="H29" s="561">
        <v>3</v>
      </c>
      <c r="I29" s="868">
        <v>0</v>
      </c>
    </row>
    <row r="30" spans="3:9">
      <c r="C30" s="285" t="s">
        <v>1169</v>
      </c>
      <c r="D30" s="552">
        <f>SUM(E30:I30)</f>
        <v>435</v>
      </c>
      <c r="E30" s="552">
        <v>261</v>
      </c>
      <c r="F30" s="552">
        <v>140</v>
      </c>
      <c r="G30" s="552">
        <v>34</v>
      </c>
      <c r="H30" s="552">
        <v>0</v>
      </c>
      <c r="I30" s="863">
        <v>0</v>
      </c>
    </row>
    <row r="31" spans="3:9">
      <c r="C31" s="570" t="s">
        <v>62</v>
      </c>
      <c r="D31" s="864">
        <f>SUM(E31:I31)</f>
        <v>3</v>
      </c>
      <c r="E31" s="864">
        <v>2</v>
      </c>
      <c r="F31" s="864">
        <v>1</v>
      </c>
      <c r="G31" s="864">
        <v>0</v>
      </c>
      <c r="H31" s="864">
        <v>0</v>
      </c>
      <c r="I31" s="872">
        <v>0</v>
      </c>
    </row>
    <row r="32" spans="3:9" ht="5.25" customHeight="1">
      <c r="C32" s="284"/>
      <c r="D32" s="283"/>
      <c r="E32" s="283"/>
      <c r="F32" s="283"/>
      <c r="G32" s="283"/>
      <c r="H32" s="283"/>
      <c r="I32" s="283"/>
    </row>
    <row r="33" spans="3:7" ht="11.25" customHeight="1">
      <c r="C33" s="282" t="s">
        <v>1170</v>
      </c>
    </row>
    <row r="34" spans="3:7" ht="7.5" customHeight="1">
      <c r="C34" s="281"/>
      <c r="G34" s="279"/>
    </row>
    <row r="35" spans="3:7" ht="14.25" customHeight="1">
      <c r="G35" s="279"/>
    </row>
    <row r="37" spans="3:7" ht="15" customHeight="1">
      <c r="G37" s="279"/>
    </row>
    <row r="38" spans="3:7" ht="14.25" customHeight="1">
      <c r="G38" s="279"/>
    </row>
    <row r="39" spans="3:7">
      <c r="C39" s="280"/>
      <c r="G39" s="279"/>
    </row>
    <row r="40" spans="3:7" ht="15" customHeight="1">
      <c r="C40" s="280"/>
      <c r="G40" s="279"/>
    </row>
    <row r="41" spans="3:7" ht="13.5" customHeight="1">
      <c r="C41" s="280"/>
      <c r="G41" s="279"/>
    </row>
    <row r="42" spans="3:7" ht="15" customHeight="1">
      <c r="G42" s="279"/>
    </row>
    <row r="44" spans="3:7" ht="15" customHeight="1">
      <c r="G44" s="279"/>
    </row>
    <row r="45" spans="3:7" ht="15" customHeight="1">
      <c r="G45" s="279"/>
    </row>
    <row r="46" spans="3:7" ht="15" customHeight="1">
      <c r="G46" s="279"/>
    </row>
    <row r="47" spans="3:7" ht="15" customHeight="1">
      <c r="G47" s="279"/>
    </row>
    <row r="48" spans="3:7" ht="15" customHeight="1">
      <c r="G48" s="279"/>
    </row>
    <row r="52" spans="2:11" ht="15.75" customHeight="1"/>
    <row r="53" spans="2:11">
      <c r="C53" s="280"/>
    </row>
    <row r="54" spans="2:11">
      <c r="C54" s="280"/>
    </row>
    <row r="55" spans="2:11" ht="18" customHeight="1">
      <c r="C55" s="280"/>
    </row>
    <row r="56" spans="2:11" ht="90.75" customHeight="1">
      <c r="B56" s="1099" t="s">
        <v>1171</v>
      </c>
      <c r="C56" s="1099"/>
      <c r="D56" s="1099"/>
      <c r="E56" s="1099"/>
      <c r="F56" s="1099"/>
      <c r="G56" s="1099"/>
      <c r="H56" s="1099"/>
      <c r="I56" s="1099"/>
      <c r="J56" s="1099"/>
      <c r="K56" s="1099"/>
    </row>
  </sheetData>
  <mergeCells count="11">
    <mergeCell ref="B56:K56"/>
    <mergeCell ref="A2:M2"/>
    <mergeCell ref="A3:M3"/>
    <mergeCell ref="A4:M4"/>
    <mergeCell ref="G6:G7"/>
    <mergeCell ref="H6:H7"/>
    <mergeCell ref="I6:I7"/>
    <mergeCell ref="C6:C7"/>
    <mergeCell ref="D6:D7"/>
    <mergeCell ref="E6:E7"/>
    <mergeCell ref="F6:F7"/>
  </mergeCells>
  <hyperlinks>
    <hyperlink ref="N3" location="INDICE!A1" display="INDICE"/>
  </hyperlinks>
  <printOptions horizontalCentered="1"/>
  <pageMargins left="0.98425196850393704" right="0.78740157480314965" top="0.94488188976377963" bottom="0.62992125984251968" header="0" footer="0.43307086614173229"/>
  <pageSetup paperSize="9" scale="65" firstPageNumber="19" orientation="landscape" useFirstPageNumber="1" r:id="rId1"/>
  <headerFooter scaleWithDoc="0" alignWithMargins="0">
    <oddHeader>&amp;C&amp;G</oddHeader>
    <oddFooter>&amp;C&amp;12 19</oddFooter>
  </headerFooter>
  <drawing r:id="rId2"/>
  <legacyDrawingHF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zoomScale="90" zoomScaleNormal="90" zoomScalePageLayoutView="90" workbookViewId="0">
      <selection activeCell="A2" sqref="A2"/>
    </sheetView>
  </sheetViews>
  <sheetFormatPr baseColWidth="10" defaultColWidth="9.140625" defaultRowHeight="12.75"/>
  <cols>
    <col min="1" max="1" width="26.42578125" style="57" bestFit="1" customWidth="1"/>
    <col min="2" max="2" width="15.5703125" style="57" customWidth="1"/>
    <col min="3" max="3" width="8.28515625" style="57" bestFit="1" customWidth="1"/>
    <col min="4" max="4" width="12.7109375" style="57" customWidth="1"/>
    <col min="5" max="5" width="11.5703125" style="57" customWidth="1"/>
    <col min="6" max="6" width="12.42578125" style="57" customWidth="1"/>
    <col min="7" max="7" width="8.28515625" style="57" bestFit="1" customWidth="1"/>
    <col min="8" max="8" width="12.42578125" style="57" customWidth="1"/>
    <col min="9" max="9" width="10.28515625" style="57" bestFit="1" customWidth="1"/>
    <col min="10" max="10" width="13.140625" style="57" customWidth="1"/>
    <col min="11" max="11" width="11.85546875" style="57" bestFit="1" customWidth="1"/>
    <col min="12" max="12" width="12.85546875" style="57" customWidth="1"/>
    <col min="13" max="13" width="10.7109375" style="57" customWidth="1"/>
    <col min="14" max="16384" width="9.140625" style="57"/>
  </cols>
  <sheetData>
    <row r="1" spans="1:14" ht="45" customHeight="1">
      <c r="A1" s="1167" t="s">
        <v>1456</v>
      </c>
      <c r="B1" s="1168"/>
      <c r="C1" s="1168"/>
      <c r="D1" s="1168"/>
      <c r="E1" s="1168"/>
      <c r="F1" s="1168"/>
      <c r="G1" s="1168"/>
      <c r="H1" s="1168"/>
      <c r="I1" s="1168"/>
      <c r="J1" s="1168"/>
      <c r="K1" s="1168"/>
      <c r="L1" s="1168"/>
      <c r="M1" s="1168"/>
      <c r="N1" s="468" t="s">
        <v>1037</v>
      </c>
    </row>
    <row r="2" spans="1:14" ht="4.5" customHeight="1">
      <c r="A2" s="113"/>
      <c r="B2" s="58"/>
      <c r="C2" s="58"/>
      <c r="D2" s="58"/>
      <c r="E2" s="58"/>
      <c r="F2" s="58"/>
      <c r="G2" s="58"/>
      <c r="H2" s="58"/>
      <c r="I2" s="58"/>
      <c r="J2" s="58"/>
      <c r="K2" s="58"/>
      <c r="L2" s="58"/>
      <c r="M2" s="58"/>
    </row>
    <row r="3" spans="1:14" s="58" customFormat="1" ht="13.5" customHeight="1">
      <c r="A3" s="1184" t="s">
        <v>98</v>
      </c>
      <c r="B3" s="1184" t="s">
        <v>583</v>
      </c>
      <c r="C3" s="1172" t="s">
        <v>692</v>
      </c>
      <c r="D3" s="1188"/>
      <c r="E3" s="1188"/>
      <c r="F3" s="1197"/>
      <c r="G3" s="1172" t="s">
        <v>701</v>
      </c>
      <c r="H3" s="1188"/>
      <c r="I3" s="1197"/>
      <c r="J3" s="1184" t="s">
        <v>777</v>
      </c>
      <c r="K3" s="1184" t="s">
        <v>662</v>
      </c>
      <c r="L3" s="1184" t="s">
        <v>776</v>
      </c>
      <c r="M3" s="1184" t="s">
        <v>789</v>
      </c>
    </row>
    <row r="4" spans="1:14" s="58" customFormat="1">
      <c r="A4" s="1184"/>
      <c r="B4" s="1090"/>
      <c r="C4" s="1189"/>
      <c r="D4" s="1190"/>
      <c r="E4" s="1190"/>
      <c r="F4" s="1198"/>
      <c r="G4" s="1189"/>
      <c r="H4" s="1190"/>
      <c r="I4" s="1198"/>
      <c r="J4" s="1090"/>
      <c r="K4" s="1090"/>
      <c r="L4" s="1090"/>
      <c r="M4" s="1090"/>
    </row>
    <row r="5" spans="1:14" s="58" customFormat="1" ht="45">
      <c r="A5" s="1184"/>
      <c r="B5" s="1090"/>
      <c r="C5" s="735" t="s">
        <v>76</v>
      </c>
      <c r="D5" s="735" t="s">
        <v>667</v>
      </c>
      <c r="E5" s="735" t="s">
        <v>781</v>
      </c>
      <c r="F5" s="1068" t="s">
        <v>780</v>
      </c>
      <c r="G5" s="735" t="s">
        <v>76</v>
      </c>
      <c r="H5" s="1068" t="s">
        <v>779</v>
      </c>
      <c r="I5" s="735" t="s">
        <v>778</v>
      </c>
      <c r="J5" s="1090"/>
      <c r="K5" s="1090"/>
      <c r="L5" s="1090"/>
      <c r="M5" s="1090"/>
    </row>
    <row r="6" spans="1:14" ht="16.5" customHeight="1">
      <c r="A6" s="45" t="s">
        <v>11</v>
      </c>
      <c r="B6" s="46">
        <v>908228</v>
      </c>
      <c r="C6" s="46">
        <v>253991</v>
      </c>
      <c r="D6" s="46">
        <v>6712</v>
      </c>
      <c r="E6" s="46">
        <v>85883</v>
      </c>
      <c r="F6" s="46">
        <v>161396</v>
      </c>
      <c r="G6" s="46">
        <v>204231</v>
      </c>
      <c r="H6" s="46">
        <v>109253</v>
      </c>
      <c r="I6" s="46">
        <v>94978</v>
      </c>
      <c r="J6" s="46">
        <v>109806</v>
      </c>
      <c r="K6" s="46">
        <v>262457</v>
      </c>
      <c r="L6" s="46">
        <v>42383</v>
      </c>
      <c r="M6" s="46">
        <v>35360</v>
      </c>
    </row>
    <row r="7" spans="1:14" ht="17.25" customHeight="1">
      <c r="A7" s="734" t="s">
        <v>352</v>
      </c>
      <c r="B7" s="731">
        <v>317740</v>
      </c>
      <c r="C7" s="731">
        <v>82192</v>
      </c>
      <c r="D7" s="731">
        <v>2295</v>
      </c>
      <c r="E7" s="731">
        <v>31980</v>
      </c>
      <c r="F7" s="731">
        <v>47917</v>
      </c>
      <c r="G7" s="731">
        <v>83237</v>
      </c>
      <c r="H7" s="731">
        <v>42352</v>
      </c>
      <c r="I7" s="731">
        <v>40885</v>
      </c>
      <c r="J7" s="731">
        <v>35201</v>
      </c>
      <c r="K7" s="731">
        <v>83803</v>
      </c>
      <c r="L7" s="731">
        <v>13280</v>
      </c>
      <c r="M7" s="731">
        <v>20027</v>
      </c>
    </row>
    <row r="8" spans="1:14">
      <c r="A8" s="876" t="s">
        <v>13</v>
      </c>
      <c r="B8" s="117">
        <v>42815</v>
      </c>
      <c r="C8" s="117">
        <v>15193</v>
      </c>
      <c r="D8" s="117">
        <v>374</v>
      </c>
      <c r="E8" s="117">
        <v>5175</v>
      </c>
      <c r="F8" s="117">
        <v>9644</v>
      </c>
      <c r="G8" s="117">
        <v>12236</v>
      </c>
      <c r="H8" s="117">
        <v>7511</v>
      </c>
      <c r="I8" s="117">
        <v>4725</v>
      </c>
      <c r="J8" s="117">
        <v>5365</v>
      </c>
      <c r="K8" s="117">
        <v>7396</v>
      </c>
      <c r="L8" s="117">
        <v>1631</v>
      </c>
      <c r="M8" s="117">
        <v>994</v>
      </c>
    </row>
    <row r="9" spans="1:14">
      <c r="A9" s="732" t="s">
        <v>14</v>
      </c>
      <c r="B9" s="733">
        <v>20470</v>
      </c>
      <c r="C9" s="733">
        <v>7608</v>
      </c>
      <c r="D9" s="733">
        <v>58</v>
      </c>
      <c r="E9" s="733">
        <v>3999</v>
      </c>
      <c r="F9" s="733">
        <v>3551</v>
      </c>
      <c r="G9" s="733">
        <v>4946</v>
      </c>
      <c r="H9" s="733">
        <v>2587</v>
      </c>
      <c r="I9" s="733">
        <v>2359</v>
      </c>
      <c r="J9" s="733">
        <v>1036</v>
      </c>
      <c r="K9" s="733">
        <v>6678</v>
      </c>
      <c r="L9" s="733">
        <v>202</v>
      </c>
      <c r="M9" s="733">
        <v>0</v>
      </c>
    </row>
    <row r="10" spans="1:14">
      <c r="A10" s="876" t="s">
        <v>15</v>
      </c>
      <c r="B10" s="117">
        <v>9391</v>
      </c>
      <c r="C10" s="117">
        <v>3037</v>
      </c>
      <c r="D10" s="117">
        <v>75</v>
      </c>
      <c r="E10" s="117">
        <v>1609</v>
      </c>
      <c r="F10" s="117">
        <v>1353</v>
      </c>
      <c r="G10" s="117">
        <v>2234</v>
      </c>
      <c r="H10" s="117">
        <v>1478</v>
      </c>
      <c r="I10" s="117">
        <v>756</v>
      </c>
      <c r="J10" s="117">
        <v>1168</v>
      </c>
      <c r="K10" s="117">
        <v>1588</v>
      </c>
      <c r="L10" s="117">
        <v>479</v>
      </c>
      <c r="M10" s="117">
        <v>885</v>
      </c>
    </row>
    <row r="11" spans="1:14">
      <c r="A11" s="732" t="s">
        <v>16</v>
      </c>
      <c r="B11" s="733">
        <v>9206</v>
      </c>
      <c r="C11" s="733">
        <v>2351</v>
      </c>
      <c r="D11" s="733">
        <v>91</v>
      </c>
      <c r="E11" s="733">
        <v>1467</v>
      </c>
      <c r="F11" s="733">
        <v>793</v>
      </c>
      <c r="G11" s="733">
        <v>1503</v>
      </c>
      <c r="H11" s="733">
        <v>658</v>
      </c>
      <c r="I11" s="733">
        <v>845</v>
      </c>
      <c r="J11" s="733">
        <v>2250</v>
      </c>
      <c r="K11" s="733">
        <v>2392</v>
      </c>
      <c r="L11" s="733">
        <v>546</v>
      </c>
      <c r="M11" s="733">
        <v>164</v>
      </c>
    </row>
    <row r="12" spans="1:14">
      <c r="A12" s="876" t="s">
        <v>17</v>
      </c>
      <c r="B12" s="117">
        <v>9622</v>
      </c>
      <c r="C12" s="117">
        <v>2440</v>
      </c>
      <c r="D12" s="117">
        <v>172</v>
      </c>
      <c r="E12" s="117">
        <v>857</v>
      </c>
      <c r="F12" s="117">
        <v>1411</v>
      </c>
      <c r="G12" s="117">
        <v>1777</v>
      </c>
      <c r="H12" s="117">
        <v>887</v>
      </c>
      <c r="I12" s="117">
        <v>890</v>
      </c>
      <c r="J12" s="117">
        <v>2186</v>
      </c>
      <c r="K12" s="117">
        <v>2703</v>
      </c>
      <c r="L12" s="117">
        <v>516</v>
      </c>
      <c r="M12" s="117">
        <v>0</v>
      </c>
    </row>
    <row r="13" spans="1:14">
      <c r="A13" s="732" t="s">
        <v>18</v>
      </c>
      <c r="B13" s="733">
        <v>26224</v>
      </c>
      <c r="C13" s="733">
        <v>9956</v>
      </c>
      <c r="D13" s="733">
        <v>246</v>
      </c>
      <c r="E13" s="733">
        <v>2608</v>
      </c>
      <c r="F13" s="733">
        <v>7102</v>
      </c>
      <c r="G13" s="733">
        <v>6798</v>
      </c>
      <c r="H13" s="733">
        <v>4371</v>
      </c>
      <c r="I13" s="733">
        <v>2427</v>
      </c>
      <c r="J13" s="733">
        <v>815</v>
      </c>
      <c r="K13" s="733">
        <v>7642</v>
      </c>
      <c r="L13" s="733">
        <v>1013</v>
      </c>
      <c r="M13" s="733">
        <v>0</v>
      </c>
    </row>
    <row r="14" spans="1:14">
      <c r="A14" s="876" t="s">
        <v>19</v>
      </c>
      <c r="B14" s="117">
        <v>15401</v>
      </c>
      <c r="C14" s="117">
        <v>3776</v>
      </c>
      <c r="D14" s="117">
        <v>251</v>
      </c>
      <c r="E14" s="117">
        <v>1146</v>
      </c>
      <c r="F14" s="117">
        <v>2379</v>
      </c>
      <c r="G14" s="117">
        <v>3918</v>
      </c>
      <c r="H14" s="117">
        <v>1724</v>
      </c>
      <c r="I14" s="117">
        <v>2194</v>
      </c>
      <c r="J14" s="117">
        <v>1683</v>
      </c>
      <c r="K14" s="117">
        <v>3364</v>
      </c>
      <c r="L14" s="117">
        <v>2660</v>
      </c>
      <c r="M14" s="117">
        <v>0</v>
      </c>
    </row>
    <row r="15" spans="1:14">
      <c r="A15" s="732" t="s">
        <v>20</v>
      </c>
      <c r="B15" s="733">
        <v>28094</v>
      </c>
      <c r="C15" s="733">
        <v>9673</v>
      </c>
      <c r="D15" s="733">
        <v>210</v>
      </c>
      <c r="E15" s="733">
        <v>2944</v>
      </c>
      <c r="F15" s="733">
        <v>6519</v>
      </c>
      <c r="G15" s="733">
        <v>7260</v>
      </c>
      <c r="H15" s="733">
        <v>3951</v>
      </c>
      <c r="I15" s="733">
        <v>3309</v>
      </c>
      <c r="J15" s="733">
        <v>4284</v>
      </c>
      <c r="K15" s="733">
        <v>6184</v>
      </c>
      <c r="L15" s="733">
        <v>693</v>
      </c>
      <c r="M15" s="733">
        <v>0</v>
      </c>
    </row>
    <row r="16" spans="1:14">
      <c r="A16" s="876" t="s">
        <v>21</v>
      </c>
      <c r="B16" s="117">
        <v>134011</v>
      </c>
      <c r="C16" s="117">
        <v>24173</v>
      </c>
      <c r="D16" s="117">
        <v>730</v>
      </c>
      <c r="E16" s="117">
        <v>10504</v>
      </c>
      <c r="F16" s="117">
        <v>12939</v>
      </c>
      <c r="G16" s="117">
        <v>36465</v>
      </c>
      <c r="H16" s="117">
        <v>17441</v>
      </c>
      <c r="I16" s="117">
        <v>19024</v>
      </c>
      <c r="J16" s="117">
        <v>13667</v>
      </c>
      <c r="K16" s="117">
        <v>37360</v>
      </c>
      <c r="L16" s="117">
        <v>4685</v>
      </c>
      <c r="M16" s="117">
        <v>17661</v>
      </c>
    </row>
    <row r="17" spans="1:13">
      <c r="A17" s="732" t="s">
        <v>22</v>
      </c>
      <c r="B17" s="733">
        <v>16762</v>
      </c>
      <c r="C17" s="733">
        <v>2321</v>
      </c>
      <c r="D17" s="733">
        <v>43</v>
      </c>
      <c r="E17" s="733">
        <v>899</v>
      </c>
      <c r="F17" s="733">
        <v>1379</v>
      </c>
      <c r="G17" s="733">
        <v>5352</v>
      </c>
      <c r="H17" s="733">
        <v>1329</v>
      </c>
      <c r="I17" s="733">
        <v>4023</v>
      </c>
      <c r="J17" s="733">
        <v>1444</v>
      </c>
      <c r="K17" s="733">
        <v>7254</v>
      </c>
      <c r="L17" s="733">
        <v>391</v>
      </c>
      <c r="M17" s="733">
        <v>0</v>
      </c>
    </row>
    <row r="18" spans="1:13">
      <c r="A18" s="876" t="s">
        <v>23</v>
      </c>
      <c r="B18" s="117">
        <v>5744</v>
      </c>
      <c r="C18" s="117">
        <v>1664</v>
      </c>
      <c r="D18" s="117">
        <v>45</v>
      </c>
      <c r="E18" s="117">
        <v>772</v>
      </c>
      <c r="F18" s="117">
        <v>847</v>
      </c>
      <c r="G18" s="117">
        <v>748</v>
      </c>
      <c r="H18" s="117">
        <v>415</v>
      </c>
      <c r="I18" s="117">
        <v>333</v>
      </c>
      <c r="J18" s="117">
        <v>1303</v>
      </c>
      <c r="K18" s="117">
        <v>1242</v>
      </c>
      <c r="L18" s="117">
        <v>464</v>
      </c>
      <c r="M18" s="117">
        <v>323</v>
      </c>
    </row>
    <row r="19" spans="1:13" ht="15.75" customHeight="1">
      <c r="A19" s="734" t="s">
        <v>351</v>
      </c>
      <c r="B19" s="731">
        <v>519230</v>
      </c>
      <c r="C19" s="731">
        <v>140960</v>
      </c>
      <c r="D19" s="731">
        <v>3463</v>
      </c>
      <c r="E19" s="731">
        <v>44515</v>
      </c>
      <c r="F19" s="731">
        <v>92982</v>
      </c>
      <c r="G19" s="731">
        <v>104501</v>
      </c>
      <c r="H19" s="731">
        <v>55106</v>
      </c>
      <c r="I19" s="731">
        <v>49395</v>
      </c>
      <c r="J19" s="731">
        <v>67569</v>
      </c>
      <c r="K19" s="731">
        <v>166357</v>
      </c>
      <c r="L19" s="731">
        <v>26411</v>
      </c>
      <c r="M19" s="731">
        <v>13432</v>
      </c>
    </row>
    <row r="20" spans="1:13">
      <c r="A20" s="876" t="s">
        <v>25</v>
      </c>
      <c r="B20" s="117">
        <v>39479</v>
      </c>
      <c r="C20" s="117">
        <v>10782</v>
      </c>
      <c r="D20" s="117">
        <v>547</v>
      </c>
      <c r="E20" s="117">
        <v>4417</v>
      </c>
      <c r="F20" s="117">
        <v>5818</v>
      </c>
      <c r="G20" s="117">
        <v>7284</v>
      </c>
      <c r="H20" s="117">
        <v>3716</v>
      </c>
      <c r="I20" s="117">
        <v>3568</v>
      </c>
      <c r="J20" s="117">
        <v>8268</v>
      </c>
      <c r="K20" s="117">
        <v>10113</v>
      </c>
      <c r="L20" s="117">
        <v>2963</v>
      </c>
      <c r="M20" s="117">
        <v>69</v>
      </c>
    </row>
    <row r="21" spans="1:13">
      <c r="A21" s="732" t="s">
        <v>26</v>
      </c>
      <c r="B21" s="733">
        <v>57294</v>
      </c>
      <c r="C21" s="733">
        <v>31136</v>
      </c>
      <c r="D21" s="733">
        <v>748</v>
      </c>
      <c r="E21" s="733">
        <v>5942</v>
      </c>
      <c r="F21" s="733">
        <v>24446</v>
      </c>
      <c r="G21" s="733">
        <v>12918</v>
      </c>
      <c r="H21" s="733">
        <v>10151</v>
      </c>
      <c r="I21" s="733">
        <v>2767</v>
      </c>
      <c r="J21" s="733">
        <v>1298</v>
      </c>
      <c r="K21" s="733">
        <v>8127</v>
      </c>
      <c r="L21" s="733">
        <v>3815</v>
      </c>
      <c r="M21" s="733">
        <v>0</v>
      </c>
    </row>
    <row r="22" spans="1:13">
      <c r="A22" s="876" t="s">
        <v>27</v>
      </c>
      <c r="B22" s="117">
        <v>297873</v>
      </c>
      <c r="C22" s="117">
        <v>55196</v>
      </c>
      <c r="D22" s="117">
        <v>1143</v>
      </c>
      <c r="E22" s="117">
        <v>15053</v>
      </c>
      <c r="F22" s="117">
        <v>39000</v>
      </c>
      <c r="G22" s="117">
        <v>61242</v>
      </c>
      <c r="H22" s="117">
        <v>26085</v>
      </c>
      <c r="I22" s="117">
        <v>35157</v>
      </c>
      <c r="J22" s="117">
        <v>40470</v>
      </c>
      <c r="K22" s="117">
        <v>119962</v>
      </c>
      <c r="L22" s="117">
        <v>12265</v>
      </c>
      <c r="M22" s="117">
        <v>8738</v>
      </c>
    </row>
    <row r="23" spans="1:13">
      <c r="A23" s="732" t="s">
        <v>28</v>
      </c>
      <c r="B23" s="733">
        <v>42599</v>
      </c>
      <c r="C23" s="733">
        <v>19552</v>
      </c>
      <c r="D23" s="733">
        <v>288</v>
      </c>
      <c r="E23" s="733">
        <v>8829</v>
      </c>
      <c r="F23" s="733">
        <v>10435</v>
      </c>
      <c r="G23" s="733">
        <v>9244</v>
      </c>
      <c r="H23" s="733">
        <v>6589</v>
      </c>
      <c r="I23" s="733">
        <v>2655</v>
      </c>
      <c r="J23" s="733">
        <v>3725</v>
      </c>
      <c r="K23" s="733">
        <v>7319</v>
      </c>
      <c r="L23" s="733">
        <v>2759</v>
      </c>
      <c r="M23" s="733">
        <v>0</v>
      </c>
    </row>
    <row r="24" spans="1:13">
      <c r="A24" s="876" t="s">
        <v>29</v>
      </c>
      <c r="B24" s="117">
        <v>65517</v>
      </c>
      <c r="C24" s="117">
        <v>18673</v>
      </c>
      <c r="D24" s="117">
        <v>443</v>
      </c>
      <c r="E24" s="117">
        <v>7815</v>
      </c>
      <c r="F24" s="117">
        <v>10415</v>
      </c>
      <c r="G24" s="117">
        <v>11031</v>
      </c>
      <c r="H24" s="117">
        <v>6938</v>
      </c>
      <c r="I24" s="117">
        <v>4093</v>
      </c>
      <c r="J24" s="117">
        <v>11381</v>
      </c>
      <c r="K24" s="117">
        <v>16556</v>
      </c>
      <c r="L24" s="117">
        <v>3251</v>
      </c>
      <c r="M24" s="117">
        <v>4625</v>
      </c>
    </row>
    <row r="25" spans="1:13">
      <c r="A25" s="732" t="s">
        <v>30</v>
      </c>
      <c r="B25" s="733">
        <v>16468</v>
      </c>
      <c r="C25" s="733">
        <v>5621</v>
      </c>
      <c r="D25" s="733">
        <v>294</v>
      </c>
      <c r="E25" s="733">
        <v>2459</v>
      </c>
      <c r="F25" s="733">
        <v>2868</v>
      </c>
      <c r="G25" s="733">
        <v>2782</v>
      </c>
      <c r="H25" s="733">
        <v>1627</v>
      </c>
      <c r="I25" s="733">
        <v>1155</v>
      </c>
      <c r="J25" s="733">
        <v>2427</v>
      </c>
      <c r="K25" s="733">
        <v>4280</v>
      </c>
      <c r="L25" s="733">
        <v>1358</v>
      </c>
      <c r="M25" s="733">
        <v>0</v>
      </c>
    </row>
    <row r="26" spans="1:13" ht="15" customHeight="1">
      <c r="A26" s="45" t="s">
        <v>350</v>
      </c>
      <c r="B26" s="46">
        <v>65806</v>
      </c>
      <c r="C26" s="46">
        <v>28022</v>
      </c>
      <c r="D26" s="46">
        <v>878</v>
      </c>
      <c r="E26" s="46">
        <v>8479</v>
      </c>
      <c r="F26" s="46">
        <v>18665</v>
      </c>
      <c r="G26" s="46">
        <v>15261</v>
      </c>
      <c r="H26" s="46">
        <v>10910</v>
      </c>
      <c r="I26" s="46">
        <v>4351</v>
      </c>
      <c r="J26" s="46">
        <v>6731</v>
      </c>
      <c r="K26" s="46">
        <v>11298</v>
      </c>
      <c r="L26" s="46">
        <v>2593</v>
      </c>
      <c r="M26" s="46">
        <v>1901</v>
      </c>
    </row>
    <row r="27" spans="1:13">
      <c r="A27" s="732" t="s">
        <v>93</v>
      </c>
      <c r="B27" s="733">
        <v>15412</v>
      </c>
      <c r="C27" s="733">
        <v>7330</v>
      </c>
      <c r="D27" s="733">
        <v>137</v>
      </c>
      <c r="E27" s="733">
        <v>1566</v>
      </c>
      <c r="F27" s="733">
        <v>5627</v>
      </c>
      <c r="G27" s="733">
        <v>4100</v>
      </c>
      <c r="H27" s="733">
        <v>3382</v>
      </c>
      <c r="I27" s="733">
        <v>718</v>
      </c>
      <c r="J27" s="733">
        <v>1661</v>
      </c>
      <c r="K27" s="733">
        <v>1753</v>
      </c>
      <c r="L27" s="733">
        <v>568</v>
      </c>
      <c r="M27" s="733">
        <v>0</v>
      </c>
    </row>
    <row r="28" spans="1:13">
      <c r="A28" s="876" t="s">
        <v>101</v>
      </c>
      <c r="B28" s="117">
        <v>16038</v>
      </c>
      <c r="C28" s="117">
        <v>7068</v>
      </c>
      <c r="D28" s="117">
        <v>224</v>
      </c>
      <c r="E28" s="117">
        <v>2022</v>
      </c>
      <c r="F28" s="117">
        <v>4822</v>
      </c>
      <c r="G28" s="117">
        <v>3829</v>
      </c>
      <c r="H28" s="117">
        <v>2559</v>
      </c>
      <c r="I28" s="117">
        <v>1270</v>
      </c>
      <c r="J28" s="117">
        <v>1101</v>
      </c>
      <c r="K28" s="117">
        <v>3413</v>
      </c>
      <c r="L28" s="117">
        <v>627</v>
      </c>
      <c r="M28" s="117">
        <v>0</v>
      </c>
    </row>
    <row r="29" spans="1:13">
      <c r="A29" s="732" t="s">
        <v>92</v>
      </c>
      <c r="B29" s="733">
        <v>11704</v>
      </c>
      <c r="C29" s="733">
        <v>3976</v>
      </c>
      <c r="D29" s="733">
        <v>69</v>
      </c>
      <c r="E29" s="733">
        <v>1005</v>
      </c>
      <c r="F29" s="733">
        <v>2902</v>
      </c>
      <c r="G29" s="733">
        <v>2396</v>
      </c>
      <c r="H29" s="733">
        <v>1813</v>
      </c>
      <c r="I29" s="733">
        <v>583</v>
      </c>
      <c r="J29" s="733">
        <v>1667</v>
      </c>
      <c r="K29" s="733">
        <v>1471</v>
      </c>
      <c r="L29" s="733">
        <v>293</v>
      </c>
      <c r="M29" s="733">
        <v>1901</v>
      </c>
    </row>
    <row r="30" spans="1:13">
      <c r="A30" s="876" t="s">
        <v>100</v>
      </c>
      <c r="B30" s="117">
        <v>9030</v>
      </c>
      <c r="C30" s="117">
        <v>3958</v>
      </c>
      <c r="D30" s="117">
        <v>213</v>
      </c>
      <c r="E30" s="117">
        <v>1903</v>
      </c>
      <c r="F30" s="117">
        <v>1842</v>
      </c>
      <c r="G30" s="117">
        <v>1774</v>
      </c>
      <c r="H30" s="117">
        <v>1098</v>
      </c>
      <c r="I30" s="117">
        <v>676</v>
      </c>
      <c r="J30" s="117">
        <v>1340</v>
      </c>
      <c r="K30" s="117">
        <v>1413</v>
      </c>
      <c r="L30" s="117">
        <v>545</v>
      </c>
      <c r="M30" s="117">
        <v>0</v>
      </c>
    </row>
    <row r="31" spans="1:13">
      <c r="A31" s="732" t="s">
        <v>91</v>
      </c>
      <c r="B31" s="733">
        <v>6591</v>
      </c>
      <c r="C31" s="733">
        <v>2797</v>
      </c>
      <c r="D31" s="733">
        <v>105</v>
      </c>
      <c r="E31" s="733">
        <v>1138</v>
      </c>
      <c r="F31" s="733">
        <v>1554</v>
      </c>
      <c r="G31" s="733">
        <v>1493</v>
      </c>
      <c r="H31" s="733">
        <v>875</v>
      </c>
      <c r="I31" s="733">
        <v>618</v>
      </c>
      <c r="J31" s="733">
        <v>91</v>
      </c>
      <c r="K31" s="733">
        <v>1927</v>
      </c>
      <c r="L31" s="733">
        <v>283</v>
      </c>
      <c r="M31" s="733">
        <v>0</v>
      </c>
    </row>
    <row r="32" spans="1:13">
      <c r="A32" s="876" t="s">
        <v>90</v>
      </c>
      <c r="B32" s="117">
        <v>7031</v>
      </c>
      <c r="C32" s="117">
        <v>2893</v>
      </c>
      <c r="D32" s="117">
        <v>130</v>
      </c>
      <c r="E32" s="117">
        <v>845</v>
      </c>
      <c r="F32" s="117">
        <v>1918</v>
      </c>
      <c r="G32" s="117">
        <v>1669</v>
      </c>
      <c r="H32" s="117">
        <v>1183</v>
      </c>
      <c r="I32" s="117">
        <v>486</v>
      </c>
      <c r="J32" s="117">
        <v>871</v>
      </c>
      <c r="K32" s="117">
        <v>1321</v>
      </c>
      <c r="L32" s="117">
        <v>277</v>
      </c>
      <c r="M32" s="117">
        <v>0</v>
      </c>
    </row>
    <row r="33" spans="1:13" ht="13.5" customHeight="1">
      <c r="A33" s="734" t="s">
        <v>349</v>
      </c>
      <c r="B33" s="731">
        <v>5350</v>
      </c>
      <c r="C33" s="731">
        <v>2806</v>
      </c>
      <c r="D33" s="731">
        <v>76</v>
      </c>
      <c r="E33" s="731">
        <v>900</v>
      </c>
      <c r="F33" s="731">
        <v>1830</v>
      </c>
      <c r="G33" s="731">
        <v>1173</v>
      </c>
      <c r="H33" s="731">
        <v>833</v>
      </c>
      <c r="I33" s="731">
        <v>340</v>
      </c>
      <c r="J33" s="731">
        <v>297</v>
      </c>
      <c r="K33" s="731">
        <v>985</v>
      </c>
      <c r="L33" s="731">
        <v>89</v>
      </c>
      <c r="M33" s="731">
        <v>0</v>
      </c>
    </row>
    <row r="34" spans="1:13">
      <c r="A34" s="876" t="s">
        <v>99</v>
      </c>
      <c r="B34" s="117">
        <v>5350</v>
      </c>
      <c r="C34" s="117">
        <v>2806</v>
      </c>
      <c r="D34" s="117">
        <v>76</v>
      </c>
      <c r="E34" s="117">
        <v>900</v>
      </c>
      <c r="F34" s="117">
        <v>1830</v>
      </c>
      <c r="G34" s="117">
        <v>1173</v>
      </c>
      <c r="H34" s="117">
        <v>833</v>
      </c>
      <c r="I34" s="117">
        <v>340</v>
      </c>
      <c r="J34" s="117">
        <v>297</v>
      </c>
      <c r="K34" s="117">
        <v>985</v>
      </c>
      <c r="L34" s="117">
        <v>89</v>
      </c>
      <c r="M34" s="117">
        <v>0</v>
      </c>
    </row>
    <row r="35" spans="1:13" ht="15.75" customHeight="1">
      <c r="A35" s="734" t="s">
        <v>772</v>
      </c>
      <c r="B35" s="731">
        <v>102</v>
      </c>
      <c r="C35" s="731">
        <v>11</v>
      </c>
      <c r="D35" s="731">
        <v>0</v>
      </c>
      <c r="E35" s="731">
        <v>9</v>
      </c>
      <c r="F35" s="731">
        <v>2</v>
      </c>
      <c r="G35" s="731">
        <v>59</v>
      </c>
      <c r="H35" s="731">
        <v>52</v>
      </c>
      <c r="I35" s="731">
        <v>7</v>
      </c>
      <c r="J35" s="731">
        <v>8</v>
      </c>
      <c r="K35" s="731">
        <v>14</v>
      </c>
      <c r="L35" s="731">
        <v>10</v>
      </c>
      <c r="M35" s="731">
        <v>0</v>
      </c>
    </row>
    <row r="36" spans="1:13">
      <c r="A36" s="876" t="s">
        <v>116</v>
      </c>
      <c r="B36" s="117">
        <v>102</v>
      </c>
      <c r="C36" s="117">
        <v>11</v>
      </c>
      <c r="D36" s="117">
        <v>0</v>
      </c>
      <c r="E36" s="117">
        <v>9</v>
      </c>
      <c r="F36" s="117">
        <v>2</v>
      </c>
      <c r="G36" s="117">
        <v>59</v>
      </c>
      <c r="H36" s="117">
        <v>52</v>
      </c>
      <c r="I36" s="117">
        <v>7</v>
      </c>
      <c r="J36" s="117">
        <v>8</v>
      </c>
      <c r="K36" s="117">
        <v>14</v>
      </c>
      <c r="L36" s="117">
        <v>10</v>
      </c>
      <c r="M36" s="117">
        <v>0</v>
      </c>
    </row>
    <row r="37" spans="1:13" ht="5.25" customHeight="1">
      <c r="A37" s="150"/>
      <c r="B37" s="737"/>
      <c r="C37" s="737"/>
      <c r="D37" s="737"/>
      <c r="E37" s="737"/>
      <c r="F37" s="737"/>
      <c r="G37" s="737"/>
      <c r="H37" s="737"/>
      <c r="I37" s="737"/>
      <c r="J37" s="737"/>
      <c r="K37" s="737"/>
      <c r="L37" s="737"/>
      <c r="M37" s="737"/>
    </row>
    <row r="38" spans="1:13" ht="27" customHeight="1">
      <c r="A38" s="1169" t="s">
        <v>792</v>
      </c>
      <c r="B38" s="1169"/>
      <c r="C38" s="1169"/>
      <c r="D38" s="1169"/>
      <c r="E38" s="1169"/>
      <c r="F38" s="1169"/>
      <c r="G38" s="1169"/>
      <c r="H38" s="1169"/>
      <c r="I38" s="1169"/>
      <c r="J38" s="1169"/>
      <c r="K38" s="1169"/>
      <c r="L38" s="1169"/>
      <c r="M38" s="1169"/>
    </row>
  </sheetData>
  <mergeCells count="10">
    <mergeCell ref="A1:M1"/>
    <mergeCell ref="L3:L5"/>
    <mergeCell ref="M3:M5"/>
    <mergeCell ref="A38:M38"/>
    <mergeCell ref="A3:A5"/>
    <mergeCell ref="C3:F4"/>
    <mergeCell ref="G3:I4"/>
    <mergeCell ref="B3:B5"/>
    <mergeCell ref="J3:J5"/>
    <mergeCell ref="K3:K5"/>
  </mergeCells>
  <hyperlinks>
    <hyperlink ref="N1" location="INDICE!A1" display="INDICE"/>
  </hyperlinks>
  <printOptions horizontalCentered="1"/>
  <pageMargins left="0.74803149606299213" right="0.74803149606299213" top="1.1417322834645669" bottom="0.82677165354330717" header="0" footer="0.51181102362204722"/>
  <pageSetup paperSize="9" scale="75" firstPageNumber="115" orientation="landscape" useFirstPageNumber="1" r:id="rId1"/>
  <headerFooter scaleWithDoc="0" alignWithMargins="0">
    <oddHeader>&amp;C&amp;G</oddHeader>
    <oddFooter>&amp;C&amp;12 119</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showGridLines="0" zoomScale="90" zoomScaleNormal="90" workbookViewId="0">
      <selection activeCell="A2" sqref="A2"/>
    </sheetView>
  </sheetViews>
  <sheetFormatPr baseColWidth="10" defaultColWidth="20.28515625" defaultRowHeight="12.75"/>
  <cols>
    <col min="1" max="1" width="26.42578125" style="57" bestFit="1" customWidth="1"/>
    <col min="2" max="2" width="9.7109375" style="57" bestFit="1" customWidth="1"/>
    <col min="3" max="3" width="11.42578125" style="57" bestFit="1" customWidth="1"/>
    <col min="4" max="4" width="11.140625" style="57" bestFit="1" customWidth="1"/>
    <col min="5" max="5" width="9.85546875" style="57" bestFit="1" customWidth="1"/>
    <col min="6" max="6" width="11.28515625" style="57" bestFit="1" customWidth="1"/>
    <col min="7" max="7" width="6.85546875" style="57" bestFit="1" customWidth="1"/>
    <col min="8" max="8" width="10.85546875" style="57" bestFit="1" customWidth="1"/>
    <col min="9" max="9" width="9" style="57" bestFit="1" customWidth="1"/>
    <col min="10" max="10" width="9.28515625" style="57" bestFit="1" customWidth="1"/>
    <col min="11" max="11" width="8.85546875" style="57" customWidth="1"/>
    <col min="12" max="12" width="10.85546875" style="57" customWidth="1"/>
    <col min="13" max="13" width="11.7109375" style="57" customWidth="1"/>
    <col min="14" max="14" width="12.7109375" style="57" customWidth="1"/>
    <col min="15" max="16384" width="20.28515625" style="57"/>
  </cols>
  <sheetData>
    <row r="1" spans="1:14" ht="50.25" customHeight="1">
      <c r="A1" s="1167" t="s">
        <v>1457</v>
      </c>
      <c r="B1" s="1168"/>
      <c r="C1" s="1168"/>
      <c r="D1" s="1168"/>
      <c r="E1" s="1168"/>
      <c r="F1" s="1168"/>
      <c r="G1" s="1168"/>
      <c r="H1" s="1168"/>
      <c r="I1" s="1168"/>
      <c r="J1" s="1168"/>
      <c r="K1" s="1168"/>
      <c r="L1" s="1168"/>
      <c r="M1" s="1168"/>
      <c r="N1" s="468" t="s">
        <v>1037</v>
      </c>
    </row>
    <row r="2" spans="1:14" ht="4.5" customHeight="1">
      <c r="A2" s="58"/>
      <c r="B2" s="62"/>
      <c r="C2" s="62"/>
      <c r="D2" s="62"/>
      <c r="E2" s="62"/>
      <c r="F2" s="62"/>
      <c r="G2" s="62"/>
      <c r="H2" s="62"/>
      <c r="I2" s="62"/>
      <c r="J2" s="62"/>
      <c r="K2" s="62"/>
      <c r="L2" s="62"/>
      <c r="M2" s="62"/>
    </row>
    <row r="3" spans="1:14" s="58" customFormat="1" ht="13.5" customHeight="1">
      <c r="A3" s="1180" t="s">
        <v>98</v>
      </c>
      <c r="B3" s="1180" t="s">
        <v>1251</v>
      </c>
      <c r="C3" s="1171"/>
      <c r="D3" s="1171"/>
      <c r="E3" s="1171"/>
      <c r="F3" s="1171"/>
      <c r="G3" s="1171"/>
      <c r="H3" s="1171"/>
      <c r="I3" s="1180" t="s">
        <v>1252</v>
      </c>
      <c r="J3" s="1171"/>
      <c r="K3" s="1171"/>
      <c r="L3" s="1180" t="s">
        <v>1253</v>
      </c>
      <c r="M3" s="1180" t="s">
        <v>1254</v>
      </c>
    </row>
    <row r="4" spans="1:14" s="58" customFormat="1" ht="25.5">
      <c r="A4" s="1180"/>
      <c r="B4" s="743" t="s">
        <v>803</v>
      </c>
      <c r="C4" s="743" t="s">
        <v>802</v>
      </c>
      <c r="D4" s="743" t="s">
        <v>801</v>
      </c>
      <c r="E4" s="743" t="s">
        <v>800</v>
      </c>
      <c r="F4" s="743" t="s">
        <v>799</v>
      </c>
      <c r="G4" s="743" t="s">
        <v>798</v>
      </c>
      <c r="H4" s="743" t="s">
        <v>797</v>
      </c>
      <c r="I4" s="743" t="s">
        <v>796</v>
      </c>
      <c r="J4" s="743" t="s">
        <v>795</v>
      </c>
      <c r="K4" s="743" t="s">
        <v>794</v>
      </c>
      <c r="L4" s="1171"/>
      <c r="M4" s="1171"/>
    </row>
    <row r="5" spans="1:14" ht="12.75" customHeight="1">
      <c r="A5" s="45" t="s">
        <v>11</v>
      </c>
      <c r="B5" s="46">
        <v>1673947</v>
      </c>
      <c r="C5" s="46">
        <v>4109522</v>
      </c>
      <c r="D5" s="46">
        <v>171374</v>
      </c>
      <c r="E5" s="46">
        <v>948990</v>
      </c>
      <c r="F5" s="46">
        <v>223312</v>
      </c>
      <c r="G5" s="46">
        <v>41138</v>
      </c>
      <c r="H5" s="46">
        <v>48922</v>
      </c>
      <c r="I5" s="46">
        <v>2811277</v>
      </c>
      <c r="J5" s="46">
        <v>2010725</v>
      </c>
      <c r="K5" s="46">
        <v>1055871</v>
      </c>
      <c r="L5" s="46">
        <v>406090</v>
      </c>
      <c r="M5" s="46">
        <v>416382</v>
      </c>
    </row>
    <row r="6" spans="1:14">
      <c r="A6" s="734" t="s">
        <v>352</v>
      </c>
      <c r="B6" s="731">
        <v>862361</v>
      </c>
      <c r="C6" s="731">
        <v>2176775</v>
      </c>
      <c r="D6" s="731">
        <v>130183</v>
      </c>
      <c r="E6" s="731">
        <v>391991</v>
      </c>
      <c r="F6" s="731">
        <v>112109</v>
      </c>
      <c r="G6" s="731">
        <v>28454</v>
      </c>
      <c r="H6" s="731">
        <v>27609</v>
      </c>
      <c r="I6" s="731">
        <v>1035534</v>
      </c>
      <c r="J6" s="731">
        <v>707226</v>
      </c>
      <c r="K6" s="731">
        <v>617905</v>
      </c>
      <c r="L6" s="731">
        <v>360666</v>
      </c>
      <c r="M6" s="731">
        <v>236003</v>
      </c>
    </row>
    <row r="7" spans="1:14">
      <c r="A7" s="150" t="s">
        <v>13</v>
      </c>
      <c r="B7" s="117">
        <v>59194</v>
      </c>
      <c r="C7" s="117">
        <v>242038</v>
      </c>
      <c r="D7" s="117">
        <v>5657</v>
      </c>
      <c r="E7" s="117">
        <v>40789</v>
      </c>
      <c r="F7" s="117">
        <v>3580</v>
      </c>
      <c r="G7" s="117">
        <v>2154</v>
      </c>
      <c r="H7" s="117">
        <v>727</v>
      </c>
      <c r="I7" s="117">
        <v>152304</v>
      </c>
      <c r="J7" s="117">
        <v>129538</v>
      </c>
      <c r="K7" s="117">
        <v>76332</v>
      </c>
      <c r="L7" s="117">
        <v>5575</v>
      </c>
      <c r="M7" s="117">
        <v>7484</v>
      </c>
    </row>
    <row r="8" spans="1:14">
      <c r="A8" s="756" t="s">
        <v>14</v>
      </c>
      <c r="B8" s="733">
        <v>33699</v>
      </c>
      <c r="C8" s="733">
        <v>114600</v>
      </c>
      <c r="D8" s="733">
        <v>7636</v>
      </c>
      <c r="E8" s="733">
        <v>27575</v>
      </c>
      <c r="F8" s="733">
        <v>962</v>
      </c>
      <c r="G8" s="733">
        <v>239</v>
      </c>
      <c r="H8" s="733">
        <v>21</v>
      </c>
      <c r="I8" s="733">
        <v>66466</v>
      </c>
      <c r="J8" s="733">
        <v>54357</v>
      </c>
      <c r="K8" s="733">
        <v>64243</v>
      </c>
      <c r="L8" s="733">
        <v>517</v>
      </c>
      <c r="M8" s="733">
        <v>13821</v>
      </c>
    </row>
    <row r="9" spans="1:14">
      <c r="A9" s="150" t="s">
        <v>15</v>
      </c>
      <c r="B9" s="117">
        <v>31205</v>
      </c>
      <c r="C9" s="117">
        <v>145408</v>
      </c>
      <c r="D9" s="117">
        <v>2101</v>
      </c>
      <c r="E9" s="117">
        <v>26572</v>
      </c>
      <c r="F9" s="117">
        <v>6859</v>
      </c>
      <c r="G9" s="117">
        <v>3369</v>
      </c>
      <c r="H9" s="117">
        <v>92</v>
      </c>
      <c r="I9" s="117">
        <v>64284</v>
      </c>
      <c r="J9" s="117">
        <v>53437</v>
      </c>
      <c r="K9" s="117">
        <v>16155</v>
      </c>
      <c r="L9" s="117">
        <v>2471</v>
      </c>
      <c r="M9" s="117">
        <v>3030</v>
      </c>
    </row>
    <row r="10" spans="1:14">
      <c r="A10" s="756" t="s">
        <v>16</v>
      </c>
      <c r="B10" s="733">
        <v>30134</v>
      </c>
      <c r="C10" s="733">
        <v>84092</v>
      </c>
      <c r="D10" s="733">
        <v>2516</v>
      </c>
      <c r="E10" s="733">
        <v>16469</v>
      </c>
      <c r="F10" s="733">
        <v>505</v>
      </c>
      <c r="G10" s="733">
        <v>417</v>
      </c>
      <c r="H10" s="733">
        <v>10</v>
      </c>
      <c r="I10" s="733">
        <v>44755</v>
      </c>
      <c r="J10" s="733">
        <v>28074</v>
      </c>
      <c r="K10" s="733">
        <v>25577</v>
      </c>
      <c r="L10" s="733">
        <v>67</v>
      </c>
      <c r="M10" s="733">
        <v>8071</v>
      </c>
    </row>
    <row r="11" spans="1:14">
      <c r="A11" s="150" t="s">
        <v>17</v>
      </c>
      <c r="B11" s="117">
        <v>76539</v>
      </c>
      <c r="C11" s="117">
        <v>161841</v>
      </c>
      <c r="D11" s="117">
        <v>5313</v>
      </c>
      <c r="E11" s="117">
        <v>31367</v>
      </c>
      <c r="F11" s="117">
        <v>1712</v>
      </c>
      <c r="G11" s="117">
        <v>1572</v>
      </c>
      <c r="H11" s="117">
        <v>247</v>
      </c>
      <c r="I11" s="117">
        <v>61469</v>
      </c>
      <c r="J11" s="117">
        <v>12443</v>
      </c>
      <c r="K11" s="117">
        <v>37094</v>
      </c>
      <c r="L11" s="117">
        <v>1329</v>
      </c>
      <c r="M11" s="117">
        <v>18778</v>
      </c>
    </row>
    <row r="12" spans="1:14">
      <c r="A12" s="756" t="s">
        <v>18</v>
      </c>
      <c r="B12" s="733">
        <v>67895</v>
      </c>
      <c r="C12" s="733">
        <v>112307</v>
      </c>
      <c r="D12" s="733">
        <v>5905</v>
      </c>
      <c r="E12" s="733">
        <v>29675</v>
      </c>
      <c r="F12" s="733">
        <v>2187</v>
      </c>
      <c r="G12" s="733">
        <v>899</v>
      </c>
      <c r="H12" s="733">
        <v>49</v>
      </c>
      <c r="I12" s="733">
        <v>80811</v>
      </c>
      <c r="J12" s="733">
        <v>25746</v>
      </c>
      <c r="K12" s="733">
        <v>47856</v>
      </c>
      <c r="L12" s="733">
        <v>2078</v>
      </c>
      <c r="M12" s="733">
        <v>32250</v>
      </c>
    </row>
    <row r="13" spans="1:14">
      <c r="A13" s="150" t="s">
        <v>19</v>
      </c>
      <c r="B13" s="117">
        <v>59482</v>
      </c>
      <c r="C13" s="117">
        <v>145022</v>
      </c>
      <c r="D13" s="117">
        <v>7500</v>
      </c>
      <c r="E13" s="117">
        <v>25774</v>
      </c>
      <c r="F13" s="117">
        <v>629</v>
      </c>
      <c r="G13" s="117">
        <v>1187</v>
      </c>
      <c r="H13" s="117">
        <v>117</v>
      </c>
      <c r="I13" s="117">
        <v>94972</v>
      </c>
      <c r="J13" s="117">
        <v>78570</v>
      </c>
      <c r="K13" s="117">
        <v>49318</v>
      </c>
      <c r="L13" s="117">
        <v>317932</v>
      </c>
      <c r="M13" s="117">
        <v>6597</v>
      </c>
    </row>
    <row r="14" spans="1:14">
      <c r="A14" s="756" t="s">
        <v>20</v>
      </c>
      <c r="B14" s="733">
        <v>51193</v>
      </c>
      <c r="C14" s="733">
        <v>134400</v>
      </c>
      <c r="D14" s="733">
        <v>3379</v>
      </c>
      <c r="E14" s="733">
        <v>33558</v>
      </c>
      <c r="F14" s="733">
        <v>4541</v>
      </c>
      <c r="G14" s="733">
        <v>662</v>
      </c>
      <c r="H14" s="733">
        <v>44</v>
      </c>
      <c r="I14" s="733">
        <v>62167</v>
      </c>
      <c r="J14" s="733">
        <v>64012</v>
      </c>
      <c r="K14" s="733">
        <v>27292</v>
      </c>
      <c r="L14" s="733">
        <v>1697</v>
      </c>
      <c r="M14" s="733">
        <v>4051</v>
      </c>
    </row>
    <row r="15" spans="1:14">
      <c r="A15" s="150" t="s">
        <v>21</v>
      </c>
      <c r="B15" s="117">
        <v>334018</v>
      </c>
      <c r="C15" s="117">
        <v>829299</v>
      </c>
      <c r="D15" s="117">
        <v>83687</v>
      </c>
      <c r="E15" s="117">
        <v>116166</v>
      </c>
      <c r="F15" s="117">
        <v>83349</v>
      </c>
      <c r="G15" s="117">
        <v>14895</v>
      </c>
      <c r="H15" s="117">
        <v>26156</v>
      </c>
      <c r="I15" s="117">
        <v>310899</v>
      </c>
      <c r="J15" s="117">
        <v>191164</v>
      </c>
      <c r="K15" s="117">
        <v>228067</v>
      </c>
      <c r="L15" s="117">
        <v>28490</v>
      </c>
      <c r="M15" s="117">
        <v>121094</v>
      </c>
    </row>
    <row r="16" spans="1:14">
      <c r="A16" s="756" t="s">
        <v>22</v>
      </c>
      <c r="B16" s="733">
        <v>91894</v>
      </c>
      <c r="C16" s="733">
        <v>164842</v>
      </c>
      <c r="D16" s="733">
        <v>5974</v>
      </c>
      <c r="E16" s="733">
        <v>31663</v>
      </c>
      <c r="F16" s="733">
        <v>4472</v>
      </c>
      <c r="G16" s="733">
        <v>2623</v>
      </c>
      <c r="H16" s="733">
        <v>86</v>
      </c>
      <c r="I16" s="733">
        <v>75751</v>
      </c>
      <c r="J16" s="733">
        <v>42402</v>
      </c>
      <c r="K16" s="733">
        <v>42305</v>
      </c>
      <c r="L16" s="733">
        <v>413</v>
      </c>
      <c r="M16" s="733">
        <v>11667</v>
      </c>
    </row>
    <row r="17" spans="1:13">
      <c r="A17" s="150" t="s">
        <v>23</v>
      </c>
      <c r="B17" s="117">
        <v>27108</v>
      </c>
      <c r="C17" s="117">
        <v>42926</v>
      </c>
      <c r="D17" s="117">
        <v>515</v>
      </c>
      <c r="E17" s="117">
        <v>12383</v>
      </c>
      <c r="F17" s="117">
        <v>3313</v>
      </c>
      <c r="G17" s="117">
        <v>437</v>
      </c>
      <c r="H17" s="117">
        <v>60</v>
      </c>
      <c r="I17" s="117">
        <v>21656</v>
      </c>
      <c r="J17" s="117">
        <v>27483</v>
      </c>
      <c r="K17" s="117">
        <v>3666</v>
      </c>
      <c r="L17" s="117">
        <v>97</v>
      </c>
      <c r="M17" s="117">
        <v>9160</v>
      </c>
    </row>
    <row r="18" spans="1:13">
      <c r="A18" s="734" t="s">
        <v>351</v>
      </c>
      <c r="B18" s="731">
        <v>628011</v>
      </c>
      <c r="C18" s="731">
        <v>1441942</v>
      </c>
      <c r="D18" s="731">
        <v>27791</v>
      </c>
      <c r="E18" s="731">
        <v>470679</v>
      </c>
      <c r="F18" s="731">
        <v>75102</v>
      </c>
      <c r="G18" s="731">
        <v>9076</v>
      </c>
      <c r="H18" s="731">
        <v>20952</v>
      </c>
      <c r="I18" s="731">
        <v>1486679</v>
      </c>
      <c r="J18" s="731">
        <v>1076254</v>
      </c>
      <c r="K18" s="731">
        <v>320711</v>
      </c>
      <c r="L18" s="731">
        <v>31334</v>
      </c>
      <c r="M18" s="731">
        <v>155081</v>
      </c>
    </row>
    <row r="19" spans="1:13">
      <c r="A19" s="150" t="s">
        <v>25</v>
      </c>
      <c r="B19" s="117">
        <v>85996</v>
      </c>
      <c r="C19" s="117">
        <v>167849</v>
      </c>
      <c r="D19" s="117">
        <v>822</v>
      </c>
      <c r="E19" s="117">
        <v>39458</v>
      </c>
      <c r="F19" s="117">
        <v>2045</v>
      </c>
      <c r="G19" s="117">
        <v>538</v>
      </c>
      <c r="H19" s="117">
        <v>20</v>
      </c>
      <c r="I19" s="117">
        <v>167751</v>
      </c>
      <c r="J19" s="117">
        <v>116599</v>
      </c>
      <c r="K19" s="117">
        <v>25643</v>
      </c>
      <c r="L19" s="117">
        <v>670</v>
      </c>
      <c r="M19" s="117">
        <v>37447</v>
      </c>
    </row>
    <row r="20" spans="1:13">
      <c r="A20" s="756" t="s">
        <v>26</v>
      </c>
      <c r="B20" s="733">
        <v>36264</v>
      </c>
      <c r="C20" s="733">
        <v>212403</v>
      </c>
      <c r="D20" s="733">
        <v>1240</v>
      </c>
      <c r="E20" s="733">
        <v>45127</v>
      </c>
      <c r="F20" s="733">
        <v>4762</v>
      </c>
      <c r="G20" s="733">
        <v>984</v>
      </c>
      <c r="H20" s="733">
        <v>101</v>
      </c>
      <c r="I20" s="733">
        <v>147199</v>
      </c>
      <c r="J20" s="733">
        <v>97649</v>
      </c>
      <c r="K20" s="733">
        <v>97552</v>
      </c>
      <c r="L20" s="733">
        <v>851</v>
      </c>
      <c r="M20" s="733">
        <v>9131</v>
      </c>
    </row>
    <row r="21" spans="1:13">
      <c r="A21" s="150" t="s">
        <v>27</v>
      </c>
      <c r="B21" s="117">
        <v>355652</v>
      </c>
      <c r="C21" s="117">
        <v>669733</v>
      </c>
      <c r="D21" s="117">
        <v>19456</v>
      </c>
      <c r="E21" s="117">
        <v>201459</v>
      </c>
      <c r="F21" s="117">
        <v>36596</v>
      </c>
      <c r="G21" s="117">
        <v>5251</v>
      </c>
      <c r="H21" s="117">
        <v>19008</v>
      </c>
      <c r="I21" s="117">
        <v>560661</v>
      </c>
      <c r="J21" s="117">
        <v>444110</v>
      </c>
      <c r="K21" s="117">
        <v>67384</v>
      </c>
      <c r="L21" s="117">
        <v>27011</v>
      </c>
      <c r="M21" s="117">
        <v>59912</v>
      </c>
    </row>
    <row r="22" spans="1:13">
      <c r="A22" s="756" t="s">
        <v>28</v>
      </c>
      <c r="B22" s="733">
        <v>66946</v>
      </c>
      <c r="C22" s="733">
        <v>95454</v>
      </c>
      <c r="D22" s="733">
        <v>2550</v>
      </c>
      <c r="E22" s="733">
        <v>65918</v>
      </c>
      <c r="F22" s="733">
        <v>6218</v>
      </c>
      <c r="G22" s="733">
        <v>710</v>
      </c>
      <c r="H22" s="733">
        <v>470</v>
      </c>
      <c r="I22" s="733">
        <v>238357</v>
      </c>
      <c r="J22" s="733">
        <v>117399</v>
      </c>
      <c r="K22" s="733">
        <v>39538</v>
      </c>
      <c r="L22" s="733">
        <v>1112</v>
      </c>
      <c r="M22" s="733">
        <v>10592</v>
      </c>
    </row>
    <row r="23" spans="1:13">
      <c r="A23" s="150" t="s">
        <v>29</v>
      </c>
      <c r="B23" s="117">
        <v>66652</v>
      </c>
      <c r="C23" s="117">
        <v>241487</v>
      </c>
      <c r="D23" s="117">
        <v>2922</v>
      </c>
      <c r="E23" s="117">
        <v>96717</v>
      </c>
      <c r="F23" s="117">
        <v>18125</v>
      </c>
      <c r="G23" s="117">
        <v>1343</v>
      </c>
      <c r="H23" s="117">
        <v>1309</v>
      </c>
      <c r="I23" s="117">
        <v>266165</v>
      </c>
      <c r="J23" s="117">
        <v>224494</v>
      </c>
      <c r="K23" s="117">
        <v>84185</v>
      </c>
      <c r="L23" s="117">
        <v>1453</v>
      </c>
      <c r="M23" s="117">
        <v>30981</v>
      </c>
    </row>
    <row r="24" spans="1:13">
      <c r="A24" s="756" t="s">
        <v>30</v>
      </c>
      <c r="B24" s="733">
        <v>16501</v>
      </c>
      <c r="C24" s="733">
        <v>55016</v>
      </c>
      <c r="D24" s="733">
        <v>801</v>
      </c>
      <c r="E24" s="733">
        <v>22000</v>
      </c>
      <c r="F24" s="733">
        <v>7356</v>
      </c>
      <c r="G24" s="733">
        <v>250</v>
      </c>
      <c r="H24" s="733">
        <v>44</v>
      </c>
      <c r="I24" s="733">
        <v>106546</v>
      </c>
      <c r="J24" s="733">
        <v>76003</v>
      </c>
      <c r="K24" s="733">
        <v>6409</v>
      </c>
      <c r="L24" s="733">
        <v>237</v>
      </c>
      <c r="M24" s="733">
        <v>7018</v>
      </c>
    </row>
    <row r="25" spans="1:13">
      <c r="A25" s="45" t="s">
        <v>350</v>
      </c>
      <c r="B25" s="46">
        <v>175338</v>
      </c>
      <c r="C25" s="46">
        <v>468170</v>
      </c>
      <c r="D25" s="46">
        <v>12638</v>
      </c>
      <c r="E25" s="46">
        <v>84391</v>
      </c>
      <c r="F25" s="46">
        <v>34209</v>
      </c>
      <c r="G25" s="46">
        <v>3417</v>
      </c>
      <c r="H25" s="46">
        <v>317</v>
      </c>
      <c r="I25" s="46">
        <v>275797</v>
      </c>
      <c r="J25" s="46">
        <v>219734</v>
      </c>
      <c r="K25" s="46">
        <v>111692</v>
      </c>
      <c r="L25" s="46">
        <v>13028</v>
      </c>
      <c r="M25" s="46">
        <v>24348</v>
      </c>
    </row>
    <row r="26" spans="1:13">
      <c r="A26" s="756" t="s">
        <v>93</v>
      </c>
      <c r="B26" s="733">
        <v>39767</v>
      </c>
      <c r="C26" s="733">
        <v>105126</v>
      </c>
      <c r="D26" s="733">
        <v>1098</v>
      </c>
      <c r="E26" s="733">
        <v>18785</v>
      </c>
      <c r="F26" s="733">
        <v>3500</v>
      </c>
      <c r="G26" s="733">
        <v>440</v>
      </c>
      <c r="H26" s="733">
        <v>14</v>
      </c>
      <c r="I26" s="733">
        <v>74457</v>
      </c>
      <c r="J26" s="733">
        <v>63353</v>
      </c>
      <c r="K26" s="733">
        <v>27334</v>
      </c>
      <c r="L26" s="733">
        <v>991</v>
      </c>
      <c r="M26" s="733">
        <v>1131</v>
      </c>
    </row>
    <row r="27" spans="1:13">
      <c r="A27" s="150" t="s">
        <v>101</v>
      </c>
      <c r="B27" s="117">
        <v>43721</v>
      </c>
      <c r="C27" s="117">
        <v>101924</v>
      </c>
      <c r="D27" s="117">
        <v>4805</v>
      </c>
      <c r="E27" s="117">
        <v>16428</v>
      </c>
      <c r="F27" s="117">
        <v>4716</v>
      </c>
      <c r="G27" s="117">
        <v>881</v>
      </c>
      <c r="H27" s="117">
        <v>88</v>
      </c>
      <c r="I27" s="117">
        <v>60226</v>
      </c>
      <c r="J27" s="117">
        <v>54634</v>
      </c>
      <c r="K27" s="117">
        <v>18307</v>
      </c>
      <c r="L27" s="117">
        <v>9339</v>
      </c>
      <c r="M27" s="117">
        <v>8911</v>
      </c>
    </row>
    <row r="28" spans="1:13">
      <c r="A28" s="756" t="s">
        <v>92</v>
      </c>
      <c r="B28" s="733">
        <v>32337</v>
      </c>
      <c r="C28" s="733">
        <v>85714</v>
      </c>
      <c r="D28" s="733">
        <v>2230</v>
      </c>
      <c r="E28" s="733">
        <v>11074</v>
      </c>
      <c r="F28" s="733">
        <v>14405</v>
      </c>
      <c r="G28" s="733">
        <v>231</v>
      </c>
      <c r="H28" s="733">
        <v>0</v>
      </c>
      <c r="I28" s="733">
        <v>35252</v>
      </c>
      <c r="J28" s="733">
        <v>30226</v>
      </c>
      <c r="K28" s="733">
        <v>27665</v>
      </c>
      <c r="L28" s="733">
        <v>333</v>
      </c>
      <c r="M28" s="733">
        <v>735</v>
      </c>
    </row>
    <row r="29" spans="1:13">
      <c r="A29" s="150" t="s">
        <v>100</v>
      </c>
      <c r="B29" s="117">
        <v>21219</v>
      </c>
      <c r="C29" s="117">
        <v>73053</v>
      </c>
      <c r="D29" s="117">
        <v>795</v>
      </c>
      <c r="E29" s="117">
        <v>10124</v>
      </c>
      <c r="F29" s="117">
        <v>8503</v>
      </c>
      <c r="G29" s="117">
        <v>1029</v>
      </c>
      <c r="H29" s="117">
        <v>35</v>
      </c>
      <c r="I29" s="117">
        <v>32489</v>
      </c>
      <c r="J29" s="117">
        <v>26580</v>
      </c>
      <c r="K29" s="117">
        <v>10015</v>
      </c>
      <c r="L29" s="117">
        <v>1252</v>
      </c>
      <c r="M29" s="117">
        <v>195</v>
      </c>
    </row>
    <row r="30" spans="1:13">
      <c r="A30" s="756" t="s">
        <v>91</v>
      </c>
      <c r="B30" s="733">
        <v>18268</v>
      </c>
      <c r="C30" s="733">
        <v>41808</v>
      </c>
      <c r="D30" s="733">
        <v>2425</v>
      </c>
      <c r="E30" s="733">
        <v>12712</v>
      </c>
      <c r="F30" s="733">
        <v>1625</v>
      </c>
      <c r="G30" s="733">
        <v>181</v>
      </c>
      <c r="H30" s="733">
        <v>117</v>
      </c>
      <c r="I30" s="733">
        <v>37372</v>
      </c>
      <c r="J30" s="733">
        <v>26176</v>
      </c>
      <c r="K30" s="733">
        <v>9294</v>
      </c>
      <c r="L30" s="733">
        <v>468</v>
      </c>
      <c r="M30" s="733">
        <v>6773</v>
      </c>
    </row>
    <row r="31" spans="1:13">
      <c r="A31" s="150" t="s">
        <v>90</v>
      </c>
      <c r="B31" s="117">
        <v>20026</v>
      </c>
      <c r="C31" s="117">
        <v>60545</v>
      </c>
      <c r="D31" s="117">
        <v>1285</v>
      </c>
      <c r="E31" s="117">
        <v>15268</v>
      </c>
      <c r="F31" s="117">
        <v>1460</v>
      </c>
      <c r="G31" s="117">
        <v>655</v>
      </c>
      <c r="H31" s="117">
        <v>63</v>
      </c>
      <c r="I31" s="117">
        <v>36001</v>
      </c>
      <c r="J31" s="117">
        <v>18765</v>
      </c>
      <c r="K31" s="117">
        <v>19077</v>
      </c>
      <c r="L31" s="117">
        <v>645</v>
      </c>
      <c r="M31" s="117">
        <v>6603</v>
      </c>
    </row>
    <row r="32" spans="1:13">
      <c r="A32" s="734" t="s">
        <v>349</v>
      </c>
      <c r="B32" s="731">
        <v>7759</v>
      </c>
      <c r="C32" s="731">
        <v>21365</v>
      </c>
      <c r="D32" s="731">
        <v>762</v>
      </c>
      <c r="E32" s="731">
        <v>1545</v>
      </c>
      <c r="F32" s="731">
        <v>1823</v>
      </c>
      <c r="G32" s="731">
        <v>159</v>
      </c>
      <c r="H32" s="731">
        <v>44</v>
      </c>
      <c r="I32" s="731">
        <v>12631</v>
      </c>
      <c r="J32" s="731">
        <v>6875</v>
      </c>
      <c r="K32" s="731">
        <v>5542</v>
      </c>
      <c r="L32" s="731">
        <v>1062</v>
      </c>
      <c r="M32" s="731">
        <v>836</v>
      </c>
    </row>
    <row r="33" spans="1:13">
      <c r="A33" s="150" t="s">
        <v>99</v>
      </c>
      <c r="B33" s="117">
        <v>7759</v>
      </c>
      <c r="C33" s="117">
        <v>21365</v>
      </c>
      <c r="D33" s="117">
        <v>762</v>
      </c>
      <c r="E33" s="117">
        <v>1545</v>
      </c>
      <c r="F33" s="117">
        <v>1823</v>
      </c>
      <c r="G33" s="117">
        <v>159</v>
      </c>
      <c r="H33" s="117">
        <v>44</v>
      </c>
      <c r="I33" s="117">
        <v>12631</v>
      </c>
      <c r="J33" s="117">
        <v>6875</v>
      </c>
      <c r="K33" s="117">
        <v>5542</v>
      </c>
      <c r="L33" s="117">
        <v>1062</v>
      </c>
      <c r="M33" s="117">
        <v>836</v>
      </c>
    </row>
    <row r="34" spans="1:13">
      <c r="A34" s="734" t="s">
        <v>772</v>
      </c>
      <c r="B34" s="731">
        <v>478</v>
      </c>
      <c r="C34" s="731">
        <v>1270</v>
      </c>
      <c r="D34" s="731">
        <v>0</v>
      </c>
      <c r="E34" s="731">
        <v>384</v>
      </c>
      <c r="F34" s="731">
        <v>69</v>
      </c>
      <c r="G34" s="731">
        <v>32</v>
      </c>
      <c r="H34" s="731">
        <v>0</v>
      </c>
      <c r="I34" s="731">
        <v>636</v>
      </c>
      <c r="J34" s="731">
        <v>636</v>
      </c>
      <c r="K34" s="731">
        <v>21</v>
      </c>
      <c r="L34" s="731">
        <v>0</v>
      </c>
      <c r="M34" s="731">
        <v>114</v>
      </c>
    </row>
    <row r="35" spans="1:13">
      <c r="A35" s="150" t="s">
        <v>116</v>
      </c>
      <c r="B35" s="117">
        <v>478</v>
      </c>
      <c r="C35" s="117">
        <v>1270</v>
      </c>
      <c r="D35" s="117">
        <v>0</v>
      </c>
      <c r="E35" s="117">
        <v>384</v>
      </c>
      <c r="F35" s="117">
        <v>69</v>
      </c>
      <c r="G35" s="117">
        <v>32</v>
      </c>
      <c r="H35" s="117">
        <v>0</v>
      </c>
      <c r="I35" s="117">
        <v>636</v>
      </c>
      <c r="J35" s="117">
        <v>636</v>
      </c>
      <c r="K35" s="117">
        <v>21</v>
      </c>
      <c r="L35" s="117">
        <v>0</v>
      </c>
      <c r="M35" s="117">
        <v>114</v>
      </c>
    </row>
    <row r="36" spans="1:13" ht="6" customHeight="1">
      <c r="A36" s="150"/>
      <c r="B36" s="728"/>
      <c r="C36" s="728"/>
      <c r="D36" s="728"/>
      <c r="E36" s="728"/>
      <c r="F36" s="728"/>
      <c r="G36" s="728"/>
      <c r="H36" s="728"/>
      <c r="I36" s="728"/>
      <c r="J36" s="728"/>
      <c r="K36" s="728"/>
      <c r="L36" s="728"/>
      <c r="M36" s="728"/>
    </row>
    <row r="37" spans="1:13" ht="12.75" customHeight="1">
      <c r="A37" s="1169" t="s">
        <v>793</v>
      </c>
      <c r="B37" s="1169"/>
      <c r="C37" s="1169"/>
      <c r="D37" s="1169"/>
      <c r="E37" s="1169"/>
      <c r="F37" s="1169"/>
      <c r="G37" s="1169"/>
      <c r="H37" s="1169"/>
      <c r="I37" s="1169"/>
      <c r="J37" s="1169"/>
      <c r="K37" s="1169"/>
      <c r="L37" s="1169"/>
      <c r="M37" s="1169"/>
    </row>
  </sheetData>
  <mergeCells count="7">
    <mergeCell ref="A1:M1"/>
    <mergeCell ref="A37:M37"/>
    <mergeCell ref="A3:A4"/>
    <mergeCell ref="B3:H3"/>
    <mergeCell ref="I3:K3"/>
    <mergeCell ref="L3:L4"/>
    <mergeCell ref="M3:M4"/>
  </mergeCells>
  <hyperlinks>
    <hyperlink ref="N1" location="INDICE!A1" display="INDICE"/>
  </hyperlinks>
  <printOptions horizontalCentered="1"/>
  <pageMargins left="0.74803149606299213" right="0.31496062992125984" top="1.1417322834645669" bottom="0.86614173228346458" header="0" footer="0.51181102362204722"/>
  <pageSetup paperSize="9" scale="85" firstPageNumber="116" orientation="landscape" useFirstPageNumber="1" r:id="rId1"/>
  <headerFooter scaleWithDoc="0" alignWithMargins="0">
    <oddHeader>&amp;C&amp;G</oddHeader>
    <oddFooter>&amp;C&amp;12 120</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showGridLines="0" zoomScale="90" zoomScaleNormal="90" zoomScalePageLayoutView="90" workbookViewId="0">
      <selection activeCell="A2" sqref="A2"/>
    </sheetView>
  </sheetViews>
  <sheetFormatPr baseColWidth="10" defaultColWidth="9.140625" defaultRowHeight="12.75"/>
  <cols>
    <col min="1" max="1" width="39.42578125" style="65" bestFit="1" customWidth="1"/>
    <col min="2" max="2" width="12" style="65" customWidth="1"/>
    <col min="3" max="3" width="11.42578125" style="65" bestFit="1" customWidth="1"/>
    <col min="4" max="4" width="11.140625" style="65" bestFit="1" customWidth="1"/>
    <col min="5" max="5" width="11.7109375" style="65" customWidth="1"/>
    <col min="6" max="6" width="11.28515625" style="65" bestFit="1" customWidth="1"/>
    <col min="7" max="7" width="11.28515625" style="65" customWidth="1"/>
    <col min="8" max="8" width="12.85546875" style="65" customWidth="1"/>
    <col min="9" max="9" width="9" style="65" bestFit="1" customWidth="1"/>
    <col min="10" max="10" width="9.42578125" style="65" customWidth="1"/>
    <col min="11" max="11" width="8.7109375" style="65" customWidth="1"/>
    <col min="12" max="12" width="10.140625" style="65" customWidth="1"/>
    <col min="13" max="13" width="12.28515625" style="65" customWidth="1"/>
    <col min="14" max="16384" width="9.140625" style="57"/>
  </cols>
  <sheetData>
    <row r="1" spans="1:14" ht="45" customHeight="1">
      <c r="A1" s="1167" t="s">
        <v>1458</v>
      </c>
      <c r="B1" s="1168"/>
      <c r="C1" s="1168"/>
      <c r="D1" s="1168"/>
      <c r="E1" s="1168"/>
      <c r="F1" s="1168"/>
      <c r="G1" s="1168"/>
      <c r="H1" s="1168"/>
      <c r="I1" s="1168"/>
      <c r="J1" s="1168"/>
      <c r="K1" s="1168"/>
      <c r="L1" s="1168"/>
      <c r="M1" s="1168"/>
      <c r="N1" s="468" t="s">
        <v>1037</v>
      </c>
    </row>
    <row r="2" spans="1:14" s="65" customFormat="1" ht="5.25" customHeight="1">
      <c r="A2" s="52"/>
      <c r="B2" s="52"/>
      <c r="C2" s="52"/>
      <c r="D2" s="52"/>
      <c r="E2" s="52"/>
      <c r="F2" s="52"/>
      <c r="G2" s="52"/>
      <c r="H2" s="52"/>
      <c r="I2" s="52"/>
      <c r="J2" s="52"/>
      <c r="K2" s="52"/>
      <c r="L2" s="78"/>
      <c r="M2" s="78"/>
    </row>
    <row r="3" spans="1:14" s="58" customFormat="1" ht="13.5" customHeight="1">
      <c r="A3" s="1180" t="s">
        <v>408</v>
      </c>
      <c r="B3" s="1180" t="s">
        <v>1251</v>
      </c>
      <c r="C3" s="1180"/>
      <c r="D3" s="1180"/>
      <c r="E3" s="1180"/>
      <c r="F3" s="1180"/>
      <c r="G3" s="1180"/>
      <c r="H3" s="1180"/>
      <c r="I3" s="1180" t="s">
        <v>1252</v>
      </c>
      <c r="J3" s="1180"/>
      <c r="K3" s="1180"/>
      <c r="L3" s="1180" t="s">
        <v>1253</v>
      </c>
      <c r="M3" s="1180" t="s">
        <v>1254</v>
      </c>
    </row>
    <row r="4" spans="1:14" s="58" customFormat="1">
      <c r="A4" s="1171"/>
      <c r="B4" s="1180"/>
      <c r="C4" s="1180"/>
      <c r="D4" s="1180"/>
      <c r="E4" s="1180"/>
      <c r="F4" s="1180"/>
      <c r="G4" s="1180"/>
      <c r="H4" s="1180"/>
      <c r="I4" s="1180"/>
      <c r="J4" s="1180"/>
      <c r="K4" s="1180"/>
      <c r="L4" s="1171"/>
      <c r="M4" s="1171"/>
    </row>
    <row r="5" spans="1:14" s="58" customFormat="1" ht="43.5" customHeight="1">
      <c r="A5" s="1171"/>
      <c r="B5" s="743" t="s">
        <v>803</v>
      </c>
      <c r="C5" s="743" t="s">
        <v>802</v>
      </c>
      <c r="D5" s="743" t="s">
        <v>801</v>
      </c>
      <c r="E5" s="743" t="s">
        <v>800</v>
      </c>
      <c r="F5" s="743" t="s">
        <v>799</v>
      </c>
      <c r="G5" s="743" t="s">
        <v>798</v>
      </c>
      <c r="H5" s="743" t="s">
        <v>797</v>
      </c>
      <c r="I5" s="743" t="s">
        <v>796</v>
      </c>
      <c r="J5" s="743" t="s">
        <v>795</v>
      </c>
      <c r="K5" s="743" t="s">
        <v>818</v>
      </c>
      <c r="L5" s="1171"/>
      <c r="M5" s="1171"/>
    </row>
    <row r="6" spans="1:14" ht="18.75" customHeight="1">
      <c r="A6" s="50" t="s">
        <v>11</v>
      </c>
      <c r="B6" s="46">
        <v>1673947</v>
      </c>
      <c r="C6" s="46">
        <v>4109522</v>
      </c>
      <c r="D6" s="46">
        <v>171374</v>
      </c>
      <c r="E6" s="46">
        <v>948990</v>
      </c>
      <c r="F6" s="46">
        <v>223312</v>
      </c>
      <c r="G6" s="46">
        <v>41138</v>
      </c>
      <c r="H6" s="46">
        <v>48922</v>
      </c>
      <c r="I6" s="46">
        <v>2811277</v>
      </c>
      <c r="J6" s="46">
        <v>2010725</v>
      </c>
      <c r="K6" s="46">
        <v>1055871</v>
      </c>
      <c r="L6" s="46">
        <v>406090</v>
      </c>
      <c r="M6" s="46">
        <v>416382</v>
      </c>
    </row>
    <row r="7" spans="1:14" ht="18" customHeight="1">
      <c r="A7" s="774" t="s">
        <v>61</v>
      </c>
      <c r="B7" s="731">
        <v>1613604</v>
      </c>
      <c r="C7" s="731">
        <v>3927038</v>
      </c>
      <c r="D7" s="731">
        <v>160217</v>
      </c>
      <c r="E7" s="731">
        <v>912353</v>
      </c>
      <c r="F7" s="731">
        <v>216279</v>
      </c>
      <c r="G7" s="731">
        <v>37068</v>
      </c>
      <c r="H7" s="731">
        <v>42321</v>
      </c>
      <c r="I7" s="731">
        <v>2763412</v>
      </c>
      <c r="J7" s="731">
        <v>1993065</v>
      </c>
      <c r="K7" s="731">
        <v>1023925</v>
      </c>
      <c r="L7" s="731">
        <v>392666</v>
      </c>
      <c r="M7" s="731">
        <v>410441</v>
      </c>
    </row>
    <row r="8" spans="1:14" ht="19.5" customHeight="1">
      <c r="A8" s="876" t="s">
        <v>817</v>
      </c>
      <c r="B8" s="117">
        <v>1365615</v>
      </c>
      <c r="C8" s="117">
        <v>3689802</v>
      </c>
      <c r="D8" s="117">
        <v>125655</v>
      </c>
      <c r="E8" s="117">
        <v>846425</v>
      </c>
      <c r="F8" s="117">
        <v>169885</v>
      </c>
      <c r="G8" s="117">
        <v>28253</v>
      </c>
      <c r="H8" s="117">
        <v>22351</v>
      </c>
      <c r="I8" s="117">
        <v>2624303</v>
      </c>
      <c r="J8" s="117">
        <v>1917075</v>
      </c>
      <c r="K8" s="117">
        <v>992246</v>
      </c>
      <c r="L8" s="117">
        <v>360564</v>
      </c>
      <c r="M8" s="117">
        <v>375751</v>
      </c>
    </row>
    <row r="9" spans="1:14" ht="17.25" customHeight="1">
      <c r="A9" s="732" t="s">
        <v>1255</v>
      </c>
      <c r="B9" s="733">
        <v>23098</v>
      </c>
      <c r="C9" s="733">
        <v>27573</v>
      </c>
      <c r="D9" s="733">
        <v>4964</v>
      </c>
      <c r="E9" s="733">
        <v>6391</v>
      </c>
      <c r="F9" s="733">
        <v>3938</v>
      </c>
      <c r="G9" s="733">
        <v>678</v>
      </c>
      <c r="H9" s="733">
        <v>5412</v>
      </c>
      <c r="I9" s="733">
        <v>18825</v>
      </c>
      <c r="J9" s="733">
        <v>3609</v>
      </c>
      <c r="K9" s="733">
        <v>1927</v>
      </c>
      <c r="L9" s="733">
        <v>2116</v>
      </c>
      <c r="M9" s="733">
        <v>872</v>
      </c>
    </row>
    <row r="10" spans="1:14" ht="18.75" customHeight="1">
      <c r="A10" s="876" t="s">
        <v>816</v>
      </c>
      <c r="B10" s="117">
        <v>25376</v>
      </c>
      <c r="C10" s="117">
        <v>36707</v>
      </c>
      <c r="D10" s="117">
        <v>11834</v>
      </c>
      <c r="E10" s="117">
        <v>7053</v>
      </c>
      <c r="F10" s="117">
        <v>6290</v>
      </c>
      <c r="G10" s="117">
        <v>5772</v>
      </c>
      <c r="H10" s="117">
        <v>12918</v>
      </c>
      <c r="I10" s="117">
        <v>11888</v>
      </c>
      <c r="J10" s="117">
        <v>4004</v>
      </c>
      <c r="K10" s="117">
        <v>4064</v>
      </c>
      <c r="L10" s="117">
        <v>9005</v>
      </c>
      <c r="M10" s="117">
        <v>5276</v>
      </c>
    </row>
    <row r="11" spans="1:14" ht="19.5" customHeight="1">
      <c r="A11" s="732" t="s">
        <v>815</v>
      </c>
      <c r="B11" s="733">
        <v>24943</v>
      </c>
      <c r="C11" s="733">
        <v>22690</v>
      </c>
      <c r="D11" s="733">
        <v>2901</v>
      </c>
      <c r="E11" s="733">
        <v>6055</v>
      </c>
      <c r="F11" s="733">
        <v>6489</v>
      </c>
      <c r="G11" s="733">
        <v>341</v>
      </c>
      <c r="H11" s="733">
        <v>384</v>
      </c>
      <c r="I11" s="733">
        <v>33337</v>
      </c>
      <c r="J11" s="733">
        <v>16991</v>
      </c>
      <c r="K11" s="733">
        <v>10281</v>
      </c>
      <c r="L11" s="733">
        <v>471</v>
      </c>
      <c r="M11" s="733">
        <v>11039</v>
      </c>
    </row>
    <row r="12" spans="1:14" ht="19.5" customHeight="1">
      <c r="A12" s="876" t="s">
        <v>814</v>
      </c>
      <c r="B12" s="117">
        <v>5918</v>
      </c>
      <c r="C12" s="117">
        <v>5491</v>
      </c>
      <c r="D12" s="117">
        <v>1013</v>
      </c>
      <c r="E12" s="117">
        <v>1879</v>
      </c>
      <c r="F12" s="117">
        <v>328</v>
      </c>
      <c r="G12" s="117">
        <v>262</v>
      </c>
      <c r="H12" s="117">
        <v>0</v>
      </c>
      <c r="I12" s="117">
        <v>5185</v>
      </c>
      <c r="J12" s="117">
        <v>4160</v>
      </c>
      <c r="K12" s="117">
        <v>2764</v>
      </c>
      <c r="L12" s="117">
        <v>311</v>
      </c>
      <c r="M12" s="117">
        <v>221</v>
      </c>
    </row>
    <row r="13" spans="1:14" ht="18.75" customHeight="1">
      <c r="A13" s="732" t="s">
        <v>813</v>
      </c>
      <c r="B13" s="733">
        <v>2050</v>
      </c>
      <c r="C13" s="733">
        <v>3444</v>
      </c>
      <c r="D13" s="733">
        <v>578</v>
      </c>
      <c r="E13" s="733">
        <v>433</v>
      </c>
      <c r="F13" s="733">
        <v>309</v>
      </c>
      <c r="G13" s="733">
        <v>80</v>
      </c>
      <c r="H13" s="733">
        <v>36</v>
      </c>
      <c r="I13" s="733">
        <v>2209</v>
      </c>
      <c r="J13" s="733">
        <v>591</v>
      </c>
      <c r="K13" s="733">
        <v>145</v>
      </c>
      <c r="L13" s="733">
        <v>358</v>
      </c>
      <c r="M13" s="733">
        <v>468</v>
      </c>
    </row>
    <row r="14" spans="1:14" ht="21.75" customHeight="1">
      <c r="A14" s="876" t="s">
        <v>812</v>
      </c>
      <c r="B14" s="117">
        <v>6632</v>
      </c>
      <c r="C14" s="117">
        <v>10498</v>
      </c>
      <c r="D14" s="117">
        <v>341</v>
      </c>
      <c r="E14" s="117">
        <v>1619</v>
      </c>
      <c r="F14" s="117">
        <v>701</v>
      </c>
      <c r="G14" s="117">
        <v>171</v>
      </c>
      <c r="H14" s="117">
        <v>0</v>
      </c>
      <c r="I14" s="117">
        <v>3628</v>
      </c>
      <c r="J14" s="117">
        <v>3125</v>
      </c>
      <c r="K14" s="117">
        <v>1972</v>
      </c>
      <c r="L14" s="117">
        <v>0</v>
      </c>
      <c r="M14" s="117">
        <v>311</v>
      </c>
    </row>
    <row r="15" spans="1:14" ht="17.25" customHeight="1">
      <c r="A15" s="732" t="s">
        <v>811</v>
      </c>
      <c r="B15" s="733">
        <v>149700</v>
      </c>
      <c r="C15" s="733">
        <v>118875</v>
      </c>
      <c r="D15" s="733">
        <v>11390</v>
      </c>
      <c r="E15" s="733">
        <v>38601</v>
      </c>
      <c r="F15" s="733">
        <v>26093</v>
      </c>
      <c r="G15" s="733">
        <v>886</v>
      </c>
      <c r="H15" s="733">
        <v>143</v>
      </c>
      <c r="I15" s="733">
        <v>54790</v>
      </c>
      <c r="J15" s="733">
        <v>39714</v>
      </c>
      <c r="K15" s="733">
        <v>9918</v>
      </c>
      <c r="L15" s="733">
        <v>8143</v>
      </c>
      <c r="M15" s="733">
        <v>3399</v>
      </c>
    </row>
    <row r="16" spans="1:14" ht="20.25" customHeight="1">
      <c r="A16" s="876" t="s">
        <v>810</v>
      </c>
      <c r="B16" s="117">
        <v>7952</v>
      </c>
      <c r="C16" s="117">
        <v>7908</v>
      </c>
      <c r="D16" s="117">
        <v>1276</v>
      </c>
      <c r="E16" s="117">
        <v>1746</v>
      </c>
      <c r="F16" s="117">
        <v>2209</v>
      </c>
      <c r="G16" s="117">
        <v>315</v>
      </c>
      <c r="H16" s="117">
        <v>1062</v>
      </c>
      <c r="I16" s="117">
        <v>5732</v>
      </c>
      <c r="J16" s="117">
        <v>914</v>
      </c>
      <c r="K16" s="117">
        <v>273</v>
      </c>
      <c r="L16" s="117">
        <v>11413</v>
      </c>
      <c r="M16" s="117">
        <v>13060</v>
      </c>
    </row>
    <row r="17" spans="1:13" ht="17.25" customHeight="1">
      <c r="A17" s="732" t="s">
        <v>809</v>
      </c>
      <c r="B17" s="733">
        <v>2032</v>
      </c>
      <c r="C17" s="733">
        <v>1298</v>
      </c>
      <c r="D17" s="733">
        <v>106</v>
      </c>
      <c r="E17" s="733">
        <v>905</v>
      </c>
      <c r="F17" s="733">
        <v>0</v>
      </c>
      <c r="G17" s="733">
        <v>302</v>
      </c>
      <c r="H17" s="733">
        <v>0</v>
      </c>
      <c r="I17" s="733">
        <v>2732</v>
      </c>
      <c r="J17" s="733">
        <v>2409</v>
      </c>
      <c r="K17" s="733">
        <v>0</v>
      </c>
      <c r="L17" s="733">
        <v>1</v>
      </c>
      <c r="M17" s="733">
        <v>4</v>
      </c>
    </row>
    <row r="18" spans="1:13" ht="17.25" customHeight="1">
      <c r="A18" s="876" t="s">
        <v>808</v>
      </c>
      <c r="B18" s="117">
        <v>0</v>
      </c>
      <c r="C18" s="117">
        <v>1307</v>
      </c>
      <c r="D18" s="117">
        <v>0</v>
      </c>
      <c r="E18" s="117">
        <v>660</v>
      </c>
      <c r="F18" s="117">
        <v>0</v>
      </c>
      <c r="G18" s="117">
        <v>0</v>
      </c>
      <c r="H18" s="117">
        <v>0</v>
      </c>
      <c r="I18" s="117">
        <v>0</v>
      </c>
      <c r="J18" s="117">
        <v>0</v>
      </c>
      <c r="K18" s="117">
        <v>0</v>
      </c>
      <c r="L18" s="117">
        <v>0</v>
      </c>
      <c r="M18" s="117">
        <v>0</v>
      </c>
    </row>
    <row r="19" spans="1:13" ht="18" customHeight="1">
      <c r="A19" s="732" t="s">
        <v>1256</v>
      </c>
      <c r="B19" s="733">
        <v>0</v>
      </c>
      <c r="C19" s="733">
        <v>0</v>
      </c>
      <c r="D19" s="733">
        <v>0</v>
      </c>
      <c r="E19" s="733">
        <v>0</v>
      </c>
      <c r="F19" s="733">
        <v>0</v>
      </c>
      <c r="G19" s="733">
        <v>0</v>
      </c>
      <c r="H19" s="733">
        <v>0</v>
      </c>
      <c r="I19" s="733">
        <v>0</v>
      </c>
      <c r="J19" s="733">
        <v>0</v>
      </c>
      <c r="K19" s="733">
        <v>0</v>
      </c>
      <c r="L19" s="733">
        <v>0</v>
      </c>
      <c r="M19" s="733">
        <v>0</v>
      </c>
    </row>
    <row r="20" spans="1:13" ht="17.25" customHeight="1">
      <c r="A20" s="876" t="s">
        <v>807</v>
      </c>
      <c r="B20" s="117">
        <v>288</v>
      </c>
      <c r="C20" s="117">
        <v>1445</v>
      </c>
      <c r="D20" s="117">
        <v>159</v>
      </c>
      <c r="E20" s="117">
        <v>586</v>
      </c>
      <c r="F20" s="117">
        <v>37</v>
      </c>
      <c r="G20" s="117">
        <v>8</v>
      </c>
      <c r="H20" s="117">
        <v>15</v>
      </c>
      <c r="I20" s="117">
        <v>783</v>
      </c>
      <c r="J20" s="117">
        <v>473</v>
      </c>
      <c r="K20" s="117">
        <v>335</v>
      </c>
      <c r="L20" s="117">
        <v>284</v>
      </c>
      <c r="M20" s="117">
        <v>40</v>
      </c>
    </row>
    <row r="21" spans="1:13" ht="21.75" customHeight="1">
      <c r="A21" s="774" t="s">
        <v>44</v>
      </c>
      <c r="B21" s="731">
        <v>60343</v>
      </c>
      <c r="C21" s="731">
        <v>182484</v>
      </c>
      <c r="D21" s="731">
        <v>11157</v>
      </c>
      <c r="E21" s="731">
        <v>36637</v>
      </c>
      <c r="F21" s="731">
        <v>7033</v>
      </c>
      <c r="G21" s="731">
        <v>4070</v>
      </c>
      <c r="H21" s="731">
        <v>6601</v>
      </c>
      <c r="I21" s="731">
        <v>47865</v>
      </c>
      <c r="J21" s="731">
        <v>17660</v>
      </c>
      <c r="K21" s="731">
        <v>31946</v>
      </c>
      <c r="L21" s="731">
        <v>13424</v>
      </c>
      <c r="M21" s="731">
        <v>5941</v>
      </c>
    </row>
    <row r="22" spans="1:13" ht="19.5" customHeight="1">
      <c r="A22" s="876" t="s">
        <v>806</v>
      </c>
      <c r="B22" s="117">
        <v>34689</v>
      </c>
      <c r="C22" s="117">
        <v>150443</v>
      </c>
      <c r="D22" s="117">
        <v>5616</v>
      </c>
      <c r="E22" s="117">
        <v>24692</v>
      </c>
      <c r="F22" s="117">
        <v>3765</v>
      </c>
      <c r="G22" s="117">
        <v>1432</v>
      </c>
      <c r="H22" s="117">
        <v>3187</v>
      </c>
      <c r="I22" s="117">
        <v>15452</v>
      </c>
      <c r="J22" s="117">
        <v>8403</v>
      </c>
      <c r="K22" s="117">
        <v>5071</v>
      </c>
      <c r="L22" s="117">
        <v>6162</v>
      </c>
      <c r="M22" s="117">
        <v>3479</v>
      </c>
    </row>
    <row r="23" spans="1:13" ht="17.25" customHeight="1">
      <c r="A23" s="732" t="s">
        <v>805</v>
      </c>
      <c r="B23" s="733">
        <v>25654</v>
      </c>
      <c r="C23" s="733">
        <v>32041</v>
      </c>
      <c r="D23" s="733">
        <v>5541</v>
      </c>
      <c r="E23" s="733">
        <v>11945</v>
      </c>
      <c r="F23" s="733">
        <v>3268</v>
      </c>
      <c r="G23" s="733">
        <v>2638</v>
      </c>
      <c r="H23" s="733">
        <v>3414</v>
      </c>
      <c r="I23" s="733">
        <v>32413</v>
      </c>
      <c r="J23" s="733">
        <v>9257</v>
      </c>
      <c r="K23" s="733">
        <v>26875</v>
      </c>
      <c r="L23" s="733">
        <v>7262</v>
      </c>
      <c r="M23" s="733">
        <v>2462</v>
      </c>
    </row>
    <row r="24" spans="1:13" ht="11.25" customHeight="1">
      <c r="A24" s="150"/>
      <c r="B24" s="737"/>
      <c r="C24" s="737"/>
      <c r="D24" s="737"/>
      <c r="E24" s="737"/>
      <c r="F24" s="737"/>
      <c r="G24" s="737"/>
      <c r="H24" s="737"/>
      <c r="I24" s="737"/>
      <c r="J24" s="737"/>
      <c r="K24" s="737"/>
      <c r="L24" s="737"/>
      <c r="M24" s="737"/>
    </row>
    <row r="25" spans="1:13" ht="87.75" customHeight="1">
      <c r="A25" s="1169" t="s">
        <v>804</v>
      </c>
      <c r="B25" s="1182"/>
      <c r="C25" s="1182"/>
      <c r="D25" s="1182"/>
      <c r="E25" s="1182"/>
      <c r="F25" s="1182"/>
      <c r="G25" s="1182"/>
      <c r="H25" s="1182"/>
      <c r="I25" s="1182"/>
      <c r="J25" s="1182"/>
      <c r="K25" s="1182"/>
      <c r="L25" s="1182"/>
      <c r="M25" s="1182"/>
    </row>
  </sheetData>
  <mergeCells count="7">
    <mergeCell ref="A1:M1"/>
    <mergeCell ref="B3:H4"/>
    <mergeCell ref="I3:K4"/>
    <mergeCell ref="A25:M25"/>
    <mergeCell ref="A3:A5"/>
    <mergeCell ref="L3:L5"/>
    <mergeCell ref="M3:M5"/>
  </mergeCells>
  <hyperlinks>
    <hyperlink ref="N1" location="INDICE!A1" display="INDICE"/>
  </hyperlinks>
  <printOptions horizontalCentered="1"/>
  <pageMargins left="0.74803149606299213" right="0.74803149606299213" top="1.1417322834645669" bottom="0.98425196850393704" header="0" footer="0.51181102362204722"/>
  <pageSetup paperSize="9" scale="75" firstPageNumber="117" orientation="landscape" useFirstPageNumber="1" r:id="rId1"/>
  <headerFooter scaleWithDoc="0" alignWithMargins="0">
    <oddHeader>&amp;C&amp;G</oddHeader>
    <oddFooter>&amp;C&amp;12 121</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90" zoomScaleNormal="90" workbookViewId="0">
      <selection activeCell="A2" sqref="A2:A4"/>
    </sheetView>
  </sheetViews>
  <sheetFormatPr baseColWidth="10" defaultColWidth="9.140625" defaultRowHeight="12.75"/>
  <cols>
    <col min="1" max="1" width="27.85546875" style="131" customWidth="1"/>
    <col min="2" max="2" width="8.42578125" style="131" bestFit="1" customWidth="1"/>
    <col min="3" max="3" width="8" style="131" customWidth="1"/>
    <col min="4" max="4" width="11.7109375" style="131" bestFit="1" customWidth="1"/>
    <col min="5" max="5" width="10.28515625" style="131" bestFit="1" customWidth="1"/>
    <col min="6" max="6" width="12.140625" style="131" bestFit="1" customWidth="1"/>
    <col min="7" max="7" width="7.5703125" style="131" bestFit="1" customWidth="1"/>
    <col min="8" max="8" width="8.140625" style="131" customWidth="1"/>
    <col min="9" max="9" width="11.7109375" style="131" bestFit="1" customWidth="1"/>
    <col min="10" max="10" width="10.28515625" style="131" bestFit="1" customWidth="1"/>
    <col min="11" max="11" width="12.140625" style="131" bestFit="1" customWidth="1"/>
    <col min="12" max="16384" width="9.140625" style="131"/>
  </cols>
  <sheetData>
    <row r="1" spans="1:12" ht="47.25" customHeight="1">
      <c r="A1" s="1226" t="s">
        <v>1465</v>
      </c>
      <c r="B1" s="1227"/>
      <c r="C1" s="1227"/>
      <c r="D1" s="1227"/>
      <c r="E1" s="1227"/>
      <c r="F1" s="1227"/>
      <c r="G1" s="1227"/>
      <c r="H1" s="1227"/>
      <c r="I1" s="1227"/>
      <c r="J1" s="1227"/>
      <c r="K1" s="1227"/>
      <c r="L1" s="468" t="s">
        <v>1037</v>
      </c>
    </row>
    <row r="2" spans="1:12" ht="18" customHeight="1">
      <c r="A2" s="1228" t="s">
        <v>820</v>
      </c>
      <c r="B2" s="1229" t="s">
        <v>758</v>
      </c>
      <c r="C2" s="1229"/>
      <c r="D2" s="1229"/>
      <c r="E2" s="1229"/>
      <c r="F2" s="1229"/>
      <c r="G2" s="1229" t="s">
        <v>757</v>
      </c>
      <c r="H2" s="1229"/>
      <c r="I2" s="1229"/>
      <c r="J2" s="1229"/>
      <c r="K2" s="1229"/>
    </row>
    <row r="3" spans="1:12" ht="15.75" customHeight="1">
      <c r="A3" s="1228"/>
      <c r="B3" s="1228" t="s">
        <v>819</v>
      </c>
      <c r="C3" s="1228"/>
      <c r="D3" s="1228"/>
      <c r="E3" s="1229" t="s">
        <v>1257</v>
      </c>
      <c r="F3" s="1229" t="s">
        <v>1258</v>
      </c>
      <c r="G3" s="1228" t="s">
        <v>819</v>
      </c>
      <c r="H3" s="1228"/>
      <c r="I3" s="1228"/>
      <c r="J3" s="1229" t="s">
        <v>1257</v>
      </c>
      <c r="K3" s="1229" t="s">
        <v>1258</v>
      </c>
    </row>
    <row r="4" spans="1:12" ht="36.75" customHeight="1">
      <c r="A4" s="1228"/>
      <c r="B4" s="784" t="s">
        <v>76</v>
      </c>
      <c r="C4" s="784" t="s">
        <v>734</v>
      </c>
      <c r="D4" s="784" t="s">
        <v>733</v>
      </c>
      <c r="E4" s="1229"/>
      <c r="F4" s="1229"/>
      <c r="G4" s="784" t="s">
        <v>76</v>
      </c>
      <c r="H4" s="784" t="s">
        <v>734</v>
      </c>
      <c r="I4" s="784" t="s">
        <v>733</v>
      </c>
      <c r="J4" s="1229"/>
      <c r="K4" s="1229"/>
    </row>
    <row r="5" spans="1:12" s="134" customFormat="1" ht="12.95" customHeight="1">
      <c r="A5" s="785" t="s">
        <v>11</v>
      </c>
      <c r="B5" s="786">
        <f>SUM(C5:D5)</f>
        <v>574931</v>
      </c>
      <c r="C5" s="786">
        <f>C6+C18+C25+C32</f>
        <v>311541</v>
      </c>
      <c r="D5" s="786">
        <f>D6+D18+D25+D32</f>
        <v>263390</v>
      </c>
      <c r="E5" s="786">
        <f>SUM(E6,E18,E25,E32)</f>
        <v>34104</v>
      </c>
      <c r="F5" s="786">
        <f>SUM(F6,F18,F25,F32)</f>
        <v>3140</v>
      </c>
      <c r="G5" s="787">
        <f>SUM(H5:I5)</f>
        <v>20023</v>
      </c>
      <c r="H5" s="787">
        <f>H6+H18</f>
        <v>6899</v>
      </c>
      <c r="I5" s="787">
        <f>I6+I18</f>
        <v>13124</v>
      </c>
      <c r="J5" s="787">
        <f>SUM(J6,J18,J32)</f>
        <v>3194</v>
      </c>
      <c r="K5" s="787">
        <f>SUM(K6,K18,K32)</f>
        <v>845</v>
      </c>
    </row>
    <row r="6" spans="1:12" s="134" customFormat="1" ht="12.95" customHeight="1">
      <c r="A6" s="789" t="s">
        <v>12</v>
      </c>
      <c r="B6" s="790">
        <f t="shared" ref="B6:B33" si="0">SUM(C6:D6)</f>
        <v>303798</v>
      </c>
      <c r="C6" s="790">
        <f t="shared" ref="C6:K6" si="1">SUM(C7:C17)</f>
        <v>167741</v>
      </c>
      <c r="D6" s="790">
        <f t="shared" si="1"/>
        <v>136057</v>
      </c>
      <c r="E6" s="790">
        <f t="shared" si="1"/>
        <v>26117</v>
      </c>
      <c r="F6" s="790">
        <f t="shared" si="1"/>
        <v>1339</v>
      </c>
      <c r="G6" s="987">
        <f t="shared" ref="G6:G33" si="2">SUM(H6:I6)</f>
        <v>19700</v>
      </c>
      <c r="H6" s="790">
        <f t="shared" si="1"/>
        <v>6672</v>
      </c>
      <c r="I6" s="790">
        <f t="shared" si="1"/>
        <v>13028</v>
      </c>
      <c r="J6" s="790">
        <f t="shared" si="1"/>
        <v>2642</v>
      </c>
      <c r="K6" s="790">
        <f t="shared" si="1"/>
        <v>809</v>
      </c>
    </row>
    <row r="7" spans="1:12" s="134" customFormat="1" ht="12.95" customHeight="1">
      <c r="A7" s="135" t="s">
        <v>754</v>
      </c>
      <c r="B7" s="786">
        <f t="shared" si="0"/>
        <v>15309</v>
      </c>
      <c r="C7" s="978">
        <v>8772</v>
      </c>
      <c r="D7" s="978">
        <v>6537</v>
      </c>
      <c r="E7" s="979">
        <v>378</v>
      </c>
      <c r="F7" s="979">
        <v>82</v>
      </c>
      <c r="G7" s="787">
        <f t="shared" si="2"/>
        <v>0</v>
      </c>
      <c r="H7" s="979">
        <v>0</v>
      </c>
      <c r="I7" s="979">
        <v>0</v>
      </c>
      <c r="J7" s="979">
        <v>2</v>
      </c>
      <c r="K7" s="979">
        <v>80</v>
      </c>
    </row>
    <row r="8" spans="1:12" s="134" customFormat="1" ht="12.95" customHeight="1">
      <c r="A8" s="982" t="s">
        <v>753</v>
      </c>
      <c r="B8" s="790">
        <f t="shared" si="0"/>
        <v>9152</v>
      </c>
      <c r="C8" s="983">
        <v>5573</v>
      </c>
      <c r="D8" s="983">
        <v>3579</v>
      </c>
      <c r="E8" s="985">
        <v>213</v>
      </c>
      <c r="F8" s="985">
        <v>216</v>
      </c>
      <c r="G8" s="987">
        <f t="shared" si="2"/>
        <v>0</v>
      </c>
      <c r="H8" s="985">
        <v>0</v>
      </c>
      <c r="I8" s="985">
        <v>0</v>
      </c>
      <c r="J8" s="985">
        <v>0</v>
      </c>
      <c r="K8" s="985">
        <v>0</v>
      </c>
    </row>
    <row r="9" spans="1:12" s="134" customFormat="1" ht="12.95" customHeight="1">
      <c r="A9" s="135" t="s">
        <v>752</v>
      </c>
      <c r="B9" s="786">
        <f t="shared" si="0"/>
        <v>9470</v>
      </c>
      <c r="C9" s="977">
        <v>3143</v>
      </c>
      <c r="D9" s="977">
        <v>6327</v>
      </c>
      <c r="E9" s="979">
        <v>287</v>
      </c>
      <c r="F9" s="979">
        <v>42</v>
      </c>
      <c r="G9" s="787">
        <f t="shared" si="2"/>
        <v>206</v>
      </c>
      <c r="H9" s="978">
        <v>164</v>
      </c>
      <c r="I9" s="979">
        <v>42</v>
      </c>
      <c r="J9" s="979">
        <v>8</v>
      </c>
      <c r="K9" s="979">
        <v>4</v>
      </c>
    </row>
    <row r="10" spans="1:12" s="134" customFormat="1" ht="12.95" customHeight="1">
      <c r="A10" s="982" t="s">
        <v>751</v>
      </c>
      <c r="B10" s="790">
        <f t="shared" si="0"/>
        <v>8192</v>
      </c>
      <c r="C10" s="986">
        <v>5481</v>
      </c>
      <c r="D10" s="986">
        <v>2711</v>
      </c>
      <c r="E10" s="985">
        <v>380</v>
      </c>
      <c r="F10" s="985">
        <v>9</v>
      </c>
      <c r="G10" s="987">
        <f t="shared" si="2"/>
        <v>69</v>
      </c>
      <c r="H10" s="984">
        <v>19</v>
      </c>
      <c r="I10" s="984">
        <v>50</v>
      </c>
      <c r="J10" s="985">
        <v>0</v>
      </c>
      <c r="K10" s="985">
        <v>0</v>
      </c>
    </row>
    <row r="11" spans="1:12" s="134" customFormat="1" ht="12.95" customHeight="1">
      <c r="A11" s="135" t="s">
        <v>750</v>
      </c>
      <c r="B11" s="786">
        <f t="shared" si="0"/>
        <v>7477</v>
      </c>
      <c r="C11" s="977">
        <v>3151</v>
      </c>
      <c r="D11" s="977">
        <v>4326</v>
      </c>
      <c r="E11" s="979">
        <v>306</v>
      </c>
      <c r="F11" s="979">
        <v>0</v>
      </c>
      <c r="G11" s="787">
        <f t="shared" si="2"/>
        <v>2518</v>
      </c>
      <c r="H11" s="978">
        <v>1135</v>
      </c>
      <c r="I11" s="978">
        <v>1383</v>
      </c>
      <c r="J11" s="979">
        <v>0</v>
      </c>
      <c r="K11" s="979">
        <v>0</v>
      </c>
    </row>
    <row r="12" spans="1:12" s="134" customFormat="1" ht="12.95" customHeight="1">
      <c r="A12" s="982" t="s">
        <v>749</v>
      </c>
      <c r="B12" s="790">
        <f t="shared" si="0"/>
        <v>16494</v>
      </c>
      <c r="C12" s="983">
        <v>10949</v>
      </c>
      <c r="D12" s="983">
        <v>5545</v>
      </c>
      <c r="E12" s="985">
        <v>700</v>
      </c>
      <c r="F12" s="985">
        <v>8</v>
      </c>
      <c r="G12" s="987">
        <f t="shared" si="2"/>
        <v>0</v>
      </c>
      <c r="H12" s="983" t="s">
        <v>39</v>
      </c>
      <c r="I12" s="983" t="s">
        <v>39</v>
      </c>
      <c r="J12" s="985">
        <v>436</v>
      </c>
      <c r="K12" s="985">
        <v>299</v>
      </c>
    </row>
    <row r="13" spans="1:12" s="134" customFormat="1" ht="12.95" customHeight="1">
      <c r="A13" s="135" t="s">
        <v>748</v>
      </c>
      <c r="B13" s="786">
        <f t="shared" si="0"/>
        <v>27025</v>
      </c>
      <c r="C13" s="977">
        <v>14360</v>
      </c>
      <c r="D13" s="977">
        <v>12665</v>
      </c>
      <c r="E13" s="979">
        <v>8372</v>
      </c>
      <c r="F13" s="979">
        <v>0</v>
      </c>
      <c r="G13" s="787">
        <f t="shared" si="2"/>
        <v>0</v>
      </c>
      <c r="H13" s="977" t="s">
        <v>39</v>
      </c>
      <c r="I13" s="977" t="s">
        <v>39</v>
      </c>
      <c r="J13" s="979">
        <v>0</v>
      </c>
      <c r="K13" s="979">
        <v>0</v>
      </c>
    </row>
    <row r="14" spans="1:12" s="134" customFormat="1" ht="12.95" customHeight="1">
      <c r="A14" s="982" t="s">
        <v>747</v>
      </c>
      <c r="B14" s="790">
        <f t="shared" si="0"/>
        <v>38879</v>
      </c>
      <c r="C14" s="983">
        <v>20412</v>
      </c>
      <c r="D14" s="983">
        <v>18467</v>
      </c>
      <c r="E14" s="985">
        <v>783</v>
      </c>
      <c r="F14" s="983">
        <v>19</v>
      </c>
      <c r="G14" s="987">
        <f t="shared" si="2"/>
        <v>0</v>
      </c>
      <c r="H14" s="983">
        <v>0</v>
      </c>
      <c r="I14" s="983" t="s">
        <v>39</v>
      </c>
      <c r="J14" s="985">
        <v>104</v>
      </c>
      <c r="K14" s="985">
        <v>15</v>
      </c>
    </row>
    <row r="15" spans="1:12" s="134" customFormat="1" ht="12.95" customHeight="1">
      <c r="A15" s="135" t="s">
        <v>746</v>
      </c>
      <c r="B15" s="786">
        <f t="shared" si="0"/>
        <v>147614</v>
      </c>
      <c r="C15" s="977">
        <v>85197</v>
      </c>
      <c r="D15" s="977">
        <v>62417</v>
      </c>
      <c r="E15" s="979">
        <v>13164</v>
      </c>
      <c r="F15" s="979">
        <v>889</v>
      </c>
      <c r="G15" s="787">
        <f t="shared" si="2"/>
        <v>15163</v>
      </c>
      <c r="H15" s="977">
        <v>4741</v>
      </c>
      <c r="I15" s="977">
        <v>10422</v>
      </c>
      <c r="J15" s="979">
        <v>2042</v>
      </c>
      <c r="K15" s="979">
        <v>401</v>
      </c>
    </row>
    <row r="16" spans="1:12" s="134" customFormat="1" ht="12.95" customHeight="1">
      <c r="A16" s="982" t="s">
        <v>745</v>
      </c>
      <c r="B16" s="790">
        <f t="shared" si="0"/>
        <v>18586</v>
      </c>
      <c r="C16" s="983">
        <v>7725</v>
      </c>
      <c r="D16" s="983">
        <v>10861</v>
      </c>
      <c r="E16" s="985">
        <v>1534</v>
      </c>
      <c r="F16" s="985">
        <v>74</v>
      </c>
      <c r="G16" s="987">
        <f t="shared" si="2"/>
        <v>1744</v>
      </c>
      <c r="H16" s="983">
        <v>613</v>
      </c>
      <c r="I16" s="983">
        <v>1131</v>
      </c>
      <c r="J16" s="985">
        <v>50</v>
      </c>
      <c r="K16" s="985">
        <v>10</v>
      </c>
    </row>
    <row r="17" spans="1:12" s="134" customFormat="1" ht="12.95" customHeight="1">
      <c r="A17" s="135" t="s">
        <v>744</v>
      </c>
      <c r="B17" s="786">
        <f t="shared" si="0"/>
        <v>5600</v>
      </c>
      <c r="C17" s="977">
        <v>2978</v>
      </c>
      <c r="D17" s="977">
        <v>2622</v>
      </c>
      <c r="E17" s="977">
        <v>0</v>
      </c>
      <c r="F17" s="977">
        <v>0</v>
      </c>
      <c r="G17" s="787">
        <f t="shared" si="2"/>
        <v>0</v>
      </c>
      <c r="H17" s="977">
        <v>0</v>
      </c>
      <c r="I17" s="977">
        <v>0</v>
      </c>
      <c r="J17" s="979">
        <v>0</v>
      </c>
      <c r="K17" s="979">
        <v>0</v>
      </c>
    </row>
    <row r="18" spans="1:12" s="134" customFormat="1" ht="12.95" customHeight="1">
      <c r="A18" s="789" t="s">
        <v>24</v>
      </c>
      <c r="B18" s="790">
        <f t="shared" si="0"/>
        <v>231862</v>
      </c>
      <c r="C18" s="790">
        <f t="shared" ref="C18:K18" si="3">SUM(C19:C24)</f>
        <v>120362</v>
      </c>
      <c r="D18" s="790">
        <f t="shared" si="3"/>
        <v>111500</v>
      </c>
      <c r="E18" s="790">
        <f t="shared" si="3"/>
        <v>7133</v>
      </c>
      <c r="F18" s="790">
        <f t="shared" si="3"/>
        <v>1741</v>
      </c>
      <c r="G18" s="987">
        <f t="shared" si="2"/>
        <v>323</v>
      </c>
      <c r="H18" s="790">
        <f t="shared" si="3"/>
        <v>227</v>
      </c>
      <c r="I18" s="790">
        <f t="shared" si="3"/>
        <v>96</v>
      </c>
      <c r="J18" s="790">
        <f t="shared" si="3"/>
        <v>552</v>
      </c>
      <c r="K18" s="790">
        <f t="shared" si="3"/>
        <v>36</v>
      </c>
    </row>
    <row r="19" spans="1:12" s="134" customFormat="1" ht="12.95" customHeight="1">
      <c r="A19" s="135" t="s">
        <v>253</v>
      </c>
      <c r="B19" s="786">
        <f t="shared" si="0"/>
        <v>22496</v>
      </c>
      <c r="C19" s="977">
        <v>14783</v>
      </c>
      <c r="D19" s="977">
        <v>7713</v>
      </c>
      <c r="E19" s="979">
        <v>365</v>
      </c>
      <c r="F19" s="979">
        <v>0</v>
      </c>
      <c r="G19" s="787">
        <f t="shared" si="2"/>
        <v>0</v>
      </c>
      <c r="H19" s="977">
        <v>0</v>
      </c>
      <c r="I19" s="977">
        <v>0</v>
      </c>
      <c r="J19" s="980">
        <v>0</v>
      </c>
      <c r="K19" s="980">
        <v>0</v>
      </c>
    </row>
    <row r="20" spans="1:12" s="134" customFormat="1" ht="12.95" customHeight="1">
      <c r="A20" s="982" t="s">
        <v>742</v>
      </c>
      <c r="B20" s="790">
        <f t="shared" si="0"/>
        <v>7947</v>
      </c>
      <c r="C20" s="983">
        <v>4758</v>
      </c>
      <c r="D20" s="983">
        <v>3189</v>
      </c>
      <c r="E20" s="985">
        <v>158</v>
      </c>
      <c r="F20" s="983">
        <v>0</v>
      </c>
      <c r="G20" s="987">
        <f t="shared" si="2"/>
        <v>0</v>
      </c>
      <c r="H20" s="983">
        <v>0</v>
      </c>
      <c r="I20" s="983">
        <v>0</v>
      </c>
      <c r="J20" s="985">
        <v>142</v>
      </c>
      <c r="K20" s="985">
        <v>7</v>
      </c>
    </row>
    <row r="21" spans="1:12" s="134" customFormat="1" ht="12.95" customHeight="1">
      <c r="A21" s="135" t="s">
        <v>741</v>
      </c>
      <c r="B21" s="786">
        <f t="shared" si="0"/>
        <v>103608</v>
      </c>
      <c r="C21" s="977">
        <v>53369</v>
      </c>
      <c r="D21" s="977">
        <v>50239</v>
      </c>
      <c r="E21" s="979">
        <v>2097</v>
      </c>
      <c r="F21" s="979">
        <v>58</v>
      </c>
      <c r="G21" s="787">
        <f t="shared" si="2"/>
        <v>323</v>
      </c>
      <c r="H21" s="978">
        <v>227</v>
      </c>
      <c r="I21" s="978">
        <v>96</v>
      </c>
      <c r="J21" s="979">
        <v>410</v>
      </c>
      <c r="K21" s="979">
        <v>29</v>
      </c>
    </row>
    <row r="22" spans="1:12" s="134" customFormat="1" ht="12.95" customHeight="1">
      <c r="A22" s="982" t="s">
        <v>740</v>
      </c>
      <c r="B22" s="790">
        <f t="shared" si="0"/>
        <v>9246</v>
      </c>
      <c r="C22" s="983">
        <v>6043</v>
      </c>
      <c r="D22" s="983">
        <v>3203</v>
      </c>
      <c r="E22" s="985">
        <v>1557</v>
      </c>
      <c r="F22" s="985">
        <v>1138</v>
      </c>
      <c r="G22" s="987">
        <f t="shared" si="2"/>
        <v>0</v>
      </c>
      <c r="H22" s="985">
        <v>0</v>
      </c>
      <c r="I22" s="985">
        <v>0</v>
      </c>
      <c r="J22" s="985">
        <v>0</v>
      </c>
      <c r="K22" s="985">
        <v>0</v>
      </c>
    </row>
    <row r="23" spans="1:12" s="134" customFormat="1" ht="12.95" customHeight="1">
      <c r="A23" s="135" t="s">
        <v>739</v>
      </c>
      <c r="B23" s="786">
        <f t="shared" si="0"/>
        <v>77525</v>
      </c>
      <c r="C23" s="977">
        <v>37121</v>
      </c>
      <c r="D23" s="977">
        <v>40404</v>
      </c>
      <c r="E23" s="979">
        <v>2649</v>
      </c>
      <c r="F23" s="979">
        <v>545</v>
      </c>
      <c r="G23" s="787">
        <f t="shared" si="2"/>
        <v>0</v>
      </c>
      <c r="H23" s="979">
        <v>0</v>
      </c>
      <c r="I23" s="979">
        <v>0</v>
      </c>
      <c r="J23" s="979">
        <v>0</v>
      </c>
      <c r="K23" s="979">
        <v>0</v>
      </c>
    </row>
    <row r="24" spans="1:12" s="134" customFormat="1" ht="12.95" customHeight="1">
      <c r="A24" s="982" t="s">
        <v>30</v>
      </c>
      <c r="B24" s="790">
        <f t="shared" si="0"/>
        <v>11040</v>
      </c>
      <c r="C24" s="983">
        <v>4288</v>
      </c>
      <c r="D24" s="983">
        <v>6752</v>
      </c>
      <c r="E24" s="985">
        <v>307</v>
      </c>
      <c r="F24" s="985">
        <v>0</v>
      </c>
      <c r="G24" s="987">
        <f t="shared" si="2"/>
        <v>0</v>
      </c>
      <c r="H24" s="985">
        <v>0</v>
      </c>
      <c r="I24" s="985">
        <v>0</v>
      </c>
      <c r="J24" s="985">
        <v>0</v>
      </c>
      <c r="K24" s="985">
        <v>0</v>
      </c>
    </row>
    <row r="25" spans="1:12" s="134" customFormat="1" ht="12.95" customHeight="1">
      <c r="A25" s="785" t="s">
        <v>31</v>
      </c>
      <c r="B25" s="786">
        <f t="shared" si="0"/>
        <v>34750</v>
      </c>
      <c r="C25" s="786">
        <f>SUM(C26:C31)</f>
        <v>19155</v>
      </c>
      <c r="D25" s="786">
        <f>SUM(D26:D31)</f>
        <v>15595</v>
      </c>
      <c r="E25" s="786">
        <f>SUM(E26:E31)</f>
        <v>854</v>
      </c>
      <c r="F25" s="786">
        <f>SUM(F26:F31)</f>
        <v>60</v>
      </c>
      <c r="G25" s="787">
        <f t="shared" si="2"/>
        <v>0</v>
      </c>
      <c r="H25" s="788">
        <v>0</v>
      </c>
      <c r="I25" s="788">
        <v>0</v>
      </c>
      <c r="J25" s="788">
        <v>0</v>
      </c>
      <c r="K25" s="786">
        <f>SUM(K27)</f>
        <v>0</v>
      </c>
    </row>
    <row r="26" spans="1:12" s="134" customFormat="1" ht="12.95" customHeight="1">
      <c r="A26" s="982" t="s">
        <v>32</v>
      </c>
      <c r="B26" s="790">
        <f t="shared" si="0"/>
        <v>7256</v>
      </c>
      <c r="C26" s="986">
        <v>3001</v>
      </c>
      <c r="D26" s="983">
        <v>4255</v>
      </c>
      <c r="E26" s="985">
        <v>440</v>
      </c>
      <c r="F26" s="985">
        <v>60</v>
      </c>
      <c r="G26" s="987">
        <f t="shared" si="2"/>
        <v>0</v>
      </c>
      <c r="H26" s="985">
        <v>0</v>
      </c>
      <c r="I26" s="985">
        <v>0</v>
      </c>
      <c r="J26" s="985">
        <v>0</v>
      </c>
      <c r="K26" s="986"/>
    </row>
    <row r="27" spans="1:12" s="134" customFormat="1" ht="12.95" customHeight="1">
      <c r="A27" s="135" t="s">
        <v>33</v>
      </c>
      <c r="B27" s="786">
        <f t="shared" si="0"/>
        <v>3752</v>
      </c>
      <c r="C27" s="977">
        <v>1855</v>
      </c>
      <c r="D27" s="977">
        <v>1897</v>
      </c>
      <c r="E27" s="979">
        <v>0</v>
      </c>
      <c r="F27" s="979">
        <v>0</v>
      </c>
      <c r="G27" s="787">
        <f t="shared" si="2"/>
        <v>0</v>
      </c>
      <c r="H27" s="979">
        <v>0</v>
      </c>
      <c r="I27" s="979">
        <v>0</v>
      </c>
      <c r="J27" s="979">
        <v>0</v>
      </c>
      <c r="K27" s="979">
        <v>0</v>
      </c>
    </row>
    <row r="28" spans="1:12" s="134" customFormat="1" ht="12.95" customHeight="1">
      <c r="A28" s="982" t="s">
        <v>34</v>
      </c>
      <c r="B28" s="790">
        <f t="shared" si="0"/>
        <v>6479</v>
      </c>
      <c r="C28" s="983">
        <v>6279</v>
      </c>
      <c r="D28" s="983">
        <v>200</v>
      </c>
      <c r="E28" s="985">
        <v>414</v>
      </c>
      <c r="F28" s="985">
        <v>0</v>
      </c>
      <c r="G28" s="987">
        <f t="shared" si="2"/>
        <v>0</v>
      </c>
      <c r="H28" s="985">
        <v>0</v>
      </c>
      <c r="I28" s="985">
        <v>0</v>
      </c>
      <c r="J28" s="985">
        <v>0</v>
      </c>
      <c r="K28" s="985">
        <v>12</v>
      </c>
    </row>
    <row r="29" spans="1:12" s="134" customFormat="1" ht="12.95" customHeight="1">
      <c r="A29" s="135" t="s">
        <v>35</v>
      </c>
      <c r="B29" s="786">
        <f t="shared" si="0"/>
        <v>6377</v>
      </c>
      <c r="C29" s="977">
        <v>3024</v>
      </c>
      <c r="D29" s="980">
        <v>3353</v>
      </c>
      <c r="E29" s="979">
        <v>0</v>
      </c>
      <c r="F29" s="979">
        <v>0</v>
      </c>
      <c r="G29" s="787">
        <f t="shared" si="2"/>
        <v>0</v>
      </c>
      <c r="H29" s="979">
        <v>0</v>
      </c>
      <c r="I29" s="979">
        <v>0</v>
      </c>
      <c r="J29" s="979">
        <v>0</v>
      </c>
      <c r="K29" s="979">
        <v>0</v>
      </c>
    </row>
    <row r="30" spans="1:12" s="134" customFormat="1" ht="12.95" customHeight="1">
      <c r="A30" s="982" t="s">
        <v>36</v>
      </c>
      <c r="B30" s="790">
        <f t="shared" si="0"/>
        <v>8349</v>
      </c>
      <c r="C30" s="983">
        <v>4043</v>
      </c>
      <c r="D30" s="983">
        <v>4306</v>
      </c>
      <c r="E30" s="985">
        <v>0</v>
      </c>
      <c r="F30" s="985">
        <v>0</v>
      </c>
      <c r="G30" s="987">
        <f t="shared" si="2"/>
        <v>0</v>
      </c>
      <c r="H30" s="985">
        <v>0</v>
      </c>
      <c r="I30" s="985">
        <v>0</v>
      </c>
      <c r="J30" s="985">
        <v>0</v>
      </c>
      <c r="K30" s="985">
        <v>0</v>
      </c>
    </row>
    <row r="31" spans="1:12" s="981" customFormat="1" ht="12.95" customHeight="1">
      <c r="A31" s="135" t="s">
        <v>37</v>
      </c>
      <c r="B31" s="786">
        <f t="shared" si="0"/>
        <v>2537</v>
      </c>
      <c r="C31" s="977">
        <v>953</v>
      </c>
      <c r="D31" s="977">
        <v>1584</v>
      </c>
      <c r="E31" s="979">
        <v>0</v>
      </c>
      <c r="F31" s="979">
        <v>0</v>
      </c>
      <c r="G31" s="787">
        <f t="shared" si="2"/>
        <v>0</v>
      </c>
      <c r="H31" s="979">
        <v>0</v>
      </c>
      <c r="I31" s="979">
        <v>0</v>
      </c>
      <c r="J31" s="979">
        <v>0</v>
      </c>
      <c r="K31" s="979">
        <v>0</v>
      </c>
      <c r="L31" s="134"/>
    </row>
    <row r="32" spans="1:12" s="134" customFormat="1" ht="12.95" customHeight="1">
      <c r="A32" s="789" t="s">
        <v>349</v>
      </c>
      <c r="B32" s="790">
        <f t="shared" si="0"/>
        <v>4521</v>
      </c>
      <c r="C32" s="790">
        <f>SUM(C33)</f>
        <v>4283</v>
      </c>
      <c r="D32" s="790">
        <f>SUM(D33)</f>
        <v>238</v>
      </c>
      <c r="E32" s="791">
        <v>0</v>
      </c>
      <c r="F32" s="791">
        <v>0</v>
      </c>
      <c r="G32" s="987">
        <f t="shared" si="2"/>
        <v>0</v>
      </c>
      <c r="H32" s="791">
        <v>0</v>
      </c>
      <c r="I32" s="791">
        <v>0</v>
      </c>
      <c r="J32" s="791">
        <v>0</v>
      </c>
      <c r="K32" s="791">
        <v>0</v>
      </c>
    </row>
    <row r="33" spans="1:11" s="134" customFormat="1" ht="12.95" customHeight="1">
      <c r="A33" s="135" t="s">
        <v>40</v>
      </c>
      <c r="B33" s="786">
        <f t="shared" si="0"/>
        <v>4521</v>
      </c>
      <c r="C33" s="980">
        <v>4283</v>
      </c>
      <c r="D33" s="977">
        <v>238</v>
      </c>
      <c r="E33" s="979">
        <v>0</v>
      </c>
      <c r="F33" s="979">
        <v>0</v>
      </c>
      <c r="G33" s="787">
        <f t="shared" si="2"/>
        <v>0</v>
      </c>
      <c r="H33" s="979">
        <v>0</v>
      </c>
      <c r="I33" s="979">
        <v>0</v>
      </c>
      <c r="J33" s="979">
        <v>0</v>
      </c>
      <c r="K33" s="979">
        <v>0</v>
      </c>
    </row>
    <row r="34" spans="1:11" ht="3.75" customHeight="1">
      <c r="C34" s="133"/>
      <c r="D34" s="133"/>
      <c r="E34" s="133"/>
      <c r="F34" s="133"/>
    </row>
    <row r="35" spans="1:11">
      <c r="A35" s="1071" t="s">
        <v>1148</v>
      </c>
      <c r="C35" s="133"/>
      <c r="D35" s="133"/>
      <c r="E35" s="133"/>
      <c r="F35" s="133"/>
    </row>
    <row r="36" spans="1:11">
      <c r="A36" s="1071" t="s">
        <v>1149</v>
      </c>
      <c r="C36" s="133"/>
      <c r="D36" s="133"/>
      <c r="E36" s="133"/>
      <c r="F36" s="133"/>
    </row>
    <row r="37" spans="1:11">
      <c r="C37" s="133"/>
      <c r="D37" s="133"/>
      <c r="E37" s="133"/>
      <c r="F37" s="133"/>
    </row>
    <row r="39" spans="1:11">
      <c r="D39" s="132"/>
    </row>
    <row r="40" spans="1:11">
      <c r="D40" s="132"/>
    </row>
  </sheetData>
  <mergeCells count="10">
    <mergeCell ref="A1:K1"/>
    <mergeCell ref="A2:A4"/>
    <mergeCell ref="G2:K2"/>
    <mergeCell ref="E3:E4"/>
    <mergeCell ref="F3:F4"/>
    <mergeCell ref="B3:D3"/>
    <mergeCell ref="B2:F2"/>
    <mergeCell ref="G3:I3"/>
    <mergeCell ref="J3:J4"/>
    <mergeCell ref="K3:K4"/>
  </mergeCells>
  <hyperlinks>
    <hyperlink ref="L1" location="INDICE!A1" display="INDICE"/>
  </hyperlinks>
  <printOptions horizontalCentered="1"/>
  <pageMargins left="0.98425196850393704" right="0.78740157480314965" top="1.1417322834645669" bottom="0.59055118110236227" header="0" footer="0.39370078740157483"/>
  <pageSetup paperSize="9" scale="85" firstPageNumber="122" fitToWidth="0" fitToHeight="0" orientation="landscape" useFirstPageNumber="1" r:id="rId1"/>
  <headerFooter scaleWithDoc="0">
    <oddHeader>&amp;C&amp;G</oddHeader>
    <oddFooter>&amp;C&amp;12&amp;P</oddFooter>
  </headerFooter>
  <ignoredErrors>
    <ignoredError sqref="B7:B33 E25:F25 H18:J18" formulaRange="1"/>
    <ignoredError sqref="G6" formula="1"/>
    <ignoredError sqref="G7:G33" formula="1" formulaRange="1"/>
  </ignoredErrors>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showGridLines="0" zoomScale="90" zoomScaleNormal="90" zoomScalePageLayoutView="70" workbookViewId="0">
      <selection activeCell="A2" sqref="A2"/>
    </sheetView>
  </sheetViews>
  <sheetFormatPr baseColWidth="10" defaultColWidth="9.140625" defaultRowHeight="12.75"/>
  <cols>
    <col min="1" max="1" width="26.85546875" style="136" bestFit="1" customWidth="1"/>
    <col min="2" max="2" width="8.28515625" style="136" customWidth="1"/>
    <col min="3" max="3" width="9.140625" style="136" customWidth="1"/>
    <col min="4" max="4" width="8.28515625" style="136" customWidth="1"/>
    <col min="5" max="5" width="8.140625" style="136" customWidth="1"/>
    <col min="6" max="6" width="7.140625" style="136" customWidth="1"/>
    <col min="7" max="7" width="7.28515625" style="136" customWidth="1"/>
    <col min="8" max="8" width="8" style="136" customWidth="1"/>
    <col min="9" max="10" width="7.42578125" style="136" bestFit="1" customWidth="1"/>
    <col min="11" max="11" width="7.28515625" style="136" bestFit="1" customWidth="1"/>
    <col min="12" max="12" width="7.42578125" style="136" bestFit="1" customWidth="1"/>
    <col min="13" max="13" width="7" style="136" customWidth="1"/>
    <col min="14" max="14" width="8.140625" style="136" bestFit="1" customWidth="1"/>
    <col min="15" max="15" width="8.5703125" style="136" customWidth="1"/>
    <col min="16" max="16" width="8.140625" style="136" bestFit="1" customWidth="1"/>
    <col min="17" max="17" width="7.42578125" style="136" bestFit="1" customWidth="1"/>
    <col min="18" max="18" width="6.42578125" style="136" bestFit="1" customWidth="1"/>
    <col min="19" max="19" width="9.5703125" style="136" bestFit="1" customWidth="1"/>
    <col min="20" max="21" width="7" style="136" customWidth="1"/>
    <col min="22" max="22" width="7.140625" style="136" customWidth="1"/>
    <col min="23" max="23" width="6.85546875" style="136" customWidth="1"/>
    <col min="24" max="24" width="5.5703125" style="136" bestFit="1" customWidth="1"/>
    <col min="25" max="16384" width="9.140625" style="136"/>
  </cols>
  <sheetData>
    <row r="1" spans="1:25" ht="59.25" customHeight="1">
      <c r="A1" s="1226" t="s">
        <v>1466</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468" t="s">
        <v>1037</v>
      </c>
    </row>
    <row r="2" spans="1:25" ht="4.5" customHeight="1">
      <c r="A2" s="142"/>
      <c r="B2" s="142"/>
      <c r="C2" s="142"/>
      <c r="D2" s="142"/>
      <c r="E2" s="142"/>
      <c r="F2" s="142"/>
      <c r="G2" s="142"/>
      <c r="H2" s="142"/>
      <c r="I2" s="142"/>
      <c r="J2" s="142"/>
      <c r="K2" s="142"/>
      <c r="L2" s="142"/>
      <c r="M2" s="142"/>
      <c r="N2" s="142"/>
      <c r="O2" s="142"/>
      <c r="P2" s="142"/>
      <c r="Q2" s="142"/>
      <c r="R2" s="142"/>
      <c r="S2" s="142"/>
      <c r="T2" s="142"/>
      <c r="U2" s="142"/>
      <c r="V2" s="142"/>
      <c r="W2" s="142"/>
      <c r="X2" s="142"/>
    </row>
    <row r="3" spans="1:25" ht="15.75" customHeight="1">
      <c r="A3" s="1228" t="s">
        <v>820</v>
      </c>
      <c r="B3" s="1229" t="s">
        <v>836</v>
      </c>
      <c r="C3" s="1229"/>
      <c r="D3" s="1229"/>
      <c r="E3" s="1229"/>
      <c r="F3" s="1229"/>
      <c r="G3" s="1229"/>
      <c r="H3" s="1229"/>
      <c r="I3" s="1229"/>
      <c r="J3" s="1229"/>
      <c r="K3" s="1229"/>
      <c r="L3" s="1229"/>
      <c r="M3" s="1229"/>
      <c r="N3" s="1229" t="s">
        <v>835</v>
      </c>
      <c r="O3" s="1229"/>
      <c r="P3" s="1229"/>
      <c r="Q3" s="1229"/>
      <c r="R3" s="1229"/>
      <c r="S3" s="1229"/>
      <c r="T3" s="1229"/>
      <c r="U3" s="1229"/>
      <c r="V3" s="1229"/>
      <c r="W3" s="1229"/>
      <c r="X3" s="1229"/>
      <c r="Y3" s="131"/>
    </row>
    <row r="4" spans="1:25" s="140" customFormat="1" ht="15" customHeight="1">
      <c r="A4" s="1228"/>
      <c r="B4" s="1228" t="s">
        <v>1259</v>
      </c>
      <c r="C4" s="1228"/>
      <c r="D4" s="1228"/>
      <c r="E4" s="1228"/>
      <c r="F4" s="1228"/>
      <c r="G4" s="1228"/>
      <c r="H4" s="1228"/>
      <c r="I4" s="1228" t="s">
        <v>1260</v>
      </c>
      <c r="J4" s="1228"/>
      <c r="K4" s="1228"/>
      <c r="L4" s="1228"/>
      <c r="M4" s="1228"/>
      <c r="N4" s="1228" t="s">
        <v>1259</v>
      </c>
      <c r="O4" s="1228"/>
      <c r="P4" s="1228"/>
      <c r="Q4" s="1228"/>
      <c r="R4" s="1228"/>
      <c r="S4" s="1228"/>
      <c r="T4" s="1228"/>
      <c r="U4" s="1228" t="s">
        <v>1260</v>
      </c>
      <c r="V4" s="1228"/>
      <c r="W4" s="1228"/>
      <c r="X4" s="1228"/>
      <c r="Y4" s="141"/>
    </row>
    <row r="5" spans="1:25" s="140" customFormat="1" ht="51">
      <c r="A5" s="1228"/>
      <c r="B5" s="784" t="s">
        <v>796</v>
      </c>
      <c r="C5" s="784" t="s">
        <v>832</v>
      </c>
      <c r="D5" s="784" t="s">
        <v>831</v>
      </c>
      <c r="E5" s="784" t="s">
        <v>830</v>
      </c>
      <c r="F5" s="784" t="s">
        <v>829</v>
      </c>
      <c r="G5" s="784" t="s">
        <v>834</v>
      </c>
      <c r="H5" s="784" t="s">
        <v>828</v>
      </c>
      <c r="I5" s="784" t="s">
        <v>827</v>
      </c>
      <c r="J5" s="784" t="s">
        <v>826</v>
      </c>
      <c r="K5" s="784" t="s">
        <v>833</v>
      </c>
      <c r="L5" s="784" t="s">
        <v>825</v>
      </c>
      <c r="M5" s="784" t="s">
        <v>824</v>
      </c>
      <c r="N5" s="784" t="s">
        <v>796</v>
      </c>
      <c r="O5" s="784" t="s">
        <v>832</v>
      </c>
      <c r="P5" s="784" t="s">
        <v>831</v>
      </c>
      <c r="Q5" s="784" t="s">
        <v>830</v>
      </c>
      <c r="R5" s="784" t="s">
        <v>829</v>
      </c>
      <c r="S5" s="784" t="s">
        <v>800</v>
      </c>
      <c r="T5" s="784" t="s">
        <v>828</v>
      </c>
      <c r="U5" s="784" t="s">
        <v>827</v>
      </c>
      <c r="V5" s="784" t="s">
        <v>826</v>
      </c>
      <c r="W5" s="784" t="s">
        <v>825</v>
      </c>
      <c r="X5" s="784" t="s">
        <v>824</v>
      </c>
      <c r="Y5" s="141"/>
    </row>
    <row r="6" spans="1:25" s="138" customFormat="1">
      <c r="A6" s="792" t="s">
        <v>11</v>
      </c>
      <c r="B6" s="786">
        <f>B7+B19+B26+B33</f>
        <v>138186</v>
      </c>
      <c r="C6" s="786">
        <f t="shared" ref="C6:M6" si="0">C7+C19+C26+C33</f>
        <v>92714</v>
      </c>
      <c r="D6" s="786">
        <f t="shared" si="0"/>
        <v>15005</v>
      </c>
      <c r="E6" s="786">
        <f t="shared" si="0"/>
        <v>320371</v>
      </c>
      <c r="F6" s="786">
        <f t="shared" si="0"/>
        <v>35883</v>
      </c>
      <c r="G6" s="786">
        <f t="shared" si="0"/>
        <v>46753</v>
      </c>
      <c r="H6" s="786">
        <f t="shared" si="0"/>
        <v>414507</v>
      </c>
      <c r="I6" s="786">
        <f t="shared" si="0"/>
        <v>31810</v>
      </c>
      <c r="J6" s="786">
        <f t="shared" si="0"/>
        <v>17046</v>
      </c>
      <c r="K6" s="786">
        <f t="shared" si="0"/>
        <v>15086</v>
      </c>
      <c r="L6" s="786">
        <f t="shared" si="0"/>
        <v>22038</v>
      </c>
      <c r="M6" s="786">
        <f t="shared" si="0"/>
        <v>27891</v>
      </c>
      <c r="N6" s="786">
        <f t="shared" ref="N6:X6" si="1">N7+N19+N26+N33</f>
        <v>5126</v>
      </c>
      <c r="O6" s="786">
        <f t="shared" si="1"/>
        <v>3594</v>
      </c>
      <c r="P6" s="786">
        <f t="shared" si="1"/>
        <v>1273</v>
      </c>
      <c r="Q6" s="786">
        <f t="shared" si="1"/>
        <v>10453</v>
      </c>
      <c r="R6" s="786">
        <f t="shared" si="1"/>
        <v>2349</v>
      </c>
      <c r="S6" s="786">
        <f t="shared" si="1"/>
        <v>1385</v>
      </c>
      <c r="T6" s="786">
        <f t="shared" si="1"/>
        <v>19882</v>
      </c>
      <c r="U6" s="786">
        <f t="shared" si="1"/>
        <v>713</v>
      </c>
      <c r="V6" s="786">
        <f t="shared" si="1"/>
        <v>1122</v>
      </c>
      <c r="W6" s="786">
        <f t="shared" si="1"/>
        <v>1908</v>
      </c>
      <c r="X6" s="786">
        <f t="shared" si="1"/>
        <v>906</v>
      </c>
      <c r="Y6" s="139"/>
    </row>
    <row r="7" spans="1:25" s="138" customFormat="1">
      <c r="A7" s="795" t="s">
        <v>12</v>
      </c>
      <c r="B7" s="790">
        <f>SUM(B8:B18)</f>
        <v>69546</v>
      </c>
      <c r="C7" s="790">
        <f t="shared" ref="C7:X7" si="2">SUM(C8:C18)</f>
        <v>47954</v>
      </c>
      <c r="D7" s="790">
        <f t="shared" si="2"/>
        <v>6016</v>
      </c>
      <c r="E7" s="790">
        <f t="shared" si="2"/>
        <v>146318</v>
      </c>
      <c r="F7" s="790">
        <f t="shared" si="2"/>
        <v>25361</v>
      </c>
      <c r="G7" s="790">
        <f t="shared" si="2"/>
        <v>24940</v>
      </c>
      <c r="H7" s="790">
        <f t="shared" si="2"/>
        <v>222210</v>
      </c>
      <c r="I7" s="790">
        <f t="shared" si="2"/>
        <v>20747</v>
      </c>
      <c r="J7" s="790">
        <f t="shared" si="2"/>
        <v>10801</v>
      </c>
      <c r="K7" s="790">
        <f t="shared" si="2"/>
        <v>11988</v>
      </c>
      <c r="L7" s="790">
        <f t="shared" si="2"/>
        <v>18796</v>
      </c>
      <c r="M7" s="790">
        <f t="shared" si="2"/>
        <v>26309</v>
      </c>
      <c r="N7" s="790">
        <f t="shared" si="2"/>
        <v>4961</v>
      </c>
      <c r="O7" s="790">
        <f t="shared" si="2"/>
        <v>3466</v>
      </c>
      <c r="P7" s="790">
        <f t="shared" si="2"/>
        <v>1272</v>
      </c>
      <c r="Q7" s="790">
        <f t="shared" si="2"/>
        <v>10218</v>
      </c>
      <c r="R7" s="790">
        <f t="shared" si="2"/>
        <v>1730</v>
      </c>
      <c r="S7" s="790">
        <f t="shared" si="2"/>
        <v>1291</v>
      </c>
      <c r="T7" s="790">
        <f t="shared" si="2"/>
        <v>19699</v>
      </c>
      <c r="U7" s="790">
        <f t="shared" si="2"/>
        <v>707</v>
      </c>
      <c r="V7" s="790">
        <f t="shared" si="2"/>
        <v>1099</v>
      </c>
      <c r="W7" s="790">
        <f t="shared" si="2"/>
        <v>1878</v>
      </c>
      <c r="X7" s="790">
        <f t="shared" si="2"/>
        <v>906</v>
      </c>
      <c r="Y7" s="139"/>
    </row>
    <row r="8" spans="1:25" s="138" customFormat="1">
      <c r="A8" s="988" t="s">
        <v>754</v>
      </c>
      <c r="B8" s="977">
        <v>2229</v>
      </c>
      <c r="C8" s="977">
        <v>1629</v>
      </c>
      <c r="D8" s="977">
        <v>71</v>
      </c>
      <c r="E8" s="977">
        <v>4709</v>
      </c>
      <c r="F8" s="977">
        <v>660</v>
      </c>
      <c r="G8" s="977">
        <v>779</v>
      </c>
      <c r="H8" s="977">
        <v>2340</v>
      </c>
      <c r="I8" s="977">
        <v>584</v>
      </c>
      <c r="J8" s="977">
        <v>86</v>
      </c>
      <c r="K8" s="977">
        <v>57</v>
      </c>
      <c r="L8" s="977">
        <v>21</v>
      </c>
      <c r="M8" s="977">
        <v>715</v>
      </c>
      <c r="N8" s="977" t="s">
        <v>39</v>
      </c>
      <c r="O8" s="977" t="s">
        <v>39</v>
      </c>
      <c r="P8" s="977" t="s">
        <v>39</v>
      </c>
      <c r="Q8" s="977" t="s">
        <v>39</v>
      </c>
      <c r="R8" s="977" t="s">
        <v>39</v>
      </c>
      <c r="S8" s="977" t="s">
        <v>39</v>
      </c>
      <c r="T8" s="977" t="s">
        <v>39</v>
      </c>
      <c r="U8" s="977" t="s">
        <v>39</v>
      </c>
      <c r="V8" s="977" t="s">
        <v>39</v>
      </c>
      <c r="W8" s="977" t="s">
        <v>39</v>
      </c>
      <c r="X8" s="977" t="s">
        <v>39</v>
      </c>
      <c r="Y8" s="139"/>
    </row>
    <row r="9" spans="1:25" s="138" customFormat="1">
      <c r="A9" s="990" t="s">
        <v>753</v>
      </c>
      <c r="B9" s="983">
        <v>2146</v>
      </c>
      <c r="C9" s="983">
        <v>1576</v>
      </c>
      <c r="D9" s="983">
        <v>584</v>
      </c>
      <c r="E9" s="983">
        <v>5913</v>
      </c>
      <c r="F9" s="983">
        <v>557</v>
      </c>
      <c r="G9" s="983">
        <v>1167</v>
      </c>
      <c r="H9" s="983">
        <v>6225</v>
      </c>
      <c r="I9" s="983" t="s">
        <v>39</v>
      </c>
      <c r="J9" s="983">
        <v>284</v>
      </c>
      <c r="K9" s="983">
        <v>16</v>
      </c>
      <c r="L9" s="983">
        <v>359</v>
      </c>
      <c r="M9" s="983">
        <v>0</v>
      </c>
      <c r="N9" s="983" t="s">
        <v>39</v>
      </c>
      <c r="O9" s="983" t="s">
        <v>39</v>
      </c>
      <c r="P9" s="983" t="s">
        <v>39</v>
      </c>
      <c r="Q9" s="983" t="s">
        <v>39</v>
      </c>
      <c r="R9" s="983" t="s">
        <v>39</v>
      </c>
      <c r="S9" s="983" t="s">
        <v>39</v>
      </c>
      <c r="T9" s="983" t="s">
        <v>39</v>
      </c>
      <c r="U9" s="983" t="s">
        <v>39</v>
      </c>
      <c r="V9" s="983" t="s">
        <v>39</v>
      </c>
      <c r="W9" s="983" t="s">
        <v>39</v>
      </c>
      <c r="X9" s="983" t="s">
        <v>39</v>
      </c>
      <c r="Y9" s="139"/>
    </row>
    <row r="10" spans="1:25" s="138" customFormat="1">
      <c r="A10" s="988" t="s">
        <v>752</v>
      </c>
      <c r="B10" s="977">
        <v>1745</v>
      </c>
      <c r="C10" s="977">
        <v>1282</v>
      </c>
      <c r="D10" s="977">
        <v>122</v>
      </c>
      <c r="E10" s="977">
        <v>5123</v>
      </c>
      <c r="F10" s="977">
        <v>176</v>
      </c>
      <c r="G10" s="977">
        <v>1286</v>
      </c>
      <c r="H10" s="977">
        <v>9081</v>
      </c>
      <c r="I10" s="977">
        <v>41</v>
      </c>
      <c r="J10" s="977">
        <v>214</v>
      </c>
      <c r="K10" s="977">
        <v>6</v>
      </c>
      <c r="L10" s="977">
        <v>254</v>
      </c>
      <c r="M10" s="977">
        <v>2</v>
      </c>
      <c r="N10" s="977">
        <v>115</v>
      </c>
      <c r="O10" s="977">
        <v>106</v>
      </c>
      <c r="P10" s="977" t="s">
        <v>39</v>
      </c>
      <c r="Q10" s="977">
        <v>111</v>
      </c>
      <c r="R10" s="977" t="s">
        <v>39</v>
      </c>
      <c r="S10" s="977">
        <v>12</v>
      </c>
      <c r="T10" s="977">
        <v>119</v>
      </c>
      <c r="U10" s="977">
        <v>0</v>
      </c>
      <c r="V10" s="977">
        <v>19</v>
      </c>
      <c r="W10" s="977" t="s">
        <v>39</v>
      </c>
      <c r="X10" s="977">
        <v>0</v>
      </c>
      <c r="Y10" s="139"/>
    </row>
    <row r="11" spans="1:25" s="138" customFormat="1">
      <c r="A11" s="990" t="s">
        <v>751</v>
      </c>
      <c r="B11" s="983">
        <v>1632</v>
      </c>
      <c r="C11" s="986">
        <v>881</v>
      </c>
      <c r="D11" s="983">
        <v>356</v>
      </c>
      <c r="E11" s="983">
        <v>3741</v>
      </c>
      <c r="F11" s="983">
        <v>539</v>
      </c>
      <c r="G11" s="983">
        <v>862</v>
      </c>
      <c r="H11" s="983">
        <v>4009</v>
      </c>
      <c r="I11" s="983">
        <v>364</v>
      </c>
      <c r="J11" s="983">
        <v>175</v>
      </c>
      <c r="K11" s="983">
        <v>53</v>
      </c>
      <c r="L11" s="983">
        <v>728</v>
      </c>
      <c r="M11" s="983">
        <v>533</v>
      </c>
      <c r="N11" s="983">
        <v>34</v>
      </c>
      <c r="O11" s="983">
        <v>8</v>
      </c>
      <c r="P11" s="983" t="s">
        <v>39</v>
      </c>
      <c r="Q11" s="983">
        <v>76</v>
      </c>
      <c r="R11" s="983">
        <v>0</v>
      </c>
      <c r="S11" s="983" t="s">
        <v>39</v>
      </c>
      <c r="T11" s="983">
        <v>10</v>
      </c>
      <c r="U11" s="983" t="s">
        <v>39</v>
      </c>
      <c r="V11" s="983">
        <v>0</v>
      </c>
      <c r="W11" s="983" t="s">
        <v>39</v>
      </c>
      <c r="X11" s="983" t="s">
        <v>39</v>
      </c>
      <c r="Y11" s="139"/>
    </row>
    <row r="12" spans="1:25" s="138" customFormat="1">
      <c r="A12" s="988" t="s">
        <v>750</v>
      </c>
      <c r="B12" s="977">
        <v>3816</v>
      </c>
      <c r="C12" s="977" t="s">
        <v>39</v>
      </c>
      <c r="D12" s="977" t="s">
        <v>39</v>
      </c>
      <c r="E12" s="977">
        <v>2386</v>
      </c>
      <c r="F12" s="977">
        <v>2018</v>
      </c>
      <c r="G12" s="977">
        <v>663</v>
      </c>
      <c r="H12" s="977">
        <v>4427</v>
      </c>
      <c r="I12" s="977">
        <v>0</v>
      </c>
      <c r="J12" s="977">
        <v>81</v>
      </c>
      <c r="K12" s="977">
        <v>52</v>
      </c>
      <c r="L12" s="977">
        <v>16</v>
      </c>
      <c r="M12" s="977" t="s">
        <v>39</v>
      </c>
      <c r="N12" s="977">
        <v>315</v>
      </c>
      <c r="O12" s="977">
        <v>225</v>
      </c>
      <c r="P12" s="977">
        <v>30</v>
      </c>
      <c r="Q12" s="977">
        <v>487</v>
      </c>
      <c r="R12" s="977">
        <v>239</v>
      </c>
      <c r="S12" s="977">
        <v>165</v>
      </c>
      <c r="T12" s="977">
        <v>2080</v>
      </c>
      <c r="U12" s="977">
        <v>6</v>
      </c>
      <c r="V12" s="977">
        <v>209</v>
      </c>
      <c r="W12" s="977">
        <v>1</v>
      </c>
      <c r="X12" s="977">
        <v>625</v>
      </c>
      <c r="Y12" s="139"/>
    </row>
    <row r="13" spans="1:25" s="138" customFormat="1">
      <c r="A13" s="990" t="s">
        <v>749</v>
      </c>
      <c r="B13" s="983">
        <v>2781</v>
      </c>
      <c r="C13" s="983">
        <v>1489</v>
      </c>
      <c r="D13" s="983">
        <v>297</v>
      </c>
      <c r="E13" s="983">
        <v>5455</v>
      </c>
      <c r="F13" s="983">
        <v>2638</v>
      </c>
      <c r="G13" s="983">
        <v>1169</v>
      </c>
      <c r="H13" s="983">
        <v>2948</v>
      </c>
      <c r="I13" s="983">
        <v>117</v>
      </c>
      <c r="J13" s="983">
        <v>352</v>
      </c>
      <c r="K13" s="983">
        <v>921</v>
      </c>
      <c r="L13" s="983">
        <v>511</v>
      </c>
      <c r="M13" s="983">
        <v>1</v>
      </c>
      <c r="N13" s="983" t="s">
        <v>39</v>
      </c>
      <c r="O13" s="983" t="s">
        <v>39</v>
      </c>
      <c r="P13" s="983" t="s">
        <v>39</v>
      </c>
      <c r="Q13" s="983" t="s">
        <v>39</v>
      </c>
      <c r="R13" s="983" t="s">
        <v>39</v>
      </c>
      <c r="S13" s="983" t="s">
        <v>39</v>
      </c>
      <c r="T13" s="983" t="s">
        <v>39</v>
      </c>
      <c r="U13" s="983" t="s">
        <v>39</v>
      </c>
      <c r="V13" s="983" t="s">
        <v>39</v>
      </c>
      <c r="W13" s="983" t="s">
        <v>39</v>
      </c>
      <c r="X13" s="983" t="s">
        <v>39</v>
      </c>
      <c r="Y13" s="139"/>
    </row>
    <row r="14" spans="1:25" s="138" customFormat="1">
      <c r="A14" s="988" t="s">
        <v>748</v>
      </c>
      <c r="B14" s="977">
        <v>3511</v>
      </c>
      <c r="C14" s="977">
        <v>1657</v>
      </c>
      <c r="D14" s="977">
        <v>84</v>
      </c>
      <c r="E14" s="977">
        <v>13623</v>
      </c>
      <c r="F14" s="977">
        <v>1467</v>
      </c>
      <c r="G14" s="977">
        <v>2539</v>
      </c>
      <c r="H14" s="977">
        <v>19618</v>
      </c>
      <c r="I14" s="977">
        <v>825</v>
      </c>
      <c r="J14" s="977">
        <v>571</v>
      </c>
      <c r="K14" s="977">
        <v>104</v>
      </c>
      <c r="L14" s="977">
        <v>763</v>
      </c>
      <c r="M14" s="977">
        <v>6</v>
      </c>
      <c r="N14" s="977" t="s">
        <v>39</v>
      </c>
      <c r="O14" s="977" t="s">
        <v>39</v>
      </c>
      <c r="P14" s="977" t="s">
        <v>39</v>
      </c>
      <c r="Q14" s="977" t="s">
        <v>39</v>
      </c>
      <c r="R14" s="977" t="s">
        <v>39</v>
      </c>
      <c r="S14" s="977" t="s">
        <v>39</v>
      </c>
      <c r="T14" s="977" t="s">
        <v>39</v>
      </c>
      <c r="U14" s="977" t="s">
        <v>39</v>
      </c>
      <c r="V14" s="977" t="s">
        <v>39</v>
      </c>
      <c r="W14" s="977" t="s">
        <v>39</v>
      </c>
      <c r="X14" s="977" t="s">
        <v>39</v>
      </c>
      <c r="Y14" s="139"/>
    </row>
    <row r="15" spans="1:25" s="138" customFormat="1">
      <c r="A15" s="990" t="s">
        <v>747</v>
      </c>
      <c r="B15" s="983">
        <v>5689</v>
      </c>
      <c r="C15" s="983">
        <v>5518</v>
      </c>
      <c r="D15" s="983">
        <v>970</v>
      </c>
      <c r="E15" s="983">
        <v>25712</v>
      </c>
      <c r="F15" s="983">
        <v>86</v>
      </c>
      <c r="G15" s="983">
        <v>2940</v>
      </c>
      <c r="H15" s="983">
        <v>29650</v>
      </c>
      <c r="I15" s="983">
        <v>2209</v>
      </c>
      <c r="J15" s="983">
        <v>833</v>
      </c>
      <c r="K15" s="983">
        <v>337</v>
      </c>
      <c r="L15" s="983">
        <v>1051</v>
      </c>
      <c r="M15" s="983">
        <v>556</v>
      </c>
      <c r="N15" s="983">
        <v>2</v>
      </c>
      <c r="O15" s="983" t="s">
        <v>39</v>
      </c>
      <c r="P15" s="983" t="s">
        <v>39</v>
      </c>
      <c r="Q15" s="983" t="s">
        <v>39</v>
      </c>
      <c r="R15" s="983" t="s">
        <v>39</v>
      </c>
      <c r="S15" s="983">
        <v>0</v>
      </c>
      <c r="T15" s="983" t="s">
        <v>39</v>
      </c>
      <c r="U15" s="983" t="s">
        <v>39</v>
      </c>
      <c r="V15" s="983" t="s">
        <v>39</v>
      </c>
      <c r="W15" s="983" t="s">
        <v>39</v>
      </c>
      <c r="X15" s="983" t="s">
        <v>39</v>
      </c>
      <c r="Y15" s="139"/>
    </row>
    <row r="16" spans="1:25" s="138" customFormat="1">
      <c r="A16" s="988" t="s">
        <v>746</v>
      </c>
      <c r="B16" s="977">
        <v>34501</v>
      </c>
      <c r="C16" s="977">
        <v>27709</v>
      </c>
      <c r="D16" s="977">
        <v>3504</v>
      </c>
      <c r="E16" s="977">
        <v>67356</v>
      </c>
      <c r="F16" s="977">
        <v>10979</v>
      </c>
      <c r="G16" s="977">
        <v>10774</v>
      </c>
      <c r="H16" s="977">
        <v>117447</v>
      </c>
      <c r="I16" s="977">
        <v>16364</v>
      </c>
      <c r="J16" s="977">
        <v>7619</v>
      </c>
      <c r="K16" s="977">
        <v>9987</v>
      </c>
      <c r="L16" s="977">
        <v>14993</v>
      </c>
      <c r="M16" s="977">
        <v>24483</v>
      </c>
      <c r="N16" s="977">
        <v>3835</v>
      </c>
      <c r="O16" s="977">
        <v>2692</v>
      </c>
      <c r="P16" s="977">
        <v>1079</v>
      </c>
      <c r="Q16" s="977">
        <v>7971</v>
      </c>
      <c r="R16" s="977">
        <v>1374</v>
      </c>
      <c r="S16" s="977">
        <v>1034</v>
      </c>
      <c r="T16" s="977">
        <v>15521</v>
      </c>
      <c r="U16" s="977">
        <v>681</v>
      </c>
      <c r="V16" s="977">
        <v>754</v>
      </c>
      <c r="W16" s="977">
        <v>1613</v>
      </c>
      <c r="X16" s="977">
        <v>272</v>
      </c>
      <c r="Y16" s="139"/>
    </row>
    <row r="17" spans="1:25" s="138" customFormat="1">
      <c r="A17" s="990" t="s">
        <v>745</v>
      </c>
      <c r="B17" s="983">
        <v>9807</v>
      </c>
      <c r="C17" s="983">
        <v>5503</v>
      </c>
      <c r="D17" s="983">
        <v>28</v>
      </c>
      <c r="E17" s="983">
        <v>7426</v>
      </c>
      <c r="F17" s="983">
        <v>5116</v>
      </c>
      <c r="G17" s="983">
        <v>2125</v>
      </c>
      <c r="H17" s="983">
        <v>19021</v>
      </c>
      <c r="I17" s="983">
        <v>242</v>
      </c>
      <c r="J17" s="983">
        <v>486</v>
      </c>
      <c r="K17" s="983">
        <v>448</v>
      </c>
      <c r="L17" s="983">
        <v>62</v>
      </c>
      <c r="M17" s="983">
        <v>13</v>
      </c>
      <c r="N17" s="983">
        <v>660</v>
      </c>
      <c r="O17" s="983">
        <v>435</v>
      </c>
      <c r="P17" s="983">
        <v>163</v>
      </c>
      <c r="Q17" s="983">
        <v>1573</v>
      </c>
      <c r="R17" s="983">
        <v>117</v>
      </c>
      <c r="S17" s="983">
        <v>80</v>
      </c>
      <c r="T17" s="983">
        <v>1969</v>
      </c>
      <c r="U17" s="983">
        <v>20</v>
      </c>
      <c r="V17" s="983">
        <v>117</v>
      </c>
      <c r="W17" s="983">
        <v>264</v>
      </c>
      <c r="X17" s="983">
        <v>9</v>
      </c>
      <c r="Y17" s="139"/>
    </row>
    <row r="18" spans="1:25" s="138" customFormat="1">
      <c r="A18" s="988" t="s">
        <v>744</v>
      </c>
      <c r="B18" s="977">
        <v>1689</v>
      </c>
      <c r="C18" s="977">
        <v>710</v>
      </c>
      <c r="D18" s="977" t="s">
        <v>39</v>
      </c>
      <c r="E18" s="977">
        <v>4874</v>
      </c>
      <c r="F18" s="977">
        <v>1125</v>
      </c>
      <c r="G18" s="977">
        <v>636</v>
      </c>
      <c r="H18" s="977">
        <v>7444</v>
      </c>
      <c r="I18" s="977">
        <v>1</v>
      </c>
      <c r="J18" s="977">
        <v>100</v>
      </c>
      <c r="K18" s="977">
        <v>7</v>
      </c>
      <c r="L18" s="977">
        <v>38</v>
      </c>
      <c r="M18" s="977" t="s">
        <v>39</v>
      </c>
      <c r="N18" s="977" t="s">
        <v>39</v>
      </c>
      <c r="O18" s="977" t="s">
        <v>39</v>
      </c>
      <c r="P18" s="977" t="s">
        <v>39</v>
      </c>
      <c r="Q18" s="977" t="s">
        <v>39</v>
      </c>
      <c r="R18" s="977" t="s">
        <v>39</v>
      </c>
      <c r="S18" s="977" t="s">
        <v>39</v>
      </c>
      <c r="T18" s="977" t="s">
        <v>39</v>
      </c>
      <c r="U18" s="977" t="s">
        <v>39</v>
      </c>
      <c r="V18" s="977" t="s">
        <v>39</v>
      </c>
      <c r="W18" s="977" t="s">
        <v>39</v>
      </c>
      <c r="X18" s="977" t="s">
        <v>39</v>
      </c>
      <c r="Y18" s="139"/>
    </row>
    <row r="19" spans="1:25" s="138" customFormat="1">
      <c r="A19" s="796" t="s">
        <v>24</v>
      </c>
      <c r="B19" s="790">
        <f t="shared" ref="B19:X19" si="3">SUM(B20:B25)</f>
        <v>59356</v>
      </c>
      <c r="C19" s="790">
        <f t="shared" si="3"/>
        <v>37816</v>
      </c>
      <c r="D19" s="790">
        <f t="shared" si="3"/>
        <v>8147</v>
      </c>
      <c r="E19" s="790">
        <f t="shared" si="3"/>
        <v>138600</v>
      </c>
      <c r="F19" s="790">
        <f t="shared" si="3"/>
        <v>9285</v>
      </c>
      <c r="G19" s="790">
        <f t="shared" si="3"/>
        <v>19718</v>
      </c>
      <c r="H19" s="790">
        <f t="shared" si="3"/>
        <v>153476</v>
      </c>
      <c r="I19" s="790">
        <f t="shared" si="3"/>
        <v>9843</v>
      </c>
      <c r="J19" s="790">
        <f t="shared" si="3"/>
        <v>4522</v>
      </c>
      <c r="K19" s="790">
        <f t="shared" si="3"/>
        <v>2937</v>
      </c>
      <c r="L19" s="790">
        <f t="shared" si="3"/>
        <v>2669</v>
      </c>
      <c r="M19" s="790">
        <f t="shared" si="3"/>
        <v>797</v>
      </c>
      <c r="N19" s="790">
        <f t="shared" si="3"/>
        <v>165</v>
      </c>
      <c r="O19" s="790">
        <f t="shared" si="3"/>
        <v>128</v>
      </c>
      <c r="P19" s="790">
        <f t="shared" si="3"/>
        <v>1</v>
      </c>
      <c r="Q19" s="790">
        <f t="shared" si="3"/>
        <v>235</v>
      </c>
      <c r="R19" s="790">
        <f t="shared" si="3"/>
        <v>619</v>
      </c>
      <c r="S19" s="790">
        <f t="shared" si="3"/>
        <v>94</v>
      </c>
      <c r="T19" s="790">
        <f t="shared" si="3"/>
        <v>183</v>
      </c>
      <c r="U19" s="790">
        <f t="shared" si="3"/>
        <v>6</v>
      </c>
      <c r="V19" s="790">
        <f t="shared" si="3"/>
        <v>23</v>
      </c>
      <c r="W19" s="790">
        <f t="shared" si="3"/>
        <v>30</v>
      </c>
      <c r="X19" s="790">
        <f t="shared" si="3"/>
        <v>0</v>
      </c>
      <c r="Y19" s="139"/>
    </row>
    <row r="20" spans="1:25" s="138" customFormat="1">
      <c r="A20" s="988" t="s">
        <v>253</v>
      </c>
      <c r="B20" s="977">
        <v>5372</v>
      </c>
      <c r="C20" s="977">
        <v>2571</v>
      </c>
      <c r="D20" s="977">
        <v>2637</v>
      </c>
      <c r="E20" s="977">
        <v>22663</v>
      </c>
      <c r="F20" s="977">
        <v>1244</v>
      </c>
      <c r="G20" s="977">
        <v>2067</v>
      </c>
      <c r="H20" s="977">
        <v>24740</v>
      </c>
      <c r="I20" s="977">
        <v>448</v>
      </c>
      <c r="J20" s="977">
        <v>228</v>
      </c>
      <c r="K20" s="977">
        <v>568</v>
      </c>
      <c r="L20" s="977">
        <v>374</v>
      </c>
      <c r="M20" s="977">
        <v>206</v>
      </c>
      <c r="N20" s="977" t="s">
        <v>39</v>
      </c>
      <c r="O20" s="977" t="s">
        <v>39</v>
      </c>
      <c r="P20" s="977" t="s">
        <v>39</v>
      </c>
      <c r="Q20" s="977" t="s">
        <v>39</v>
      </c>
      <c r="R20" s="977" t="s">
        <v>39</v>
      </c>
      <c r="S20" s="977" t="s">
        <v>39</v>
      </c>
      <c r="T20" s="977" t="s">
        <v>39</v>
      </c>
      <c r="U20" s="977" t="s">
        <v>39</v>
      </c>
      <c r="V20" s="977" t="s">
        <v>39</v>
      </c>
      <c r="W20" s="977" t="s">
        <v>39</v>
      </c>
      <c r="X20" s="977" t="s">
        <v>39</v>
      </c>
      <c r="Y20" s="139"/>
    </row>
    <row r="21" spans="1:25" s="138" customFormat="1">
      <c r="A21" s="990" t="s">
        <v>742</v>
      </c>
      <c r="B21" s="983">
        <v>2232</v>
      </c>
      <c r="C21" s="983">
        <v>1188</v>
      </c>
      <c r="D21" s="983">
        <v>42</v>
      </c>
      <c r="E21" s="983">
        <v>3754</v>
      </c>
      <c r="F21" s="983">
        <v>407</v>
      </c>
      <c r="G21" s="983">
        <v>1355</v>
      </c>
      <c r="H21" s="983">
        <v>2258</v>
      </c>
      <c r="I21" s="983">
        <v>225</v>
      </c>
      <c r="J21" s="983">
        <v>121</v>
      </c>
      <c r="K21" s="983">
        <v>289</v>
      </c>
      <c r="L21" s="983">
        <v>196</v>
      </c>
      <c r="M21" s="983">
        <v>0</v>
      </c>
      <c r="N21" s="983" t="s">
        <v>39</v>
      </c>
      <c r="O21" s="983" t="s">
        <v>39</v>
      </c>
      <c r="P21" s="983" t="s">
        <v>39</v>
      </c>
      <c r="Q21" s="983" t="s">
        <v>39</v>
      </c>
      <c r="R21" s="983" t="s">
        <v>39</v>
      </c>
      <c r="S21" s="983" t="s">
        <v>39</v>
      </c>
      <c r="T21" s="983" t="s">
        <v>39</v>
      </c>
      <c r="U21" s="983" t="s">
        <v>39</v>
      </c>
      <c r="V21" s="983" t="s">
        <v>39</v>
      </c>
      <c r="W21" s="983" t="s">
        <v>39</v>
      </c>
      <c r="X21" s="983" t="s">
        <v>39</v>
      </c>
      <c r="Y21" s="139"/>
    </row>
    <row r="22" spans="1:25" s="138" customFormat="1">
      <c r="A22" s="988" t="s">
        <v>741</v>
      </c>
      <c r="B22" s="977">
        <v>32236</v>
      </c>
      <c r="C22" s="977">
        <v>11967</v>
      </c>
      <c r="D22" s="977">
        <v>3827</v>
      </c>
      <c r="E22" s="977">
        <v>64380</v>
      </c>
      <c r="F22" s="977">
        <v>6787</v>
      </c>
      <c r="G22" s="977">
        <v>10206</v>
      </c>
      <c r="H22" s="977">
        <v>79413</v>
      </c>
      <c r="I22" s="977">
        <v>8310</v>
      </c>
      <c r="J22" s="977">
        <v>3235</v>
      </c>
      <c r="K22" s="977">
        <v>1900</v>
      </c>
      <c r="L22" s="977">
        <v>551</v>
      </c>
      <c r="M22" s="977">
        <v>578</v>
      </c>
      <c r="N22" s="977">
        <v>165</v>
      </c>
      <c r="O22" s="977">
        <v>128</v>
      </c>
      <c r="P22" s="977">
        <v>1</v>
      </c>
      <c r="Q22" s="977">
        <v>235</v>
      </c>
      <c r="R22" s="977">
        <v>619</v>
      </c>
      <c r="S22" s="977">
        <v>94</v>
      </c>
      <c r="T22" s="977">
        <v>183</v>
      </c>
      <c r="U22" s="977">
        <v>6</v>
      </c>
      <c r="V22" s="977">
        <v>23</v>
      </c>
      <c r="W22" s="977">
        <v>30</v>
      </c>
      <c r="X22" s="977" t="s">
        <v>39</v>
      </c>
      <c r="Y22" s="139"/>
    </row>
    <row r="23" spans="1:25" s="138" customFormat="1">
      <c r="A23" s="990" t="s">
        <v>740</v>
      </c>
      <c r="B23" s="983">
        <v>2791</v>
      </c>
      <c r="C23" s="983">
        <v>1491</v>
      </c>
      <c r="D23" s="983">
        <v>938</v>
      </c>
      <c r="E23" s="983">
        <v>5257</v>
      </c>
      <c r="F23" s="983">
        <v>236</v>
      </c>
      <c r="G23" s="983">
        <v>868</v>
      </c>
      <c r="H23" s="983">
        <v>5639</v>
      </c>
      <c r="I23" s="983">
        <v>223</v>
      </c>
      <c r="J23" s="983">
        <v>132</v>
      </c>
      <c r="K23" s="983">
        <v>0</v>
      </c>
      <c r="L23" s="983">
        <v>1109</v>
      </c>
      <c r="M23" s="983">
        <v>0</v>
      </c>
      <c r="N23" s="983" t="s">
        <v>39</v>
      </c>
      <c r="O23" s="983" t="s">
        <v>39</v>
      </c>
      <c r="P23" s="983" t="s">
        <v>39</v>
      </c>
      <c r="Q23" s="983" t="s">
        <v>39</v>
      </c>
      <c r="R23" s="983" t="s">
        <v>39</v>
      </c>
      <c r="S23" s="983" t="s">
        <v>39</v>
      </c>
      <c r="T23" s="983" t="s">
        <v>39</v>
      </c>
      <c r="U23" s="983" t="s">
        <v>39</v>
      </c>
      <c r="V23" s="983" t="s">
        <v>39</v>
      </c>
      <c r="W23" s="983" t="s">
        <v>39</v>
      </c>
      <c r="X23" s="983" t="s">
        <v>39</v>
      </c>
      <c r="Y23" s="139"/>
    </row>
    <row r="24" spans="1:25" s="138" customFormat="1">
      <c r="A24" s="988" t="s">
        <v>739</v>
      </c>
      <c r="B24" s="977">
        <v>11422</v>
      </c>
      <c r="C24" s="977">
        <v>5977</v>
      </c>
      <c r="D24" s="977">
        <v>303</v>
      </c>
      <c r="E24" s="977">
        <v>30125</v>
      </c>
      <c r="F24" s="977">
        <v>111</v>
      </c>
      <c r="G24" s="977">
        <v>4063</v>
      </c>
      <c r="H24" s="977">
        <v>30624</v>
      </c>
      <c r="I24" s="977">
        <v>520</v>
      </c>
      <c r="J24" s="977">
        <v>702</v>
      </c>
      <c r="K24" s="977">
        <v>180</v>
      </c>
      <c r="L24" s="977">
        <v>435</v>
      </c>
      <c r="M24" s="977">
        <v>12</v>
      </c>
      <c r="N24" s="977" t="s">
        <v>39</v>
      </c>
      <c r="O24" s="977" t="s">
        <v>39</v>
      </c>
      <c r="P24" s="977" t="s">
        <v>39</v>
      </c>
      <c r="Q24" s="977" t="s">
        <v>39</v>
      </c>
      <c r="R24" s="977" t="s">
        <v>39</v>
      </c>
      <c r="S24" s="977" t="s">
        <v>39</v>
      </c>
      <c r="T24" s="977" t="s">
        <v>39</v>
      </c>
      <c r="U24" s="977" t="s">
        <v>39</v>
      </c>
      <c r="V24" s="977" t="s">
        <v>39</v>
      </c>
      <c r="W24" s="977" t="s">
        <v>39</v>
      </c>
      <c r="X24" s="977" t="s">
        <v>39</v>
      </c>
      <c r="Y24" s="139"/>
    </row>
    <row r="25" spans="1:25" s="138" customFormat="1">
      <c r="A25" s="990" t="s">
        <v>30</v>
      </c>
      <c r="B25" s="983">
        <v>5303</v>
      </c>
      <c r="C25" s="983">
        <v>14622</v>
      </c>
      <c r="D25" s="983">
        <v>400</v>
      </c>
      <c r="E25" s="983">
        <v>12421</v>
      </c>
      <c r="F25" s="983">
        <v>500</v>
      </c>
      <c r="G25" s="983">
        <v>1159</v>
      </c>
      <c r="H25" s="983">
        <v>10802</v>
      </c>
      <c r="I25" s="983">
        <v>117</v>
      </c>
      <c r="J25" s="983">
        <v>104</v>
      </c>
      <c r="K25" s="983" t="s">
        <v>39</v>
      </c>
      <c r="L25" s="983">
        <v>4</v>
      </c>
      <c r="M25" s="983">
        <v>1</v>
      </c>
      <c r="N25" s="983" t="s">
        <v>39</v>
      </c>
      <c r="O25" s="983" t="s">
        <v>39</v>
      </c>
      <c r="P25" s="983" t="s">
        <v>39</v>
      </c>
      <c r="Q25" s="983" t="s">
        <v>39</v>
      </c>
      <c r="R25" s="983" t="s">
        <v>39</v>
      </c>
      <c r="S25" s="983" t="s">
        <v>39</v>
      </c>
      <c r="T25" s="983" t="s">
        <v>39</v>
      </c>
      <c r="U25" s="983" t="s">
        <v>39</v>
      </c>
      <c r="V25" s="983" t="s">
        <v>39</v>
      </c>
      <c r="W25" s="983" t="s">
        <v>39</v>
      </c>
      <c r="X25" s="983" t="s">
        <v>39</v>
      </c>
      <c r="Y25" s="139"/>
    </row>
    <row r="26" spans="1:25" s="138" customFormat="1">
      <c r="A26" s="793" t="s">
        <v>31</v>
      </c>
      <c r="B26" s="786">
        <f t="shared" ref="B26:X26" si="4">SUM(B27:B32)</f>
        <v>8454</v>
      </c>
      <c r="C26" s="786">
        <f t="shared" si="4"/>
        <v>6124</v>
      </c>
      <c r="D26" s="786">
        <f t="shared" si="4"/>
        <v>822</v>
      </c>
      <c r="E26" s="786">
        <f t="shared" si="4"/>
        <v>31280</v>
      </c>
      <c r="F26" s="786">
        <f t="shared" si="4"/>
        <v>1237</v>
      </c>
      <c r="G26" s="786">
        <f t="shared" si="4"/>
        <v>1962</v>
      </c>
      <c r="H26" s="786">
        <f t="shared" si="4"/>
        <v>34861</v>
      </c>
      <c r="I26" s="786">
        <f t="shared" si="4"/>
        <v>832</v>
      </c>
      <c r="J26" s="786">
        <f t="shared" si="4"/>
        <v>1534</v>
      </c>
      <c r="K26" s="786">
        <f t="shared" si="4"/>
        <v>111</v>
      </c>
      <c r="L26" s="786">
        <f t="shared" si="4"/>
        <v>503</v>
      </c>
      <c r="M26" s="786">
        <f t="shared" si="4"/>
        <v>785</v>
      </c>
      <c r="N26" s="786">
        <f t="shared" si="4"/>
        <v>0</v>
      </c>
      <c r="O26" s="786">
        <f t="shared" si="4"/>
        <v>0</v>
      </c>
      <c r="P26" s="786">
        <f t="shared" si="4"/>
        <v>0</v>
      </c>
      <c r="Q26" s="786">
        <f t="shared" si="4"/>
        <v>0</v>
      </c>
      <c r="R26" s="786">
        <f t="shared" si="4"/>
        <v>0</v>
      </c>
      <c r="S26" s="786">
        <f t="shared" si="4"/>
        <v>0</v>
      </c>
      <c r="T26" s="786">
        <f t="shared" si="4"/>
        <v>0</v>
      </c>
      <c r="U26" s="786">
        <f t="shared" si="4"/>
        <v>0</v>
      </c>
      <c r="V26" s="786">
        <f t="shared" si="4"/>
        <v>0</v>
      </c>
      <c r="W26" s="786">
        <f t="shared" si="4"/>
        <v>0</v>
      </c>
      <c r="X26" s="786">
        <f t="shared" si="4"/>
        <v>0</v>
      </c>
      <c r="Y26" s="139"/>
    </row>
    <row r="27" spans="1:25" s="138" customFormat="1">
      <c r="A27" s="990" t="s">
        <v>32</v>
      </c>
      <c r="B27" s="983">
        <v>1364</v>
      </c>
      <c r="C27" s="983">
        <v>531</v>
      </c>
      <c r="D27" s="983">
        <v>125</v>
      </c>
      <c r="E27" s="983">
        <v>5983</v>
      </c>
      <c r="F27" s="983">
        <v>643</v>
      </c>
      <c r="G27" s="983">
        <v>606</v>
      </c>
      <c r="H27" s="983">
        <v>4366</v>
      </c>
      <c r="I27" s="983">
        <v>165</v>
      </c>
      <c r="J27" s="983">
        <v>364</v>
      </c>
      <c r="K27" s="983">
        <v>87</v>
      </c>
      <c r="L27" s="983">
        <v>99</v>
      </c>
      <c r="M27" s="983">
        <v>632</v>
      </c>
      <c r="N27" s="983" t="s">
        <v>39</v>
      </c>
      <c r="O27" s="983" t="s">
        <v>39</v>
      </c>
      <c r="P27" s="983" t="s">
        <v>39</v>
      </c>
      <c r="Q27" s="983" t="s">
        <v>39</v>
      </c>
      <c r="R27" s="983" t="s">
        <v>39</v>
      </c>
      <c r="S27" s="983" t="s">
        <v>39</v>
      </c>
      <c r="T27" s="983" t="s">
        <v>39</v>
      </c>
      <c r="U27" s="983" t="s">
        <v>39</v>
      </c>
      <c r="V27" s="983" t="s">
        <v>39</v>
      </c>
      <c r="W27" s="983" t="s">
        <v>39</v>
      </c>
      <c r="X27" s="983" t="s">
        <v>39</v>
      </c>
      <c r="Y27" s="139"/>
    </row>
    <row r="28" spans="1:25" s="138" customFormat="1">
      <c r="A28" s="988" t="s">
        <v>33</v>
      </c>
      <c r="B28" s="977" t="s">
        <v>39</v>
      </c>
      <c r="C28" s="977" t="s">
        <v>39</v>
      </c>
      <c r="D28" s="977" t="s">
        <v>39</v>
      </c>
      <c r="E28" s="977" t="s">
        <v>39</v>
      </c>
      <c r="F28" s="977" t="s">
        <v>39</v>
      </c>
      <c r="G28" s="977" t="s">
        <v>39</v>
      </c>
      <c r="H28" s="977" t="s">
        <v>39</v>
      </c>
      <c r="I28" s="977" t="s">
        <v>39</v>
      </c>
      <c r="J28" s="977" t="s">
        <v>39</v>
      </c>
      <c r="K28" s="977" t="s">
        <v>39</v>
      </c>
      <c r="L28" s="977" t="s">
        <v>39</v>
      </c>
      <c r="M28" s="977" t="s">
        <v>39</v>
      </c>
      <c r="N28" s="977" t="s">
        <v>39</v>
      </c>
      <c r="O28" s="977" t="s">
        <v>39</v>
      </c>
      <c r="P28" s="977" t="s">
        <v>39</v>
      </c>
      <c r="Q28" s="977" t="s">
        <v>39</v>
      </c>
      <c r="R28" s="977" t="s">
        <v>39</v>
      </c>
      <c r="S28" s="977" t="s">
        <v>39</v>
      </c>
      <c r="T28" s="977" t="s">
        <v>39</v>
      </c>
      <c r="U28" s="977" t="s">
        <v>39</v>
      </c>
      <c r="V28" s="977" t="s">
        <v>39</v>
      </c>
      <c r="W28" s="977" t="s">
        <v>39</v>
      </c>
      <c r="X28" s="977" t="s">
        <v>39</v>
      </c>
      <c r="Y28" s="139"/>
    </row>
    <row r="29" spans="1:25" s="138" customFormat="1">
      <c r="A29" s="990" t="s">
        <v>34</v>
      </c>
      <c r="B29" s="983">
        <v>1144</v>
      </c>
      <c r="C29" s="983">
        <v>1110</v>
      </c>
      <c r="D29" s="983">
        <v>345</v>
      </c>
      <c r="E29" s="983">
        <v>4902</v>
      </c>
      <c r="F29" s="983">
        <v>149</v>
      </c>
      <c r="G29" s="983">
        <v>295</v>
      </c>
      <c r="H29" s="983">
        <v>6621</v>
      </c>
      <c r="I29" s="983">
        <v>613</v>
      </c>
      <c r="J29" s="983">
        <v>101</v>
      </c>
      <c r="K29" s="983">
        <v>7</v>
      </c>
      <c r="L29" s="983">
        <v>391</v>
      </c>
      <c r="M29" s="983">
        <v>152</v>
      </c>
      <c r="N29" s="983" t="s">
        <v>39</v>
      </c>
      <c r="O29" s="983" t="s">
        <v>39</v>
      </c>
      <c r="P29" s="983" t="s">
        <v>39</v>
      </c>
      <c r="Q29" s="983" t="s">
        <v>39</v>
      </c>
      <c r="R29" s="983" t="s">
        <v>39</v>
      </c>
      <c r="S29" s="983" t="s">
        <v>39</v>
      </c>
      <c r="T29" s="983" t="s">
        <v>39</v>
      </c>
      <c r="U29" s="983" t="s">
        <v>39</v>
      </c>
      <c r="V29" s="983" t="s">
        <v>39</v>
      </c>
      <c r="W29" s="983" t="s">
        <v>39</v>
      </c>
      <c r="X29" s="983" t="s">
        <v>39</v>
      </c>
      <c r="Y29" s="139"/>
    </row>
    <row r="30" spans="1:25" s="138" customFormat="1">
      <c r="A30" s="988" t="s">
        <v>35</v>
      </c>
      <c r="B30" s="977">
        <v>2054</v>
      </c>
      <c r="C30" s="977">
        <v>1289</v>
      </c>
      <c r="D30" s="977">
        <v>184</v>
      </c>
      <c r="E30" s="977">
        <v>6332</v>
      </c>
      <c r="F30" s="977">
        <v>56</v>
      </c>
      <c r="G30" s="977">
        <v>225</v>
      </c>
      <c r="H30" s="977">
        <v>8669</v>
      </c>
      <c r="I30" s="977">
        <v>48</v>
      </c>
      <c r="J30" s="977">
        <v>349</v>
      </c>
      <c r="K30" s="977">
        <v>12</v>
      </c>
      <c r="L30" s="977">
        <v>5</v>
      </c>
      <c r="M30" s="977" t="s">
        <v>39</v>
      </c>
      <c r="N30" s="977" t="s">
        <v>39</v>
      </c>
      <c r="O30" s="977" t="s">
        <v>39</v>
      </c>
      <c r="P30" s="977" t="s">
        <v>39</v>
      </c>
      <c r="Q30" s="977" t="s">
        <v>39</v>
      </c>
      <c r="R30" s="977" t="s">
        <v>39</v>
      </c>
      <c r="S30" s="977" t="s">
        <v>39</v>
      </c>
      <c r="T30" s="977" t="s">
        <v>39</v>
      </c>
      <c r="U30" s="977" t="s">
        <v>39</v>
      </c>
      <c r="V30" s="977" t="s">
        <v>39</v>
      </c>
      <c r="W30" s="977" t="s">
        <v>39</v>
      </c>
      <c r="X30" s="977" t="s">
        <v>39</v>
      </c>
      <c r="Y30" s="139"/>
    </row>
    <row r="31" spans="1:25" s="138" customFormat="1">
      <c r="A31" s="990" t="s">
        <v>36</v>
      </c>
      <c r="B31" s="986">
        <v>3191</v>
      </c>
      <c r="C31" s="986">
        <v>2936</v>
      </c>
      <c r="D31" s="983">
        <v>168</v>
      </c>
      <c r="E31" s="983">
        <v>8991</v>
      </c>
      <c r="F31" s="983">
        <v>386</v>
      </c>
      <c r="G31" s="986">
        <v>465</v>
      </c>
      <c r="H31" s="983">
        <v>11234</v>
      </c>
      <c r="I31" s="986">
        <v>4</v>
      </c>
      <c r="J31" s="986">
        <v>708</v>
      </c>
      <c r="K31" s="986">
        <v>5</v>
      </c>
      <c r="L31" s="986">
        <v>8</v>
      </c>
      <c r="M31" s="983">
        <v>1</v>
      </c>
      <c r="N31" s="983" t="s">
        <v>39</v>
      </c>
      <c r="O31" s="983" t="s">
        <v>39</v>
      </c>
      <c r="P31" s="983" t="s">
        <v>39</v>
      </c>
      <c r="Q31" s="983" t="s">
        <v>39</v>
      </c>
      <c r="R31" s="983" t="s">
        <v>39</v>
      </c>
      <c r="S31" s="983" t="s">
        <v>39</v>
      </c>
      <c r="T31" s="983" t="s">
        <v>39</v>
      </c>
      <c r="U31" s="983" t="s">
        <v>39</v>
      </c>
      <c r="V31" s="983" t="s">
        <v>39</v>
      </c>
      <c r="W31" s="983" t="s">
        <v>39</v>
      </c>
      <c r="X31" s="983" t="s">
        <v>39</v>
      </c>
      <c r="Y31" s="139"/>
    </row>
    <row r="32" spans="1:25" s="989" customFormat="1">
      <c r="A32" s="988" t="s">
        <v>37</v>
      </c>
      <c r="B32" s="977">
        <v>701</v>
      </c>
      <c r="C32" s="977">
        <v>258</v>
      </c>
      <c r="D32" s="977">
        <v>0</v>
      </c>
      <c r="E32" s="977">
        <v>5072</v>
      </c>
      <c r="F32" s="977">
        <v>3</v>
      </c>
      <c r="G32" s="977">
        <v>371</v>
      </c>
      <c r="H32" s="977">
        <v>3971</v>
      </c>
      <c r="I32" s="977">
        <v>2</v>
      </c>
      <c r="J32" s="977">
        <v>12</v>
      </c>
      <c r="K32" s="977" t="s">
        <v>39</v>
      </c>
      <c r="L32" s="977" t="s">
        <v>39</v>
      </c>
      <c r="M32" s="977" t="s">
        <v>39</v>
      </c>
      <c r="N32" s="977" t="s">
        <v>39</v>
      </c>
      <c r="O32" s="977" t="s">
        <v>39</v>
      </c>
      <c r="P32" s="977" t="s">
        <v>39</v>
      </c>
      <c r="Q32" s="977" t="s">
        <v>39</v>
      </c>
      <c r="R32" s="977" t="s">
        <v>39</v>
      </c>
      <c r="S32" s="977" t="s">
        <v>39</v>
      </c>
      <c r="T32" s="977" t="s">
        <v>39</v>
      </c>
      <c r="U32" s="977" t="s">
        <v>39</v>
      </c>
      <c r="V32" s="977" t="s">
        <v>39</v>
      </c>
      <c r="W32" s="977" t="s">
        <v>39</v>
      </c>
      <c r="X32" s="977" t="s">
        <v>39</v>
      </c>
      <c r="Y32" s="139"/>
    </row>
    <row r="33" spans="1:25" s="138" customFormat="1">
      <c r="A33" s="796" t="s">
        <v>349</v>
      </c>
      <c r="B33" s="790">
        <f>SUM(B34)</f>
        <v>830</v>
      </c>
      <c r="C33" s="790">
        <f t="shared" ref="C33:X33" si="5">SUM(C34)</f>
        <v>820</v>
      </c>
      <c r="D33" s="790">
        <f t="shared" si="5"/>
        <v>20</v>
      </c>
      <c r="E33" s="790">
        <f t="shared" si="5"/>
        <v>4173</v>
      </c>
      <c r="F33" s="790">
        <f t="shared" si="5"/>
        <v>0</v>
      </c>
      <c r="G33" s="790">
        <f t="shared" si="5"/>
        <v>133</v>
      </c>
      <c r="H33" s="790">
        <f t="shared" si="5"/>
        <v>3960</v>
      </c>
      <c r="I33" s="790">
        <f t="shared" si="5"/>
        <v>388</v>
      </c>
      <c r="J33" s="790">
        <f t="shared" si="5"/>
        <v>189</v>
      </c>
      <c r="K33" s="790">
        <f t="shared" si="5"/>
        <v>50</v>
      </c>
      <c r="L33" s="790">
        <f t="shared" si="5"/>
        <v>70</v>
      </c>
      <c r="M33" s="790">
        <f t="shared" si="5"/>
        <v>0</v>
      </c>
      <c r="N33" s="790">
        <f t="shared" si="5"/>
        <v>0</v>
      </c>
      <c r="O33" s="790">
        <f t="shared" si="5"/>
        <v>0</v>
      </c>
      <c r="P33" s="790">
        <f t="shared" si="5"/>
        <v>0</v>
      </c>
      <c r="Q33" s="790">
        <f t="shared" si="5"/>
        <v>0</v>
      </c>
      <c r="R33" s="790">
        <f t="shared" si="5"/>
        <v>0</v>
      </c>
      <c r="S33" s="790">
        <f t="shared" si="5"/>
        <v>0</v>
      </c>
      <c r="T33" s="790">
        <f t="shared" si="5"/>
        <v>0</v>
      </c>
      <c r="U33" s="790">
        <f t="shared" si="5"/>
        <v>0</v>
      </c>
      <c r="V33" s="790">
        <f t="shared" si="5"/>
        <v>0</v>
      </c>
      <c r="W33" s="790">
        <f t="shared" si="5"/>
        <v>0</v>
      </c>
      <c r="X33" s="790">
        <f t="shared" si="5"/>
        <v>0</v>
      </c>
      <c r="Y33" s="139"/>
    </row>
    <row r="34" spans="1:25" s="138" customFormat="1">
      <c r="A34" s="988" t="s">
        <v>40</v>
      </c>
      <c r="B34" s="980">
        <v>830</v>
      </c>
      <c r="C34" s="980">
        <v>820</v>
      </c>
      <c r="D34" s="980">
        <v>20</v>
      </c>
      <c r="E34" s="980">
        <v>4173</v>
      </c>
      <c r="F34" s="980">
        <v>0</v>
      </c>
      <c r="G34" s="980">
        <v>133</v>
      </c>
      <c r="H34" s="980">
        <v>3960</v>
      </c>
      <c r="I34" s="980">
        <v>388</v>
      </c>
      <c r="J34" s="980">
        <v>189</v>
      </c>
      <c r="K34" s="980">
        <v>50</v>
      </c>
      <c r="L34" s="980">
        <v>70</v>
      </c>
      <c r="M34" s="980">
        <v>0</v>
      </c>
      <c r="N34" s="980">
        <v>0</v>
      </c>
      <c r="O34" s="980">
        <v>0</v>
      </c>
      <c r="P34" s="980">
        <v>0</v>
      </c>
      <c r="Q34" s="980">
        <v>0</v>
      </c>
      <c r="R34" s="980">
        <v>0</v>
      </c>
      <c r="S34" s="980">
        <v>0</v>
      </c>
      <c r="T34" s="980">
        <v>0</v>
      </c>
      <c r="U34" s="980">
        <v>0</v>
      </c>
      <c r="V34" s="980">
        <v>0</v>
      </c>
      <c r="W34" s="980">
        <v>0</v>
      </c>
      <c r="X34" s="980">
        <v>0</v>
      </c>
      <c r="Y34" s="139"/>
    </row>
    <row r="35" spans="1:25" ht="3.75" customHeight="1">
      <c r="A35" s="137"/>
      <c r="B35" s="133"/>
      <c r="C35" s="133"/>
      <c r="D35" s="133"/>
      <c r="E35" s="133"/>
      <c r="F35" s="133"/>
      <c r="G35" s="133"/>
      <c r="H35" s="133"/>
      <c r="I35" s="133"/>
      <c r="J35" s="133"/>
      <c r="K35" s="133"/>
      <c r="L35" s="133"/>
      <c r="M35" s="133"/>
      <c r="N35" s="131"/>
      <c r="O35" s="131"/>
      <c r="P35" s="131"/>
      <c r="Q35" s="131"/>
      <c r="R35" s="131"/>
      <c r="S35" s="131"/>
      <c r="T35" s="131"/>
      <c r="U35" s="131"/>
      <c r="V35" s="131"/>
      <c r="W35" s="131"/>
      <c r="X35" s="131"/>
      <c r="Y35" s="131"/>
    </row>
    <row r="36" spans="1:25">
      <c r="A36" s="794" t="s">
        <v>738</v>
      </c>
      <c r="B36" s="133"/>
      <c r="C36" s="133"/>
      <c r="D36" s="133"/>
      <c r="E36" s="133"/>
      <c r="F36" s="133"/>
      <c r="G36" s="133"/>
      <c r="H36" s="133"/>
      <c r="I36" s="133"/>
      <c r="J36" s="133"/>
      <c r="K36" s="133"/>
      <c r="L36" s="133"/>
      <c r="M36" s="133"/>
      <c r="N36" s="131"/>
      <c r="O36" s="131"/>
      <c r="P36" s="131"/>
      <c r="Q36" s="131"/>
      <c r="R36" s="131"/>
      <c r="S36" s="131"/>
      <c r="T36" s="131"/>
      <c r="U36" s="131"/>
      <c r="V36" s="131"/>
      <c r="W36" s="131"/>
      <c r="X36" s="131"/>
    </row>
    <row r="37" spans="1:25">
      <c r="A37" s="794" t="s">
        <v>823</v>
      </c>
      <c r="B37" s="133"/>
      <c r="C37" s="133"/>
      <c r="D37" s="133"/>
      <c r="E37" s="133"/>
      <c r="F37" s="133"/>
      <c r="G37" s="133"/>
      <c r="H37" s="133"/>
      <c r="I37" s="133"/>
      <c r="J37" s="133"/>
      <c r="K37" s="133"/>
      <c r="L37" s="133"/>
      <c r="M37" s="133"/>
      <c r="N37" s="131"/>
      <c r="O37" s="131"/>
      <c r="P37" s="131"/>
      <c r="Q37" s="131"/>
      <c r="R37" s="131"/>
      <c r="S37" s="131"/>
      <c r="T37" s="131"/>
      <c r="U37" s="131"/>
      <c r="V37" s="131"/>
      <c r="W37" s="131"/>
      <c r="X37" s="131"/>
    </row>
    <row r="38" spans="1:25">
      <c r="A38" s="794" t="s">
        <v>822</v>
      </c>
      <c r="B38" s="133"/>
      <c r="C38" s="133"/>
      <c r="D38" s="133"/>
      <c r="E38" s="133"/>
      <c r="F38" s="133"/>
      <c r="G38" s="133"/>
      <c r="H38" s="133"/>
      <c r="I38" s="133"/>
      <c r="J38" s="133"/>
      <c r="K38" s="133"/>
      <c r="L38" s="133"/>
      <c r="M38" s="133"/>
      <c r="N38" s="131"/>
      <c r="O38" s="131"/>
      <c r="P38" s="131"/>
      <c r="Q38" s="131"/>
      <c r="R38" s="131"/>
      <c r="S38" s="131"/>
      <c r="T38" s="131"/>
      <c r="U38" s="131"/>
      <c r="V38" s="131"/>
      <c r="W38" s="131"/>
      <c r="X38" s="131"/>
    </row>
    <row r="39" spans="1:25">
      <c r="A39" s="794" t="s">
        <v>821</v>
      </c>
      <c r="B39" s="131"/>
      <c r="C39" s="131"/>
      <c r="D39" s="131"/>
      <c r="E39" s="131"/>
      <c r="F39" s="131"/>
      <c r="G39" s="131"/>
      <c r="H39" s="131"/>
      <c r="I39" s="132"/>
      <c r="J39" s="131"/>
      <c r="K39" s="131"/>
      <c r="L39" s="131"/>
      <c r="M39" s="131"/>
      <c r="N39" s="131"/>
      <c r="O39" s="131"/>
      <c r="P39" s="131"/>
      <c r="Q39" s="131"/>
      <c r="R39" s="131"/>
      <c r="S39" s="131"/>
      <c r="T39" s="131"/>
      <c r="U39" s="131"/>
      <c r="V39" s="131"/>
      <c r="W39" s="131"/>
      <c r="X39" s="131"/>
    </row>
    <row r="40" spans="1:25">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row>
    <row r="41" spans="1:25">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row>
    <row r="42" spans="1:25">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row>
    <row r="43" spans="1:25">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row>
  </sheetData>
  <mergeCells count="8">
    <mergeCell ref="A1:X1"/>
    <mergeCell ref="N4:T4"/>
    <mergeCell ref="U4:X4"/>
    <mergeCell ref="B3:M3"/>
    <mergeCell ref="N3:X3"/>
    <mergeCell ref="A3:A5"/>
    <mergeCell ref="I4:M4"/>
    <mergeCell ref="B4:H4"/>
  </mergeCells>
  <hyperlinks>
    <hyperlink ref="Y1" location="INDICE!A1" display="INDICE"/>
  </hyperlinks>
  <printOptions horizontalCentered="1"/>
  <pageMargins left="0.86614173228346458" right="0.55118110236220474" top="1.1417322834645669" bottom="0.59055118110236227" header="0" footer="0.43307086614173229"/>
  <pageSetup paperSize="9" scale="65" firstPageNumber="123" fitToWidth="0" fitToHeight="0" orientation="landscape" useFirstPageNumber="1" r:id="rId1"/>
  <headerFooter scaleWithDoc="0">
    <oddHeader>&amp;C&amp;G</oddHeader>
    <oddFooter>&amp;C&amp;12&amp;P</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45"/>
  <sheetViews>
    <sheetView showGridLines="0" zoomScale="90" zoomScaleNormal="90" workbookViewId="0">
      <selection activeCell="E25" sqref="E25"/>
    </sheetView>
  </sheetViews>
  <sheetFormatPr baseColWidth="10" defaultRowHeight="12.75"/>
  <cols>
    <col min="1" max="1" width="27.42578125" style="78" customWidth="1"/>
    <col min="2" max="2" width="9" style="78" customWidth="1"/>
    <col min="3" max="3" width="13.28515625" style="78" customWidth="1"/>
    <col min="4" max="4" width="8.5703125" style="78" bestFit="1" customWidth="1"/>
    <col min="5" max="5" width="10.140625" style="78" customWidth="1"/>
    <col min="6" max="6" width="11.7109375" style="78" customWidth="1"/>
    <col min="7" max="7" width="11.42578125" style="78"/>
    <col min="8" max="8" width="8.7109375" style="78" customWidth="1"/>
    <col min="9" max="9" width="10.42578125" style="78" customWidth="1"/>
    <col min="10" max="10" width="9.85546875" style="78" customWidth="1"/>
    <col min="11" max="11" width="8.7109375" style="78" customWidth="1"/>
    <col min="12" max="12" width="8.42578125" style="78" customWidth="1"/>
    <col min="13" max="16384" width="11.42578125" style="58"/>
  </cols>
  <sheetData>
    <row r="1" spans="1:13" ht="15" customHeight="1">
      <c r="A1" s="1167" t="s">
        <v>1467</v>
      </c>
      <c r="B1" s="1168"/>
      <c r="C1" s="1168"/>
      <c r="D1" s="1168"/>
      <c r="E1" s="1168"/>
      <c r="F1" s="1168"/>
      <c r="G1" s="1168"/>
      <c r="H1" s="1168"/>
      <c r="I1" s="1168"/>
      <c r="J1" s="1168"/>
      <c r="K1" s="1168"/>
      <c r="L1" s="1168"/>
    </row>
    <row r="2" spans="1:13" ht="14.25" customHeight="1">
      <c r="A2" s="1168" t="s">
        <v>1261</v>
      </c>
      <c r="B2" s="1168"/>
      <c r="C2" s="1168"/>
      <c r="D2" s="1168"/>
      <c r="E2" s="1168"/>
      <c r="F2" s="1168"/>
      <c r="G2" s="1168"/>
      <c r="H2" s="1168"/>
      <c r="I2" s="1168"/>
      <c r="J2" s="1168"/>
      <c r="K2" s="1168"/>
      <c r="L2" s="1168"/>
    </row>
    <row r="3" spans="1:13" ht="15">
      <c r="A3" s="1168" t="s">
        <v>1262</v>
      </c>
      <c r="B3" s="1168"/>
      <c r="C3" s="1168"/>
      <c r="D3" s="1168"/>
      <c r="E3" s="1168"/>
      <c r="F3" s="1168"/>
      <c r="G3" s="1168"/>
      <c r="H3" s="1168"/>
      <c r="I3" s="1168"/>
      <c r="J3" s="1168"/>
      <c r="K3" s="1168"/>
      <c r="L3" s="1168"/>
      <c r="M3" s="468" t="s">
        <v>1037</v>
      </c>
    </row>
    <row r="4" spans="1:13" ht="6" customHeight="1">
      <c r="A4" s="144"/>
      <c r="B4" s="144"/>
      <c r="C4" s="144"/>
      <c r="D4" s="144"/>
      <c r="E4" s="144"/>
      <c r="F4" s="144"/>
      <c r="G4" s="144"/>
      <c r="H4" s="144"/>
      <c r="I4" s="144"/>
      <c r="J4" s="144"/>
      <c r="K4" s="144"/>
      <c r="L4" s="147"/>
    </row>
    <row r="5" spans="1:13" ht="15" customHeight="1">
      <c r="A5" s="1185" t="s">
        <v>0</v>
      </c>
      <c r="B5" s="1230" t="s">
        <v>851</v>
      </c>
      <c r="C5" s="1230"/>
      <c r="D5" s="1230" t="s">
        <v>850</v>
      </c>
      <c r="E5" s="1230"/>
      <c r="F5" s="1230"/>
      <c r="G5" s="1230"/>
      <c r="H5" s="1230"/>
      <c r="I5" s="1230"/>
      <c r="J5" s="1230"/>
      <c r="K5" s="1230"/>
      <c r="L5" s="1185" t="s">
        <v>849</v>
      </c>
    </row>
    <row r="6" spans="1:13" ht="15" customHeight="1">
      <c r="A6" s="1090"/>
      <c r="B6" s="1230" t="s">
        <v>848</v>
      </c>
      <c r="C6" s="1230"/>
      <c r="D6" s="1230" t="s">
        <v>847</v>
      </c>
      <c r="E6" s="1230"/>
      <c r="F6" s="1230"/>
      <c r="G6" s="1230" t="s">
        <v>846</v>
      </c>
      <c r="H6" s="1230"/>
      <c r="I6" s="1230"/>
      <c r="J6" s="1230" t="s">
        <v>800</v>
      </c>
      <c r="K6" s="1230"/>
      <c r="L6" s="1090"/>
    </row>
    <row r="7" spans="1:13" ht="30.75" customHeight="1">
      <c r="A7" s="1090"/>
      <c r="B7" s="797" t="s">
        <v>734</v>
      </c>
      <c r="C7" s="798" t="s">
        <v>733</v>
      </c>
      <c r="D7" s="798" t="s">
        <v>845</v>
      </c>
      <c r="E7" s="798" t="s">
        <v>796</v>
      </c>
      <c r="F7" s="798" t="s">
        <v>844</v>
      </c>
      <c r="G7" s="798" t="s">
        <v>843</v>
      </c>
      <c r="H7" s="798" t="s">
        <v>842</v>
      </c>
      <c r="I7" s="798" t="s">
        <v>841</v>
      </c>
      <c r="J7" s="797" t="s">
        <v>840</v>
      </c>
      <c r="K7" s="797" t="s">
        <v>839</v>
      </c>
      <c r="L7" s="1090"/>
    </row>
    <row r="8" spans="1:13" s="78" customFormat="1" ht="12.95" customHeight="1">
      <c r="A8" s="115" t="s">
        <v>838</v>
      </c>
      <c r="B8" s="968">
        <f t="shared" ref="B8:L8" si="0">B9+B21+B28+B34</f>
        <v>267856</v>
      </c>
      <c r="C8" s="968">
        <f t="shared" si="0"/>
        <v>355548.3</v>
      </c>
      <c r="D8" s="968">
        <f t="shared" si="0"/>
        <v>309272</v>
      </c>
      <c r="E8" s="968">
        <f t="shared" si="0"/>
        <v>463252</v>
      </c>
      <c r="F8" s="968">
        <f t="shared" si="0"/>
        <v>119317</v>
      </c>
      <c r="G8" s="968">
        <f t="shared" si="0"/>
        <v>196377</v>
      </c>
      <c r="H8" s="968">
        <f t="shared" si="0"/>
        <v>368105</v>
      </c>
      <c r="I8" s="968">
        <f t="shared" si="0"/>
        <v>116229</v>
      </c>
      <c r="J8" s="968">
        <f t="shared" si="0"/>
        <v>40803</v>
      </c>
      <c r="K8" s="968">
        <f t="shared" si="0"/>
        <v>53389</v>
      </c>
      <c r="L8" s="968">
        <f t="shared" si="0"/>
        <v>411</v>
      </c>
    </row>
    <row r="9" spans="1:13" s="78" customFormat="1" ht="12.95" customHeight="1">
      <c r="A9" s="969" t="s">
        <v>837</v>
      </c>
      <c r="B9" s="970">
        <f t="shared" ref="B9:L9" si="1">SUM(B10:B20)</f>
        <v>108170</v>
      </c>
      <c r="C9" s="970">
        <f t="shared" si="1"/>
        <v>147832.29999999999</v>
      </c>
      <c r="D9" s="970">
        <f t="shared" si="1"/>
        <v>137309</v>
      </c>
      <c r="E9" s="970">
        <f t="shared" si="1"/>
        <v>105720</v>
      </c>
      <c r="F9" s="970">
        <f t="shared" si="1"/>
        <v>51768</v>
      </c>
      <c r="G9" s="970">
        <f t="shared" si="1"/>
        <v>56717</v>
      </c>
      <c r="H9" s="970">
        <f t="shared" si="1"/>
        <v>150077</v>
      </c>
      <c r="I9" s="970">
        <f t="shared" si="1"/>
        <v>100093</v>
      </c>
      <c r="J9" s="970">
        <f t="shared" si="1"/>
        <v>17249</v>
      </c>
      <c r="K9" s="970">
        <f t="shared" si="1"/>
        <v>17609</v>
      </c>
      <c r="L9" s="970">
        <f t="shared" si="1"/>
        <v>198</v>
      </c>
    </row>
    <row r="10" spans="1:13" ht="12.95" customHeight="1">
      <c r="A10" s="78" t="s">
        <v>754</v>
      </c>
      <c r="B10" s="227">
        <v>19058</v>
      </c>
      <c r="C10" s="227">
        <v>29855</v>
      </c>
      <c r="D10" s="227">
        <v>21922</v>
      </c>
      <c r="E10" s="227">
        <v>18158</v>
      </c>
      <c r="F10" s="227">
        <v>11875</v>
      </c>
      <c r="G10" s="227">
        <v>2905</v>
      </c>
      <c r="H10" s="227">
        <v>12891</v>
      </c>
      <c r="I10" s="227">
        <v>41414</v>
      </c>
      <c r="J10" s="227">
        <v>992</v>
      </c>
      <c r="K10" s="227">
        <v>3286</v>
      </c>
      <c r="L10" s="128">
        <v>44</v>
      </c>
    </row>
    <row r="11" spans="1:13" ht="12.95" customHeight="1">
      <c r="A11" s="961" t="s">
        <v>753</v>
      </c>
      <c r="B11" s="527">
        <v>9936</v>
      </c>
      <c r="C11" s="527">
        <v>12839</v>
      </c>
      <c r="D11" s="527">
        <v>11231</v>
      </c>
      <c r="E11" s="527">
        <v>11485</v>
      </c>
      <c r="F11" s="527">
        <v>1996</v>
      </c>
      <c r="G11" s="527">
        <v>1192</v>
      </c>
      <c r="H11" s="527">
        <v>20671</v>
      </c>
      <c r="I11" s="527">
        <v>11898</v>
      </c>
      <c r="J11" s="527">
        <v>2777</v>
      </c>
      <c r="K11" s="527">
        <v>990</v>
      </c>
      <c r="L11" s="781">
        <v>10</v>
      </c>
    </row>
    <row r="12" spans="1:13" ht="12.95" customHeight="1">
      <c r="A12" s="78" t="s">
        <v>752</v>
      </c>
      <c r="B12" s="227">
        <v>9381</v>
      </c>
      <c r="C12" s="227">
        <v>13303</v>
      </c>
      <c r="D12" s="227">
        <v>14342</v>
      </c>
      <c r="E12" s="227">
        <v>7918</v>
      </c>
      <c r="F12" s="227">
        <v>3500</v>
      </c>
      <c r="G12" s="227">
        <v>506</v>
      </c>
      <c r="H12" s="227">
        <v>3635</v>
      </c>
      <c r="I12" s="227">
        <v>16444</v>
      </c>
      <c r="J12" s="227">
        <v>355</v>
      </c>
      <c r="K12" s="227">
        <v>1089</v>
      </c>
      <c r="L12" s="128">
        <v>19</v>
      </c>
    </row>
    <row r="13" spans="1:13" ht="12.95" customHeight="1">
      <c r="A13" s="961" t="s">
        <v>751</v>
      </c>
      <c r="B13" s="527">
        <v>3396</v>
      </c>
      <c r="C13" s="527">
        <v>5677</v>
      </c>
      <c r="D13" s="527">
        <v>11202</v>
      </c>
      <c r="E13" s="527">
        <v>2571</v>
      </c>
      <c r="F13" s="781">
        <v>4020</v>
      </c>
      <c r="G13" s="527">
        <v>1994</v>
      </c>
      <c r="H13" s="527">
        <v>4775</v>
      </c>
      <c r="I13" s="527">
        <v>1236</v>
      </c>
      <c r="J13" s="527">
        <v>574</v>
      </c>
      <c r="K13" s="527">
        <v>1119</v>
      </c>
      <c r="L13" s="781">
        <v>7</v>
      </c>
    </row>
    <row r="14" spans="1:13" ht="12.95" customHeight="1">
      <c r="A14" s="78" t="s">
        <v>750</v>
      </c>
      <c r="B14" s="227">
        <v>13898</v>
      </c>
      <c r="C14" s="227">
        <v>10812</v>
      </c>
      <c r="D14" s="227">
        <v>14965</v>
      </c>
      <c r="E14" s="227">
        <v>12954</v>
      </c>
      <c r="F14" s="227">
        <v>3898</v>
      </c>
      <c r="G14" s="227">
        <v>12501</v>
      </c>
      <c r="H14" s="227">
        <v>16541</v>
      </c>
      <c r="I14" s="227">
        <v>2926</v>
      </c>
      <c r="J14" s="227">
        <v>1473</v>
      </c>
      <c r="K14" s="227">
        <v>2145</v>
      </c>
      <c r="L14" s="128">
        <v>18</v>
      </c>
    </row>
    <row r="15" spans="1:13" ht="12.95" customHeight="1">
      <c r="A15" s="961" t="s">
        <v>749</v>
      </c>
      <c r="B15" s="527">
        <v>17630</v>
      </c>
      <c r="C15" s="527">
        <v>19387.3</v>
      </c>
      <c r="D15" s="527">
        <v>22936</v>
      </c>
      <c r="E15" s="527">
        <v>18212</v>
      </c>
      <c r="F15" s="527">
        <v>1747</v>
      </c>
      <c r="G15" s="527">
        <v>789</v>
      </c>
      <c r="H15" s="527">
        <v>29744</v>
      </c>
      <c r="I15" s="527">
        <v>18466</v>
      </c>
      <c r="J15" s="527">
        <v>1796</v>
      </c>
      <c r="K15" s="527">
        <v>1872</v>
      </c>
      <c r="L15" s="781">
        <v>19</v>
      </c>
    </row>
    <row r="16" spans="1:13" ht="12.95" customHeight="1">
      <c r="A16" s="78" t="s">
        <v>748</v>
      </c>
      <c r="B16" s="227">
        <v>3665</v>
      </c>
      <c r="C16" s="227">
        <v>3735</v>
      </c>
      <c r="D16" s="227">
        <v>3516</v>
      </c>
      <c r="E16" s="227">
        <v>2306</v>
      </c>
      <c r="F16" s="227">
        <v>2968</v>
      </c>
      <c r="G16" s="227">
        <v>1473</v>
      </c>
      <c r="H16" s="227">
        <v>4120</v>
      </c>
      <c r="I16" s="227">
        <v>1010</v>
      </c>
      <c r="J16" s="227">
        <v>509</v>
      </c>
      <c r="K16" s="227">
        <v>667</v>
      </c>
      <c r="L16" s="128">
        <v>14</v>
      </c>
    </row>
    <row r="17" spans="1:253" ht="12.95" customHeight="1">
      <c r="A17" s="961" t="s">
        <v>747</v>
      </c>
      <c r="B17" s="527">
        <v>10521</v>
      </c>
      <c r="C17" s="527">
        <v>29341</v>
      </c>
      <c r="D17" s="527">
        <v>17875</v>
      </c>
      <c r="E17" s="527">
        <v>20168</v>
      </c>
      <c r="F17" s="527">
        <v>15393</v>
      </c>
      <c r="G17" s="527">
        <v>14558</v>
      </c>
      <c r="H17" s="527">
        <v>32727</v>
      </c>
      <c r="I17" s="527">
        <v>419</v>
      </c>
      <c r="J17" s="527">
        <v>2871</v>
      </c>
      <c r="K17" s="527">
        <v>3211</v>
      </c>
      <c r="L17" s="781">
        <v>38</v>
      </c>
    </row>
    <row r="18" spans="1:253" ht="12.95" customHeight="1">
      <c r="A18" s="78" t="s">
        <v>746</v>
      </c>
      <c r="B18" s="227">
        <v>4563</v>
      </c>
      <c r="C18" s="227">
        <v>5708</v>
      </c>
      <c r="D18" s="227">
        <v>5292</v>
      </c>
      <c r="E18" s="227">
        <v>3591</v>
      </c>
      <c r="F18" s="227">
        <v>1164</v>
      </c>
      <c r="G18" s="227">
        <v>5042</v>
      </c>
      <c r="H18" s="227">
        <v>7482</v>
      </c>
      <c r="I18" s="227">
        <v>1576</v>
      </c>
      <c r="J18" s="227">
        <v>785</v>
      </c>
      <c r="K18" s="227">
        <v>713</v>
      </c>
      <c r="L18" s="128">
        <v>15</v>
      </c>
    </row>
    <row r="19" spans="1:253" ht="12.95" customHeight="1">
      <c r="A19" s="961" t="s">
        <v>745</v>
      </c>
      <c r="B19" s="527">
        <v>8445</v>
      </c>
      <c r="C19" s="527">
        <v>8380</v>
      </c>
      <c r="D19" s="527">
        <v>6871</v>
      </c>
      <c r="E19" s="527">
        <v>3131</v>
      </c>
      <c r="F19" s="527">
        <v>3319</v>
      </c>
      <c r="G19" s="527">
        <v>7899</v>
      </c>
      <c r="H19" s="527">
        <v>6344</v>
      </c>
      <c r="I19" s="527">
        <v>2575</v>
      </c>
      <c r="J19" s="527">
        <v>3726</v>
      </c>
      <c r="K19" s="527">
        <v>1219</v>
      </c>
      <c r="L19" s="781">
        <v>6</v>
      </c>
    </row>
    <row r="20" spans="1:253" ht="12.95" customHeight="1">
      <c r="A20" s="78" t="s">
        <v>744</v>
      </c>
      <c r="B20" s="227">
        <v>7677</v>
      </c>
      <c r="C20" s="227">
        <v>8795</v>
      </c>
      <c r="D20" s="227">
        <v>7157</v>
      </c>
      <c r="E20" s="227">
        <v>5226</v>
      </c>
      <c r="F20" s="128">
        <v>1888</v>
      </c>
      <c r="G20" s="227">
        <v>7858</v>
      </c>
      <c r="H20" s="227">
        <v>11147</v>
      </c>
      <c r="I20" s="227">
        <v>2129</v>
      </c>
      <c r="J20" s="227">
        <v>1391</v>
      </c>
      <c r="K20" s="227">
        <v>1298</v>
      </c>
      <c r="L20" s="128">
        <v>8</v>
      </c>
    </row>
    <row r="21" spans="1:253" s="149" customFormat="1" ht="12.95" customHeight="1">
      <c r="A21" s="969" t="s">
        <v>24</v>
      </c>
      <c r="B21" s="970">
        <f t="shared" ref="B21:L21" si="2">SUM(B22:B27)</f>
        <v>138161</v>
      </c>
      <c r="C21" s="970">
        <f t="shared" si="2"/>
        <v>175566</v>
      </c>
      <c r="D21" s="970">
        <f t="shared" si="2"/>
        <v>142972</v>
      </c>
      <c r="E21" s="970">
        <f t="shared" si="2"/>
        <v>334563</v>
      </c>
      <c r="F21" s="970">
        <f t="shared" si="2"/>
        <v>57113</v>
      </c>
      <c r="G21" s="970">
        <f t="shared" si="2"/>
        <v>110436</v>
      </c>
      <c r="H21" s="970">
        <f t="shared" si="2"/>
        <v>176967</v>
      </c>
      <c r="I21" s="970">
        <f t="shared" si="2"/>
        <v>8658</v>
      </c>
      <c r="J21" s="970">
        <f t="shared" si="2"/>
        <v>19028</v>
      </c>
      <c r="K21" s="970">
        <f t="shared" si="2"/>
        <v>30939</v>
      </c>
      <c r="L21" s="780">
        <f t="shared" si="2"/>
        <v>190</v>
      </c>
      <c r="M21" s="58"/>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5"/>
      <c r="GA21" s="115"/>
      <c r="GB21" s="115"/>
      <c r="GC21" s="115"/>
      <c r="GD21" s="115"/>
      <c r="GE21" s="115"/>
      <c r="GF21" s="115"/>
      <c r="GG21" s="115"/>
      <c r="GH21" s="115"/>
      <c r="GI21" s="115"/>
      <c r="GJ21" s="115"/>
      <c r="GK21" s="115"/>
      <c r="GL21" s="115"/>
      <c r="GM21" s="115"/>
      <c r="GN21" s="115"/>
      <c r="GO21" s="115"/>
      <c r="GP21" s="115"/>
      <c r="GQ21" s="115"/>
      <c r="GR21" s="115"/>
      <c r="GS21" s="115"/>
      <c r="GT21" s="115"/>
      <c r="GU21" s="115"/>
      <c r="GV21" s="115"/>
      <c r="GW21" s="115"/>
      <c r="GX21" s="115"/>
      <c r="GY21" s="115"/>
      <c r="GZ21" s="115"/>
      <c r="HA21" s="115"/>
      <c r="HB21" s="115"/>
      <c r="HC21" s="115"/>
      <c r="HD21" s="115"/>
      <c r="HE21" s="115"/>
      <c r="HF21" s="115"/>
      <c r="HG21" s="115"/>
      <c r="HH21" s="115"/>
      <c r="HI21" s="115"/>
      <c r="HJ21" s="115"/>
      <c r="HK21" s="115"/>
      <c r="HL21" s="115"/>
      <c r="HM21" s="115"/>
      <c r="HN21" s="115"/>
      <c r="HO21" s="115"/>
      <c r="HP21" s="115"/>
      <c r="HQ21" s="115"/>
      <c r="HR21" s="115"/>
      <c r="HS21" s="115"/>
      <c r="HT21" s="115"/>
      <c r="HU21" s="115"/>
      <c r="HV21" s="115"/>
      <c r="HW21" s="115"/>
      <c r="HX21" s="115"/>
      <c r="HY21" s="115"/>
      <c r="HZ21" s="115"/>
      <c r="IA21" s="115"/>
      <c r="IB21" s="115"/>
      <c r="IC21" s="115"/>
      <c r="ID21" s="115"/>
      <c r="IE21" s="115"/>
      <c r="IF21" s="115"/>
      <c r="IG21" s="115"/>
      <c r="IH21" s="115"/>
      <c r="II21" s="115"/>
      <c r="IJ21" s="115"/>
      <c r="IK21" s="115"/>
      <c r="IL21" s="115"/>
      <c r="IM21" s="115"/>
      <c r="IN21" s="115"/>
      <c r="IO21" s="115"/>
      <c r="IP21" s="115"/>
      <c r="IQ21" s="115"/>
      <c r="IR21" s="115"/>
      <c r="IS21" s="115"/>
    </row>
    <row r="22" spans="1:253" ht="12.95" customHeight="1">
      <c r="A22" s="78" t="s">
        <v>253</v>
      </c>
      <c r="B22" s="227">
        <v>3752</v>
      </c>
      <c r="C22" s="227">
        <v>7914</v>
      </c>
      <c r="D22" s="227">
        <v>4004</v>
      </c>
      <c r="E22" s="227">
        <v>3596</v>
      </c>
      <c r="F22" s="227">
        <v>824</v>
      </c>
      <c r="G22" s="227">
        <v>7063</v>
      </c>
      <c r="H22" s="227">
        <v>9431</v>
      </c>
      <c r="I22" s="227">
        <v>399</v>
      </c>
      <c r="J22" s="227">
        <v>309</v>
      </c>
      <c r="K22" s="227">
        <v>490</v>
      </c>
      <c r="L22" s="128">
        <v>12</v>
      </c>
    </row>
    <row r="23" spans="1:253" ht="12.95" customHeight="1">
      <c r="A23" s="961" t="s">
        <v>742</v>
      </c>
      <c r="B23" s="527">
        <v>10340</v>
      </c>
      <c r="C23" s="527">
        <v>12797</v>
      </c>
      <c r="D23" s="527">
        <v>13826</v>
      </c>
      <c r="E23" s="527">
        <v>12378</v>
      </c>
      <c r="F23" s="781">
        <v>2591</v>
      </c>
      <c r="G23" s="527">
        <v>5151</v>
      </c>
      <c r="H23" s="527">
        <v>10821</v>
      </c>
      <c r="I23" s="527">
        <v>1380</v>
      </c>
      <c r="J23" s="527">
        <v>2588</v>
      </c>
      <c r="K23" s="527">
        <v>2930</v>
      </c>
      <c r="L23" s="781">
        <v>15</v>
      </c>
    </row>
    <row r="24" spans="1:253" ht="12.95" customHeight="1">
      <c r="A24" s="78" t="s">
        <v>741</v>
      </c>
      <c r="B24" s="227">
        <v>28839</v>
      </c>
      <c r="C24" s="227">
        <v>40158</v>
      </c>
      <c r="D24" s="227">
        <v>29374</v>
      </c>
      <c r="E24" s="227">
        <v>37659</v>
      </c>
      <c r="F24" s="227">
        <v>15224</v>
      </c>
      <c r="G24" s="227">
        <v>26504</v>
      </c>
      <c r="H24" s="227">
        <v>40064</v>
      </c>
      <c r="I24" s="227">
        <v>1038</v>
      </c>
      <c r="J24" s="227">
        <v>5239</v>
      </c>
      <c r="K24" s="227">
        <v>7486</v>
      </c>
      <c r="L24" s="128">
        <v>45</v>
      </c>
    </row>
    <row r="25" spans="1:253" ht="12.95" customHeight="1">
      <c r="A25" s="961" t="s">
        <v>740</v>
      </c>
      <c r="B25" s="527">
        <v>5669</v>
      </c>
      <c r="C25" s="527">
        <v>15269</v>
      </c>
      <c r="D25" s="527">
        <v>6307</v>
      </c>
      <c r="E25" s="527">
        <v>11041</v>
      </c>
      <c r="F25" s="527">
        <v>3131</v>
      </c>
      <c r="G25" s="527">
        <v>13438</v>
      </c>
      <c r="H25" s="527">
        <v>12133</v>
      </c>
      <c r="I25" s="527">
        <v>129</v>
      </c>
      <c r="J25" s="527">
        <v>700</v>
      </c>
      <c r="K25" s="527">
        <v>1852</v>
      </c>
      <c r="L25" s="781">
        <v>21</v>
      </c>
    </row>
    <row r="26" spans="1:253" ht="12.95" customHeight="1">
      <c r="A26" s="78" t="s">
        <v>739</v>
      </c>
      <c r="B26" s="227">
        <v>79775</v>
      </c>
      <c r="C26" s="227">
        <v>88417</v>
      </c>
      <c r="D26" s="227">
        <v>79916</v>
      </c>
      <c r="E26" s="227">
        <v>260877</v>
      </c>
      <c r="F26" s="227">
        <v>32476</v>
      </c>
      <c r="G26" s="227">
        <v>51688</v>
      </c>
      <c r="H26" s="227">
        <v>94804</v>
      </c>
      <c r="I26" s="227">
        <v>5693</v>
      </c>
      <c r="J26" s="227">
        <v>8646</v>
      </c>
      <c r="K26" s="227">
        <v>14871</v>
      </c>
      <c r="L26" s="128">
        <v>87</v>
      </c>
    </row>
    <row r="27" spans="1:253" ht="11.25" customHeight="1">
      <c r="A27" s="961" t="s">
        <v>30</v>
      </c>
      <c r="B27" s="527">
        <v>9786</v>
      </c>
      <c r="C27" s="527">
        <v>11011</v>
      </c>
      <c r="D27" s="527">
        <v>9545</v>
      </c>
      <c r="E27" s="527">
        <v>9012</v>
      </c>
      <c r="F27" s="527">
        <v>2867</v>
      </c>
      <c r="G27" s="527">
        <v>6592</v>
      </c>
      <c r="H27" s="527">
        <v>9714</v>
      </c>
      <c r="I27" s="527">
        <v>19</v>
      </c>
      <c r="J27" s="527">
        <v>1546</v>
      </c>
      <c r="K27" s="527">
        <v>3310</v>
      </c>
      <c r="L27" s="781">
        <v>10</v>
      </c>
    </row>
    <row r="28" spans="1:253" s="149" customFormat="1" ht="12.95" customHeight="1">
      <c r="A28" s="115" t="s">
        <v>31</v>
      </c>
      <c r="B28" s="968">
        <f t="shared" ref="B28:L28" si="3">SUM(B29:B33)</f>
        <v>21073</v>
      </c>
      <c r="C28" s="968">
        <f t="shared" si="3"/>
        <v>31345</v>
      </c>
      <c r="D28" s="968">
        <f t="shared" si="3"/>
        <v>28595</v>
      </c>
      <c r="E28" s="968">
        <f t="shared" si="3"/>
        <v>22445</v>
      </c>
      <c r="F28" s="968">
        <f t="shared" si="3"/>
        <v>10383</v>
      </c>
      <c r="G28" s="968">
        <f t="shared" si="3"/>
        <v>28705</v>
      </c>
      <c r="H28" s="968">
        <f t="shared" si="3"/>
        <v>40314</v>
      </c>
      <c r="I28" s="968">
        <f t="shared" si="3"/>
        <v>7273</v>
      </c>
      <c r="J28" s="968">
        <f t="shared" si="3"/>
        <v>4509</v>
      </c>
      <c r="K28" s="968">
        <f t="shared" si="3"/>
        <v>4695</v>
      </c>
      <c r="L28" s="775">
        <f t="shared" si="3"/>
        <v>22</v>
      </c>
      <c r="M28" s="58"/>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c r="DW28" s="115"/>
      <c r="DX28" s="115"/>
      <c r="DY28" s="115"/>
      <c r="DZ28" s="115"/>
      <c r="EA28" s="115"/>
      <c r="EB28" s="115"/>
      <c r="EC28" s="115"/>
      <c r="ED28" s="115"/>
      <c r="EE28" s="115"/>
      <c r="EF28" s="115"/>
      <c r="EG28" s="115"/>
      <c r="EH28" s="115"/>
      <c r="EI28" s="115"/>
      <c r="EJ28" s="115"/>
      <c r="EK28" s="115"/>
      <c r="EL28" s="115"/>
      <c r="EM28" s="115"/>
      <c r="EN28" s="115"/>
      <c r="EO28" s="115"/>
      <c r="EP28" s="115"/>
      <c r="EQ28" s="115"/>
      <c r="ER28" s="115"/>
      <c r="ES28" s="115"/>
      <c r="ET28" s="115"/>
      <c r="EU28" s="115"/>
      <c r="EV28" s="115"/>
      <c r="EW28" s="115"/>
      <c r="EX28" s="115"/>
      <c r="EY28" s="115"/>
      <c r="EZ28" s="115"/>
      <c r="FA28" s="115"/>
      <c r="FB28" s="115"/>
      <c r="FC28" s="115"/>
      <c r="FD28" s="115"/>
      <c r="FE28" s="115"/>
      <c r="FF28" s="115"/>
      <c r="FG28" s="115"/>
      <c r="FH28" s="115"/>
      <c r="FI28" s="115"/>
      <c r="FJ28" s="115"/>
      <c r="FK28" s="115"/>
      <c r="FL28" s="115"/>
      <c r="FM28" s="115"/>
      <c r="FN28" s="115"/>
      <c r="FO28" s="115"/>
      <c r="FP28" s="115"/>
      <c r="FQ28" s="115"/>
      <c r="FR28" s="115"/>
      <c r="FS28" s="115"/>
      <c r="FT28" s="115"/>
      <c r="FU28" s="115"/>
      <c r="FV28" s="115"/>
      <c r="FW28" s="115"/>
      <c r="FX28" s="115"/>
      <c r="FY28" s="115"/>
      <c r="FZ28" s="115"/>
      <c r="GA28" s="115"/>
      <c r="GB28" s="115"/>
      <c r="GC28" s="115"/>
      <c r="GD28" s="115"/>
      <c r="GE28" s="115"/>
      <c r="GF28" s="115"/>
      <c r="GG28" s="115"/>
      <c r="GH28" s="115"/>
      <c r="GI28" s="115"/>
      <c r="GJ28" s="115"/>
      <c r="GK28" s="115"/>
      <c r="GL28" s="115"/>
      <c r="GM28" s="115"/>
      <c r="GN28" s="115"/>
      <c r="GO28" s="115"/>
      <c r="GP28" s="115"/>
      <c r="GQ28" s="115"/>
      <c r="GR28" s="115"/>
      <c r="GS28" s="115"/>
      <c r="GT28" s="115"/>
      <c r="GU28" s="115"/>
      <c r="GV28" s="115"/>
      <c r="GW28" s="115"/>
      <c r="GX28" s="115"/>
      <c r="GY28" s="115"/>
      <c r="GZ28" s="115"/>
      <c r="HA28" s="115"/>
      <c r="HB28" s="115"/>
      <c r="HC28" s="115"/>
      <c r="HD28" s="115"/>
      <c r="HE28" s="115"/>
      <c r="HF28" s="115"/>
      <c r="HG28" s="115"/>
      <c r="HH28" s="115"/>
      <c r="HI28" s="115"/>
      <c r="HJ28" s="115"/>
      <c r="HK28" s="115"/>
      <c r="HL28" s="115"/>
      <c r="HM28" s="115"/>
      <c r="HN28" s="115"/>
      <c r="HO28" s="115"/>
      <c r="HP28" s="115"/>
      <c r="HQ28" s="115"/>
      <c r="HR28" s="115"/>
      <c r="HS28" s="115"/>
      <c r="HT28" s="115"/>
      <c r="HU28" s="115"/>
      <c r="HV28" s="115"/>
      <c r="HW28" s="115"/>
      <c r="HX28" s="115"/>
      <c r="IB28" s="115"/>
      <c r="IC28" s="115"/>
      <c r="ID28" s="115"/>
      <c r="IE28" s="115"/>
      <c r="IF28" s="115"/>
      <c r="IG28" s="115"/>
      <c r="IH28" s="115"/>
      <c r="II28" s="115"/>
      <c r="IJ28" s="115"/>
      <c r="IK28" s="115"/>
      <c r="IL28" s="115"/>
      <c r="IM28" s="115"/>
      <c r="IN28" s="115"/>
      <c r="IO28" s="115"/>
      <c r="IP28" s="115"/>
      <c r="IQ28" s="115"/>
      <c r="IR28" s="115"/>
      <c r="IS28" s="115"/>
    </row>
    <row r="29" spans="1:253" ht="12.95" customHeight="1">
      <c r="A29" s="961" t="s">
        <v>33</v>
      </c>
      <c r="B29" s="527">
        <v>2646</v>
      </c>
      <c r="C29" s="527">
        <v>2194</v>
      </c>
      <c r="D29" s="527">
        <v>5458</v>
      </c>
      <c r="E29" s="527">
        <v>3220</v>
      </c>
      <c r="F29" s="527">
        <v>1387</v>
      </c>
      <c r="G29" s="527">
        <v>2300</v>
      </c>
      <c r="H29" s="527">
        <v>2742</v>
      </c>
      <c r="I29" s="527">
        <v>710</v>
      </c>
      <c r="J29" s="527">
        <v>215</v>
      </c>
      <c r="K29" s="527">
        <v>267</v>
      </c>
      <c r="L29" s="781">
        <v>3</v>
      </c>
    </row>
    <row r="30" spans="1:253" ht="12.95" customHeight="1">
      <c r="A30" s="78" t="s">
        <v>37</v>
      </c>
      <c r="B30" s="227">
        <v>3879</v>
      </c>
      <c r="C30" s="227">
        <v>9295</v>
      </c>
      <c r="D30" s="227">
        <v>6386</v>
      </c>
      <c r="E30" s="227">
        <v>5040</v>
      </c>
      <c r="F30" s="227">
        <v>613</v>
      </c>
      <c r="G30" s="227">
        <v>9121</v>
      </c>
      <c r="H30" s="227">
        <v>10665</v>
      </c>
      <c r="I30" s="227">
        <v>712</v>
      </c>
      <c r="J30" s="227">
        <v>1245</v>
      </c>
      <c r="K30" s="227">
        <v>1536</v>
      </c>
      <c r="L30" s="128">
        <v>4</v>
      </c>
    </row>
    <row r="31" spans="1:253" ht="12.95" customHeight="1">
      <c r="A31" s="961" t="s">
        <v>34</v>
      </c>
      <c r="B31" s="527">
        <v>4222</v>
      </c>
      <c r="C31" s="527">
        <v>5205</v>
      </c>
      <c r="D31" s="527">
        <v>5216</v>
      </c>
      <c r="E31" s="527">
        <v>4119</v>
      </c>
      <c r="F31" s="527">
        <v>2991</v>
      </c>
      <c r="G31" s="527">
        <v>7047</v>
      </c>
      <c r="H31" s="527">
        <v>7040</v>
      </c>
      <c r="I31" s="527">
        <v>4213</v>
      </c>
      <c r="J31" s="527">
        <v>1124</v>
      </c>
      <c r="K31" s="527">
        <v>711</v>
      </c>
      <c r="L31" s="781">
        <v>6</v>
      </c>
    </row>
    <row r="32" spans="1:253" ht="12.95" customHeight="1">
      <c r="A32" s="78" t="s">
        <v>36</v>
      </c>
      <c r="B32" s="227">
        <v>8103</v>
      </c>
      <c r="C32" s="227">
        <v>8452</v>
      </c>
      <c r="D32" s="227">
        <v>9568</v>
      </c>
      <c r="E32" s="227">
        <v>6765</v>
      </c>
      <c r="F32" s="128">
        <v>2494</v>
      </c>
      <c r="G32" s="227">
        <v>6958</v>
      </c>
      <c r="H32" s="227">
        <v>13354</v>
      </c>
      <c r="I32" s="227">
        <v>1620</v>
      </c>
      <c r="J32" s="227">
        <v>1433</v>
      </c>
      <c r="K32" s="227">
        <v>1523</v>
      </c>
      <c r="L32" s="128">
        <v>4</v>
      </c>
    </row>
    <row r="33" spans="1:12" ht="12.95" customHeight="1">
      <c r="A33" s="961" t="s">
        <v>35</v>
      </c>
      <c r="B33" s="527">
        <v>2223</v>
      </c>
      <c r="C33" s="527">
        <v>6199</v>
      </c>
      <c r="D33" s="527">
        <v>1967</v>
      </c>
      <c r="E33" s="527">
        <v>3301</v>
      </c>
      <c r="F33" s="781">
        <v>2898</v>
      </c>
      <c r="G33" s="527">
        <v>3279</v>
      </c>
      <c r="H33" s="527">
        <v>6513</v>
      </c>
      <c r="I33" s="527">
        <v>18</v>
      </c>
      <c r="J33" s="527">
        <v>492</v>
      </c>
      <c r="K33" s="527">
        <v>658</v>
      </c>
      <c r="L33" s="781">
        <v>5</v>
      </c>
    </row>
    <row r="34" spans="1:12" s="90" customFormat="1" ht="12.95" customHeight="1">
      <c r="A34" s="115" t="s">
        <v>38</v>
      </c>
      <c r="B34" s="775">
        <f t="shared" ref="B34:L34" si="4">SUM(B35)</f>
        <v>452</v>
      </c>
      <c r="C34" s="775">
        <f t="shared" si="4"/>
        <v>805</v>
      </c>
      <c r="D34" s="775">
        <f t="shared" si="4"/>
        <v>396</v>
      </c>
      <c r="E34" s="775">
        <f t="shared" si="4"/>
        <v>524</v>
      </c>
      <c r="F34" s="775">
        <f t="shared" si="4"/>
        <v>53</v>
      </c>
      <c r="G34" s="775">
        <f t="shared" si="4"/>
        <v>519</v>
      </c>
      <c r="H34" s="775">
        <f t="shared" si="4"/>
        <v>747</v>
      </c>
      <c r="I34" s="775">
        <f t="shared" si="4"/>
        <v>205</v>
      </c>
      <c r="J34" s="775">
        <f t="shared" si="4"/>
        <v>17</v>
      </c>
      <c r="K34" s="775">
        <f t="shared" si="4"/>
        <v>146</v>
      </c>
      <c r="L34" s="775">
        <f t="shared" si="4"/>
        <v>1</v>
      </c>
    </row>
    <row r="35" spans="1:12" ht="11.25" customHeight="1">
      <c r="A35" s="961" t="s">
        <v>40</v>
      </c>
      <c r="B35" s="527">
        <v>452</v>
      </c>
      <c r="C35" s="527">
        <v>805</v>
      </c>
      <c r="D35" s="527">
        <v>396</v>
      </c>
      <c r="E35" s="527">
        <v>524</v>
      </c>
      <c r="F35" s="781">
        <v>53</v>
      </c>
      <c r="G35" s="527">
        <v>519</v>
      </c>
      <c r="H35" s="527">
        <v>747</v>
      </c>
      <c r="I35" s="527">
        <v>205</v>
      </c>
      <c r="J35" s="527">
        <v>17</v>
      </c>
      <c r="K35" s="527">
        <v>146</v>
      </c>
      <c r="L35" s="781">
        <v>1</v>
      </c>
    </row>
    <row r="36" spans="1:12" ht="14.25" customHeight="1">
      <c r="A36" s="147"/>
      <c r="B36" s="148"/>
      <c r="C36" s="148"/>
      <c r="D36" s="148"/>
      <c r="E36" s="148"/>
      <c r="F36" s="148"/>
      <c r="G36" s="148"/>
      <c r="H36" s="148"/>
      <c r="I36" s="148"/>
      <c r="J36" s="148"/>
      <c r="K36" s="148"/>
      <c r="L36" s="145"/>
    </row>
    <row r="37" spans="1:12">
      <c r="A37" s="147"/>
      <c r="L37" s="143"/>
    </row>
    <row r="38" spans="1:12">
      <c r="L38" s="143"/>
    </row>
    <row r="45" spans="1:12">
      <c r="E45" s="799"/>
    </row>
  </sheetData>
  <mergeCells count="11">
    <mergeCell ref="A1:L1"/>
    <mergeCell ref="A2:L2"/>
    <mergeCell ref="A3:L3"/>
    <mergeCell ref="A5:A7"/>
    <mergeCell ref="B5:C5"/>
    <mergeCell ref="B6:C6"/>
    <mergeCell ref="D5:K5"/>
    <mergeCell ref="J6:K6"/>
    <mergeCell ref="G6:I6"/>
    <mergeCell ref="D6:F6"/>
    <mergeCell ref="L5:L7"/>
  </mergeCells>
  <hyperlinks>
    <hyperlink ref="M3" location="INDICE!A1" display="INDICE"/>
  </hyperlinks>
  <printOptions horizontalCentered="1"/>
  <pageMargins left="0.98425196850393704" right="0.78740157480314965" top="1.1417322834645669" bottom="0.55118110236220474" header="0" footer="0.35433070866141736"/>
  <pageSetup paperSize="9" scale="85" firstPageNumber="124" orientation="landscape" useFirstPageNumber="1" r:id="rId1"/>
  <headerFooter scaleWithDoc="0" alignWithMargins="0">
    <oddHeader>&amp;C&amp;G</oddHeader>
    <oddFooter>&amp;C&amp;12&amp;P</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showGridLines="0" zoomScale="90" zoomScaleNormal="90" zoomScalePageLayoutView="70" workbookViewId="0">
      <selection activeCell="A2" sqref="A2"/>
    </sheetView>
  </sheetViews>
  <sheetFormatPr baseColWidth="10" defaultColWidth="9.140625" defaultRowHeight="12.75"/>
  <cols>
    <col min="1" max="1" width="18.140625" style="65" customWidth="1"/>
    <col min="2" max="2" width="12.5703125" style="65" customWidth="1"/>
    <col min="3" max="3" width="11" style="65" bestFit="1" customWidth="1"/>
    <col min="4" max="4" width="13.42578125" style="65" customWidth="1"/>
    <col min="5" max="5" width="12.140625" style="65" bestFit="1" customWidth="1"/>
    <col min="6" max="6" width="10" style="65" bestFit="1" customWidth="1"/>
    <col min="7" max="7" width="11" style="65" bestFit="1" customWidth="1"/>
    <col min="8" max="8" width="9.7109375" style="65" bestFit="1" customWidth="1"/>
    <col min="9" max="9" width="11.140625" style="65" bestFit="1" customWidth="1"/>
    <col min="10" max="10" width="11" style="65" bestFit="1" customWidth="1"/>
    <col min="11" max="11" width="10.28515625" style="65" customWidth="1"/>
    <col min="12" max="12" width="9" style="65" customWidth="1"/>
    <col min="13" max="13" width="8.5703125" style="65" bestFit="1" customWidth="1"/>
    <col min="14" max="14" width="12.140625" style="65" bestFit="1" customWidth="1"/>
    <col min="15" max="15" width="10" style="65" bestFit="1" customWidth="1"/>
    <col min="16" max="16" width="11.7109375" style="65" customWidth="1"/>
    <col min="17" max="17" width="9.7109375" style="65" bestFit="1" customWidth="1"/>
    <col min="18" max="18" width="8.28515625" style="65" customWidth="1"/>
    <col min="19" max="19" width="8.5703125" style="65" bestFit="1" customWidth="1"/>
    <col min="20" max="20" width="10.7109375" style="65" customWidth="1"/>
    <col min="21" max="16384" width="9.140625" style="57"/>
  </cols>
  <sheetData>
    <row r="1" spans="1:21" ht="45" customHeight="1">
      <c r="A1" s="1167" t="s">
        <v>1459</v>
      </c>
      <c r="B1" s="1168"/>
      <c r="C1" s="1168"/>
      <c r="D1" s="1168"/>
      <c r="E1" s="1168"/>
      <c r="F1" s="1168"/>
      <c r="G1" s="1168"/>
      <c r="H1" s="1168"/>
      <c r="I1" s="1168"/>
      <c r="J1" s="1168"/>
      <c r="K1" s="1168"/>
      <c r="L1" s="1168"/>
      <c r="M1" s="1168"/>
      <c r="N1" s="1168"/>
      <c r="O1" s="1168"/>
      <c r="P1" s="1168"/>
      <c r="Q1" s="1168"/>
      <c r="R1" s="1168"/>
      <c r="S1" s="1168"/>
      <c r="T1" s="1168"/>
      <c r="U1" s="468" t="s">
        <v>1037</v>
      </c>
    </row>
    <row r="2" spans="1:21" s="65" customFormat="1" ht="9" customHeight="1">
      <c r="A2" s="52"/>
      <c r="B2" s="52"/>
      <c r="C2" s="52"/>
      <c r="D2" s="52"/>
      <c r="E2" s="52"/>
      <c r="F2" s="52"/>
      <c r="G2" s="52"/>
      <c r="H2" s="52"/>
      <c r="I2" s="52"/>
      <c r="J2" s="52"/>
      <c r="K2" s="52"/>
      <c r="L2" s="52"/>
      <c r="M2" s="52"/>
      <c r="N2" s="52"/>
      <c r="O2" s="52"/>
      <c r="P2" s="52"/>
      <c r="Q2" s="52"/>
      <c r="R2" s="78"/>
      <c r="S2" s="78"/>
      <c r="T2" s="78"/>
    </row>
    <row r="3" spans="1:21" s="58" customFormat="1" ht="13.5" customHeight="1">
      <c r="A3" s="1180" t="s">
        <v>98</v>
      </c>
      <c r="B3" s="1180" t="s">
        <v>870</v>
      </c>
      <c r="C3" s="1180"/>
      <c r="D3" s="1180"/>
      <c r="E3" s="1180"/>
      <c r="F3" s="1180"/>
      <c r="G3" s="1180"/>
      <c r="H3" s="1180"/>
      <c r="I3" s="1180"/>
      <c r="J3" s="1180"/>
      <c r="K3" s="1180"/>
      <c r="L3" s="1180"/>
      <c r="M3" s="1180"/>
      <c r="N3" s="1180"/>
      <c r="O3" s="1180"/>
      <c r="P3" s="1191" t="s">
        <v>869</v>
      </c>
      <c r="Q3" s="1192"/>
      <c r="R3" s="1192"/>
      <c r="S3" s="1193"/>
      <c r="T3" s="1180" t="s">
        <v>1263</v>
      </c>
    </row>
    <row r="4" spans="1:21" s="58" customFormat="1">
      <c r="A4" s="1180"/>
      <c r="B4" s="1180"/>
      <c r="C4" s="1180"/>
      <c r="D4" s="1180"/>
      <c r="E4" s="1180"/>
      <c r="F4" s="1180"/>
      <c r="G4" s="1180"/>
      <c r="H4" s="1180"/>
      <c r="I4" s="1180"/>
      <c r="J4" s="1180"/>
      <c r="K4" s="1180"/>
      <c r="L4" s="1180"/>
      <c r="M4" s="1180"/>
      <c r="N4" s="1180"/>
      <c r="O4" s="1180"/>
      <c r="P4" s="1194"/>
      <c r="Q4" s="1195"/>
      <c r="R4" s="1195"/>
      <c r="S4" s="1196"/>
      <c r="T4" s="1171"/>
    </row>
    <row r="5" spans="1:21" s="58" customFormat="1" ht="42" customHeight="1">
      <c r="A5" s="1180"/>
      <c r="B5" s="743" t="s">
        <v>868</v>
      </c>
      <c r="C5" s="743" t="s">
        <v>867</v>
      </c>
      <c r="D5" s="743" t="s">
        <v>866</v>
      </c>
      <c r="E5" s="743" t="s">
        <v>865</v>
      </c>
      <c r="F5" s="743" t="s">
        <v>864</v>
      </c>
      <c r="G5" s="743" t="s">
        <v>863</v>
      </c>
      <c r="H5" s="743" t="s">
        <v>862</v>
      </c>
      <c r="I5" s="743" t="s">
        <v>861</v>
      </c>
      <c r="J5" s="743" t="s">
        <v>860</v>
      </c>
      <c r="K5" s="743" t="s">
        <v>859</v>
      </c>
      <c r="L5" s="743" t="s">
        <v>858</v>
      </c>
      <c r="M5" s="743" t="s">
        <v>857</v>
      </c>
      <c r="N5" s="743" t="s">
        <v>856</v>
      </c>
      <c r="O5" s="743" t="s">
        <v>62</v>
      </c>
      <c r="P5" s="743" t="s">
        <v>855</v>
      </c>
      <c r="Q5" s="743" t="s">
        <v>854</v>
      </c>
      <c r="R5" s="743" t="s">
        <v>853</v>
      </c>
      <c r="S5" s="743" t="s">
        <v>342</v>
      </c>
      <c r="T5" s="1171"/>
    </row>
    <row r="6" spans="1:21" ht="20.25" customHeight="1">
      <c r="A6" s="123" t="s">
        <v>11</v>
      </c>
      <c r="B6" s="83">
        <v>26594372</v>
      </c>
      <c r="C6" s="83">
        <v>29084133</v>
      </c>
      <c r="D6" s="83">
        <v>774275</v>
      </c>
      <c r="E6" s="83">
        <v>2214020</v>
      </c>
      <c r="F6" s="83">
        <v>3730238</v>
      </c>
      <c r="G6" s="83">
        <v>20313811</v>
      </c>
      <c r="H6" s="83">
        <v>1314573</v>
      </c>
      <c r="I6" s="83">
        <v>321060</v>
      </c>
      <c r="J6" s="83">
        <v>453983</v>
      </c>
      <c r="K6" s="83">
        <v>1201386</v>
      </c>
      <c r="L6" s="83">
        <v>27775</v>
      </c>
      <c r="M6" s="83">
        <v>791568</v>
      </c>
      <c r="N6" s="83">
        <v>1647791</v>
      </c>
      <c r="O6" s="83">
        <v>9364871</v>
      </c>
      <c r="P6" s="83">
        <v>355362</v>
      </c>
      <c r="Q6" s="83">
        <v>578946</v>
      </c>
      <c r="R6" s="83">
        <v>2069</v>
      </c>
      <c r="S6" s="83">
        <v>167176</v>
      </c>
      <c r="T6" s="83">
        <v>85887033</v>
      </c>
    </row>
    <row r="7" spans="1:21" ht="20.25" customHeight="1">
      <c r="A7" s="761" t="s">
        <v>352</v>
      </c>
      <c r="B7" s="744">
        <v>11447639</v>
      </c>
      <c r="C7" s="744">
        <v>12353754</v>
      </c>
      <c r="D7" s="744">
        <v>376236</v>
      </c>
      <c r="E7" s="744">
        <v>1604394</v>
      </c>
      <c r="F7" s="744">
        <v>2284337</v>
      </c>
      <c r="G7" s="744">
        <v>15416676</v>
      </c>
      <c r="H7" s="744">
        <v>663807</v>
      </c>
      <c r="I7" s="744">
        <v>147383</v>
      </c>
      <c r="J7" s="744">
        <v>267120</v>
      </c>
      <c r="K7" s="744">
        <v>782709</v>
      </c>
      <c r="L7" s="744">
        <v>15322</v>
      </c>
      <c r="M7" s="744">
        <v>122048</v>
      </c>
      <c r="N7" s="744">
        <v>651971</v>
      </c>
      <c r="O7" s="744">
        <v>2290934</v>
      </c>
      <c r="P7" s="744">
        <v>258907</v>
      </c>
      <c r="Q7" s="744">
        <v>260434</v>
      </c>
      <c r="R7" s="744">
        <v>756</v>
      </c>
      <c r="S7" s="744">
        <v>55780</v>
      </c>
      <c r="T7" s="744">
        <v>41773742</v>
      </c>
    </row>
    <row r="8" spans="1:21" ht="15.75" customHeight="1">
      <c r="A8" s="875" t="s">
        <v>13</v>
      </c>
      <c r="B8" s="101">
        <v>1173766</v>
      </c>
      <c r="C8" s="101">
        <v>1625109</v>
      </c>
      <c r="D8" s="101">
        <v>37169</v>
      </c>
      <c r="E8" s="101">
        <v>51307</v>
      </c>
      <c r="F8" s="101">
        <v>175932</v>
      </c>
      <c r="G8" s="101">
        <v>292715</v>
      </c>
      <c r="H8" s="101">
        <v>90104</v>
      </c>
      <c r="I8" s="101">
        <v>26975</v>
      </c>
      <c r="J8" s="101">
        <v>149864</v>
      </c>
      <c r="K8" s="101">
        <v>52614</v>
      </c>
      <c r="L8" s="101">
        <v>1774</v>
      </c>
      <c r="M8" s="101">
        <v>7772</v>
      </c>
      <c r="N8" s="101">
        <v>45474</v>
      </c>
      <c r="O8" s="101">
        <v>230057</v>
      </c>
      <c r="P8" s="101">
        <v>30583</v>
      </c>
      <c r="Q8" s="101">
        <v>23376</v>
      </c>
      <c r="R8" s="101">
        <v>683</v>
      </c>
      <c r="S8" s="101">
        <v>2162</v>
      </c>
      <c r="T8" s="101">
        <v>3008707</v>
      </c>
    </row>
    <row r="9" spans="1:21" ht="17.25" customHeight="1">
      <c r="A9" s="751" t="s">
        <v>14</v>
      </c>
      <c r="B9" s="745">
        <v>277679</v>
      </c>
      <c r="C9" s="745">
        <v>121331</v>
      </c>
      <c r="D9" s="745">
        <v>1496</v>
      </c>
      <c r="E9" s="745">
        <v>14863</v>
      </c>
      <c r="F9" s="745">
        <v>31255</v>
      </c>
      <c r="G9" s="745">
        <v>125388</v>
      </c>
      <c r="H9" s="745">
        <v>4726</v>
      </c>
      <c r="I9" s="745">
        <v>4372</v>
      </c>
      <c r="J9" s="745">
        <v>0</v>
      </c>
      <c r="K9" s="745">
        <v>34</v>
      </c>
      <c r="L9" s="745">
        <v>3</v>
      </c>
      <c r="M9" s="745">
        <v>2755</v>
      </c>
      <c r="N9" s="745">
        <v>3525</v>
      </c>
      <c r="O9" s="745">
        <v>74331</v>
      </c>
      <c r="P9" s="745">
        <v>0</v>
      </c>
      <c r="Q9" s="745">
        <v>0</v>
      </c>
      <c r="R9" s="745">
        <v>0</v>
      </c>
      <c r="S9" s="745">
        <v>0</v>
      </c>
      <c r="T9" s="745">
        <v>1098038</v>
      </c>
    </row>
    <row r="10" spans="1:21" ht="16.5" customHeight="1">
      <c r="A10" s="875" t="s">
        <v>15</v>
      </c>
      <c r="B10" s="101">
        <v>784523</v>
      </c>
      <c r="C10" s="101">
        <v>384694</v>
      </c>
      <c r="D10" s="101">
        <v>9946</v>
      </c>
      <c r="E10" s="101">
        <v>20301</v>
      </c>
      <c r="F10" s="101">
        <v>29649</v>
      </c>
      <c r="G10" s="101">
        <v>178708</v>
      </c>
      <c r="H10" s="101">
        <v>1795</v>
      </c>
      <c r="I10" s="101">
        <v>548</v>
      </c>
      <c r="J10" s="101">
        <v>0</v>
      </c>
      <c r="K10" s="101">
        <v>3740</v>
      </c>
      <c r="L10" s="101">
        <v>0</v>
      </c>
      <c r="M10" s="101">
        <v>1910</v>
      </c>
      <c r="N10" s="101">
        <v>14079</v>
      </c>
      <c r="O10" s="101">
        <v>107736</v>
      </c>
      <c r="P10" s="101">
        <v>1841</v>
      </c>
      <c r="Q10" s="101">
        <v>2812</v>
      </c>
      <c r="R10" s="101">
        <v>0</v>
      </c>
      <c r="S10" s="101">
        <v>0</v>
      </c>
      <c r="T10" s="101">
        <v>1527966</v>
      </c>
    </row>
    <row r="11" spans="1:21" ht="18" customHeight="1">
      <c r="A11" s="751" t="s">
        <v>16</v>
      </c>
      <c r="B11" s="745">
        <v>260303</v>
      </c>
      <c r="C11" s="745">
        <v>164353</v>
      </c>
      <c r="D11" s="745">
        <v>3402</v>
      </c>
      <c r="E11" s="745">
        <v>21337</v>
      </c>
      <c r="F11" s="745">
        <v>36461</v>
      </c>
      <c r="G11" s="745">
        <v>373257</v>
      </c>
      <c r="H11" s="745">
        <v>2931</v>
      </c>
      <c r="I11" s="745">
        <v>473</v>
      </c>
      <c r="J11" s="745">
        <v>0</v>
      </c>
      <c r="K11" s="745">
        <v>599</v>
      </c>
      <c r="L11" s="745">
        <v>36</v>
      </c>
      <c r="M11" s="745">
        <v>1246</v>
      </c>
      <c r="N11" s="745">
        <v>2389</v>
      </c>
      <c r="O11" s="745">
        <v>46858</v>
      </c>
      <c r="P11" s="745">
        <v>0</v>
      </c>
      <c r="Q11" s="745">
        <v>0</v>
      </c>
      <c r="R11" s="745">
        <v>0</v>
      </c>
      <c r="S11" s="745">
        <v>0</v>
      </c>
      <c r="T11" s="745">
        <v>624245</v>
      </c>
    </row>
    <row r="12" spans="1:21" ht="15.75" customHeight="1">
      <c r="A12" s="875" t="s">
        <v>17</v>
      </c>
      <c r="B12" s="101">
        <v>774169</v>
      </c>
      <c r="C12" s="101">
        <v>331506</v>
      </c>
      <c r="D12" s="101">
        <v>39691</v>
      </c>
      <c r="E12" s="101">
        <v>26528</v>
      </c>
      <c r="F12" s="101">
        <v>78517</v>
      </c>
      <c r="G12" s="101">
        <v>137435</v>
      </c>
      <c r="H12" s="101">
        <v>33700</v>
      </c>
      <c r="I12" s="101">
        <v>7833</v>
      </c>
      <c r="J12" s="101">
        <v>0</v>
      </c>
      <c r="K12" s="101">
        <v>21610</v>
      </c>
      <c r="L12" s="101">
        <v>94</v>
      </c>
      <c r="M12" s="101">
        <v>6293</v>
      </c>
      <c r="N12" s="101">
        <v>7961</v>
      </c>
      <c r="O12" s="101">
        <v>101063</v>
      </c>
      <c r="P12" s="101">
        <v>625</v>
      </c>
      <c r="Q12" s="101">
        <v>1615</v>
      </c>
      <c r="R12" s="101">
        <v>0</v>
      </c>
      <c r="S12" s="101">
        <v>0</v>
      </c>
      <c r="T12" s="101">
        <v>2074285</v>
      </c>
    </row>
    <row r="13" spans="1:21" ht="18" customHeight="1">
      <c r="A13" s="751" t="s">
        <v>18</v>
      </c>
      <c r="B13" s="745">
        <v>541557</v>
      </c>
      <c r="C13" s="745">
        <v>424099</v>
      </c>
      <c r="D13" s="745">
        <v>18477</v>
      </c>
      <c r="E13" s="745">
        <v>131295</v>
      </c>
      <c r="F13" s="745">
        <v>130207</v>
      </c>
      <c r="G13" s="745">
        <v>177590</v>
      </c>
      <c r="H13" s="745">
        <v>15162</v>
      </c>
      <c r="I13" s="745">
        <v>14835</v>
      </c>
      <c r="J13" s="745">
        <v>0</v>
      </c>
      <c r="K13" s="745">
        <v>28816</v>
      </c>
      <c r="L13" s="745">
        <v>45</v>
      </c>
      <c r="M13" s="745">
        <v>3207</v>
      </c>
      <c r="N13" s="745">
        <v>13154</v>
      </c>
      <c r="O13" s="745">
        <v>122571</v>
      </c>
      <c r="P13" s="745">
        <v>8514</v>
      </c>
      <c r="Q13" s="745">
        <v>20361</v>
      </c>
      <c r="R13" s="745">
        <v>0</v>
      </c>
      <c r="S13" s="745">
        <v>0</v>
      </c>
      <c r="T13" s="745">
        <v>2020194</v>
      </c>
    </row>
    <row r="14" spans="1:21" ht="15.75" customHeight="1">
      <c r="A14" s="875" t="s">
        <v>19</v>
      </c>
      <c r="B14" s="101">
        <v>1146335</v>
      </c>
      <c r="C14" s="101">
        <v>519324</v>
      </c>
      <c r="D14" s="101">
        <v>5258</v>
      </c>
      <c r="E14" s="101">
        <v>42654</v>
      </c>
      <c r="F14" s="101">
        <v>79251</v>
      </c>
      <c r="G14" s="101">
        <v>183524</v>
      </c>
      <c r="H14" s="101">
        <v>55519</v>
      </c>
      <c r="I14" s="101">
        <v>5603</v>
      </c>
      <c r="J14" s="101">
        <v>554</v>
      </c>
      <c r="K14" s="101">
        <v>22065</v>
      </c>
      <c r="L14" s="101">
        <v>195</v>
      </c>
      <c r="M14" s="101">
        <v>1595</v>
      </c>
      <c r="N14" s="101">
        <v>18192</v>
      </c>
      <c r="O14" s="101">
        <v>60491</v>
      </c>
      <c r="P14" s="101">
        <v>1829</v>
      </c>
      <c r="Q14" s="101">
        <v>4655</v>
      </c>
      <c r="R14" s="101">
        <v>0</v>
      </c>
      <c r="S14" s="101">
        <v>0</v>
      </c>
      <c r="T14" s="101">
        <v>2016567</v>
      </c>
    </row>
    <row r="15" spans="1:21" ht="17.25" customHeight="1">
      <c r="A15" s="751" t="s">
        <v>20</v>
      </c>
      <c r="B15" s="745">
        <v>397324</v>
      </c>
      <c r="C15" s="745">
        <v>872818</v>
      </c>
      <c r="D15" s="745">
        <v>18737</v>
      </c>
      <c r="E15" s="745">
        <v>39004</v>
      </c>
      <c r="F15" s="745">
        <v>138790</v>
      </c>
      <c r="G15" s="745">
        <v>177164</v>
      </c>
      <c r="H15" s="745">
        <v>31293</v>
      </c>
      <c r="I15" s="745">
        <v>11047</v>
      </c>
      <c r="J15" s="745">
        <v>6797</v>
      </c>
      <c r="K15" s="745">
        <v>88736</v>
      </c>
      <c r="L15" s="745">
        <v>148</v>
      </c>
      <c r="M15" s="745">
        <v>7991</v>
      </c>
      <c r="N15" s="745">
        <v>68291</v>
      </c>
      <c r="O15" s="745">
        <v>121153</v>
      </c>
      <c r="P15" s="745">
        <v>9997</v>
      </c>
      <c r="Q15" s="745">
        <v>1132</v>
      </c>
      <c r="R15" s="745">
        <v>0</v>
      </c>
      <c r="S15" s="745">
        <v>721</v>
      </c>
      <c r="T15" s="745">
        <v>2667801</v>
      </c>
    </row>
    <row r="16" spans="1:21" ht="16.5" customHeight="1">
      <c r="A16" s="875" t="s">
        <v>21</v>
      </c>
      <c r="B16" s="101">
        <v>5462182</v>
      </c>
      <c r="C16" s="101">
        <v>6096461</v>
      </c>
      <c r="D16" s="101">
        <v>221900</v>
      </c>
      <c r="E16" s="101">
        <v>1192342</v>
      </c>
      <c r="F16" s="101">
        <v>1397220</v>
      </c>
      <c r="G16" s="101">
        <v>13401882</v>
      </c>
      <c r="H16" s="101">
        <v>366033</v>
      </c>
      <c r="I16" s="101">
        <v>58619</v>
      </c>
      <c r="J16" s="101">
        <v>108737</v>
      </c>
      <c r="K16" s="101">
        <v>499965</v>
      </c>
      <c r="L16" s="101">
        <v>12656</v>
      </c>
      <c r="M16" s="101">
        <v>74200</v>
      </c>
      <c r="N16" s="101">
        <v>404328</v>
      </c>
      <c r="O16" s="101">
        <v>1263823</v>
      </c>
      <c r="P16" s="101">
        <v>190960</v>
      </c>
      <c r="Q16" s="101">
        <v>191114</v>
      </c>
      <c r="R16" s="101">
        <v>73</v>
      </c>
      <c r="S16" s="101">
        <v>19419</v>
      </c>
      <c r="T16" s="101">
        <v>22721560</v>
      </c>
    </row>
    <row r="17" spans="1:20" ht="15.75" customHeight="1">
      <c r="A17" s="751" t="s">
        <v>22</v>
      </c>
      <c r="B17" s="745">
        <v>337336</v>
      </c>
      <c r="C17" s="745">
        <v>560004</v>
      </c>
      <c r="D17" s="745">
        <v>12994</v>
      </c>
      <c r="E17" s="745">
        <v>19693</v>
      </c>
      <c r="F17" s="745">
        <v>129368</v>
      </c>
      <c r="G17" s="745">
        <v>226356</v>
      </c>
      <c r="H17" s="745">
        <v>32004</v>
      </c>
      <c r="I17" s="745">
        <v>8413</v>
      </c>
      <c r="J17" s="745">
        <v>969</v>
      </c>
      <c r="K17" s="745">
        <v>51695</v>
      </c>
      <c r="L17" s="745">
        <v>277</v>
      </c>
      <c r="M17" s="745">
        <v>8937</v>
      </c>
      <c r="N17" s="745">
        <v>41607</v>
      </c>
      <c r="O17" s="745">
        <v>131075</v>
      </c>
      <c r="P17" s="745">
        <v>11271</v>
      </c>
      <c r="Q17" s="745">
        <v>13893</v>
      </c>
      <c r="R17" s="745">
        <v>0</v>
      </c>
      <c r="S17" s="745">
        <v>33478</v>
      </c>
      <c r="T17" s="745">
        <v>2646517</v>
      </c>
    </row>
    <row r="18" spans="1:20" ht="27" customHeight="1">
      <c r="A18" s="875" t="s">
        <v>23</v>
      </c>
      <c r="B18" s="101">
        <v>292465</v>
      </c>
      <c r="C18" s="101">
        <v>1254055</v>
      </c>
      <c r="D18" s="101">
        <v>7166</v>
      </c>
      <c r="E18" s="101">
        <v>45070</v>
      </c>
      <c r="F18" s="101">
        <v>57687</v>
      </c>
      <c r="G18" s="101">
        <v>142657</v>
      </c>
      <c r="H18" s="101">
        <v>30540</v>
      </c>
      <c r="I18" s="101">
        <v>8665</v>
      </c>
      <c r="J18" s="101">
        <v>199</v>
      </c>
      <c r="K18" s="101">
        <v>12835</v>
      </c>
      <c r="L18" s="101">
        <v>94</v>
      </c>
      <c r="M18" s="101">
        <v>6142</v>
      </c>
      <c r="N18" s="101">
        <v>32971</v>
      </c>
      <c r="O18" s="101">
        <v>31776</v>
      </c>
      <c r="P18" s="101">
        <v>3287</v>
      </c>
      <c r="Q18" s="101">
        <v>1476</v>
      </c>
      <c r="R18" s="101">
        <v>0</v>
      </c>
      <c r="S18" s="101">
        <v>0</v>
      </c>
      <c r="T18" s="101">
        <v>1367862</v>
      </c>
    </row>
    <row r="19" spans="1:20" ht="18.75" customHeight="1">
      <c r="A19" s="761" t="s">
        <v>351</v>
      </c>
      <c r="B19" s="744">
        <v>12822832</v>
      </c>
      <c r="C19" s="744">
        <v>15568977</v>
      </c>
      <c r="D19" s="744">
        <v>391795</v>
      </c>
      <c r="E19" s="744">
        <v>540633</v>
      </c>
      <c r="F19" s="744">
        <v>1219034</v>
      </c>
      <c r="G19" s="744">
        <v>3872391</v>
      </c>
      <c r="H19" s="744">
        <v>599516</v>
      </c>
      <c r="I19" s="744">
        <v>156746</v>
      </c>
      <c r="J19" s="744">
        <v>186863</v>
      </c>
      <c r="K19" s="744">
        <v>412469</v>
      </c>
      <c r="L19" s="744">
        <v>12427</v>
      </c>
      <c r="M19" s="744">
        <v>663713</v>
      </c>
      <c r="N19" s="744">
        <v>972342</v>
      </c>
      <c r="O19" s="744">
        <v>6764693</v>
      </c>
      <c r="P19" s="744">
        <v>96455</v>
      </c>
      <c r="Q19" s="744">
        <v>318512</v>
      </c>
      <c r="R19" s="744">
        <v>1310</v>
      </c>
      <c r="S19" s="744">
        <v>111396</v>
      </c>
      <c r="T19" s="744">
        <v>39447279</v>
      </c>
    </row>
    <row r="20" spans="1:20" ht="16.5" customHeight="1">
      <c r="A20" s="875" t="s">
        <v>25</v>
      </c>
      <c r="B20" s="101">
        <v>1442077</v>
      </c>
      <c r="C20" s="101">
        <v>1061242</v>
      </c>
      <c r="D20" s="101">
        <v>2982</v>
      </c>
      <c r="E20" s="101">
        <v>14475</v>
      </c>
      <c r="F20" s="101">
        <v>137523</v>
      </c>
      <c r="G20" s="101">
        <v>313899</v>
      </c>
      <c r="H20" s="101">
        <v>40175</v>
      </c>
      <c r="I20" s="101">
        <v>13745</v>
      </c>
      <c r="J20" s="101">
        <v>1059</v>
      </c>
      <c r="K20" s="101">
        <v>2783</v>
      </c>
      <c r="L20" s="101">
        <v>105</v>
      </c>
      <c r="M20" s="101">
        <v>5798</v>
      </c>
      <c r="N20" s="101">
        <v>56594</v>
      </c>
      <c r="O20" s="101">
        <v>303424</v>
      </c>
      <c r="P20" s="101">
        <v>6158</v>
      </c>
      <c r="Q20" s="101">
        <v>31684</v>
      </c>
      <c r="R20" s="101">
        <v>0</v>
      </c>
      <c r="S20" s="101">
        <v>479</v>
      </c>
      <c r="T20" s="101">
        <v>2674752</v>
      </c>
    </row>
    <row r="21" spans="1:20" ht="16.5" customHeight="1">
      <c r="A21" s="751" t="s">
        <v>26</v>
      </c>
      <c r="B21" s="745">
        <v>378473</v>
      </c>
      <c r="C21" s="745">
        <v>445318</v>
      </c>
      <c r="D21" s="745">
        <v>6914</v>
      </c>
      <c r="E21" s="745">
        <v>16239</v>
      </c>
      <c r="F21" s="745">
        <v>51494</v>
      </c>
      <c r="G21" s="745">
        <v>124017</v>
      </c>
      <c r="H21" s="745">
        <v>14404</v>
      </c>
      <c r="I21" s="745">
        <v>2213</v>
      </c>
      <c r="J21" s="745">
        <v>14</v>
      </c>
      <c r="K21" s="745">
        <v>13834</v>
      </c>
      <c r="L21" s="745">
        <v>69</v>
      </c>
      <c r="M21" s="745">
        <v>4197</v>
      </c>
      <c r="N21" s="745">
        <v>22829</v>
      </c>
      <c r="O21" s="745">
        <v>173629</v>
      </c>
      <c r="P21" s="745">
        <v>0</v>
      </c>
      <c r="Q21" s="745">
        <v>0</v>
      </c>
      <c r="R21" s="745">
        <v>0</v>
      </c>
      <c r="S21" s="745">
        <v>2284</v>
      </c>
      <c r="T21" s="745">
        <v>1977941</v>
      </c>
    </row>
    <row r="22" spans="1:20" ht="14.25" customHeight="1">
      <c r="A22" s="875" t="s">
        <v>27</v>
      </c>
      <c r="B22" s="101">
        <v>6288418</v>
      </c>
      <c r="C22" s="101">
        <v>10948023</v>
      </c>
      <c r="D22" s="101">
        <v>259551</v>
      </c>
      <c r="E22" s="101">
        <v>341902</v>
      </c>
      <c r="F22" s="101">
        <v>708131</v>
      </c>
      <c r="G22" s="101">
        <v>1663327</v>
      </c>
      <c r="H22" s="101">
        <v>354980</v>
      </c>
      <c r="I22" s="101">
        <v>75391</v>
      </c>
      <c r="J22" s="101">
        <v>169238</v>
      </c>
      <c r="K22" s="101">
        <v>360369</v>
      </c>
      <c r="L22" s="101">
        <v>11604</v>
      </c>
      <c r="M22" s="101">
        <v>620451</v>
      </c>
      <c r="N22" s="101">
        <v>687937</v>
      </c>
      <c r="O22" s="101">
        <v>5541452</v>
      </c>
      <c r="P22" s="101">
        <v>75200</v>
      </c>
      <c r="Q22" s="101">
        <v>283259</v>
      </c>
      <c r="R22" s="101">
        <v>0</v>
      </c>
      <c r="S22" s="101">
        <v>49608</v>
      </c>
      <c r="T22" s="101">
        <v>20116656</v>
      </c>
    </row>
    <row r="23" spans="1:20" ht="15.75" customHeight="1">
      <c r="A23" s="751" t="s">
        <v>28</v>
      </c>
      <c r="B23" s="745">
        <v>2315758</v>
      </c>
      <c r="C23" s="745">
        <v>1009186</v>
      </c>
      <c r="D23" s="745">
        <v>7169</v>
      </c>
      <c r="E23" s="745">
        <v>84651</v>
      </c>
      <c r="F23" s="745">
        <v>110749</v>
      </c>
      <c r="G23" s="745">
        <v>820274</v>
      </c>
      <c r="H23" s="745">
        <v>32207</v>
      </c>
      <c r="I23" s="745">
        <v>27269</v>
      </c>
      <c r="J23" s="745">
        <v>2</v>
      </c>
      <c r="K23" s="745">
        <v>5866</v>
      </c>
      <c r="L23" s="745">
        <v>324</v>
      </c>
      <c r="M23" s="745">
        <v>11628</v>
      </c>
      <c r="N23" s="745">
        <v>41670</v>
      </c>
      <c r="O23" s="745">
        <v>363753</v>
      </c>
      <c r="P23" s="745">
        <v>2049</v>
      </c>
      <c r="Q23" s="745">
        <v>33</v>
      </c>
      <c r="R23" s="745">
        <v>0</v>
      </c>
      <c r="S23" s="745">
        <v>0</v>
      </c>
      <c r="T23" s="745">
        <v>4041998</v>
      </c>
    </row>
    <row r="24" spans="1:20" ht="15.75" customHeight="1">
      <c r="A24" s="875" t="s">
        <v>29</v>
      </c>
      <c r="B24" s="101">
        <v>2009964</v>
      </c>
      <c r="C24" s="101">
        <v>1821819</v>
      </c>
      <c r="D24" s="101">
        <v>24481</v>
      </c>
      <c r="E24" s="101">
        <v>73908</v>
      </c>
      <c r="F24" s="101">
        <v>189638</v>
      </c>
      <c r="G24" s="101">
        <v>807972</v>
      </c>
      <c r="H24" s="101">
        <v>141898</v>
      </c>
      <c r="I24" s="101">
        <v>32146</v>
      </c>
      <c r="J24" s="101">
        <v>16170</v>
      </c>
      <c r="K24" s="101">
        <v>29159</v>
      </c>
      <c r="L24" s="101">
        <v>317</v>
      </c>
      <c r="M24" s="101">
        <v>14064</v>
      </c>
      <c r="N24" s="101">
        <v>110880</v>
      </c>
      <c r="O24" s="101">
        <v>330933</v>
      </c>
      <c r="P24" s="101">
        <v>13028</v>
      </c>
      <c r="Q24" s="101">
        <v>3501</v>
      </c>
      <c r="R24" s="101">
        <v>1310</v>
      </c>
      <c r="S24" s="101">
        <v>59025</v>
      </c>
      <c r="T24" s="101">
        <v>9173911</v>
      </c>
    </row>
    <row r="25" spans="1:20" ht="18" customHeight="1">
      <c r="A25" s="751" t="s">
        <v>30</v>
      </c>
      <c r="B25" s="745">
        <v>388142</v>
      </c>
      <c r="C25" s="745">
        <v>283389</v>
      </c>
      <c r="D25" s="745">
        <v>90698</v>
      </c>
      <c r="E25" s="745">
        <v>9458</v>
      </c>
      <c r="F25" s="745">
        <v>21499</v>
      </c>
      <c r="G25" s="745">
        <v>142902</v>
      </c>
      <c r="H25" s="745">
        <v>15852</v>
      </c>
      <c r="I25" s="745">
        <v>5982</v>
      </c>
      <c r="J25" s="745">
        <v>380</v>
      </c>
      <c r="K25" s="745">
        <v>458</v>
      </c>
      <c r="L25" s="745">
        <v>8</v>
      </c>
      <c r="M25" s="745">
        <v>7575</v>
      </c>
      <c r="N25" s="745">
        <v>52432</v>
      </c>
      <c r="O25" s="745">
        <v>51502</v>
      </c>
      <c r="P25" s="745">
        <v>20</v>
      </c>
      <c r="Q25" s="745">
        <v>35</v>
      </c>
      <c r="R25" s="745">
        <v>0</v>
      </c>
      <c r="S25" s="745">
        <v>0</v>
      </c>
      <c r="T25" s="745">
        <v>1462021</v>
      </c>
    </row>
    <row r="26" spans="1:20" ht="19.5" customHeight="1">
      <c r="A26" s="123" t="s">
        <v>350</v>
      </c>
      <c r="B26" s="83">
        <v>2282039</v>
      </c>
      <c r="C26" s="83">
        <v>1146035</v>
      </c>
      <c r="D26" s="83">
        <v>6244</v>
      </c>
      <c r="E26" s="83">
        <v>67400</v>
      </c>
      <c r="F26" s="83">
        <v>224119</v>
      </c>
      <c r="G26" s="83">
        <v>988646</v>
      </c>
      <c r="H26" s="83">
        <v>51250</v>
      </c>
      <c r="I26" s="83">
        <v>16931</v>
      </c>
      <c r="J26" s="83">
        <v>0</v>
      </c>
      <c r="K26" s="83">
        <v>6208</v>
      </c>
      <c r="L26" s="83">
        <v>26</v>
      </c>
      <c r="M26" s="83">
        <v>5807</v>
      </c>
      <c r="N26" s="83">
        <v>23478</v>
      </c>
      <c r="O26" s="83">
        <v>304551</v>
      </c>
      <c r="P26" s="83">
        <v>0</v>
      </c>
      <c r="Q26" s="83">
        <v>0</v>
      </c>
      <c r="R26" s="83">
        <v>3</v>
      </c>
      <c r="S26" s="83">
        <v>0</v>
      </c>
      <c r="T26" s="83">
        <v>4558739</v>
      </c>
    </row>
    <row r="27" spans="1:20" ht="16.5" customHeight="1">
      <c r="A27" s="751" t="s">
        <v>93</v>
      </c>
      <c r="B27" s="745">
        <v>590475</v>
      </c>
      <c r="C27" s="745">
        <v>366245</v>
      </c>
      <c r="D27" s="745">
        <v>533</v>
      </c>
      <c r="E27" s="745">
        <v>4973</v>
      </c>
      <c r="F27" s="745">
        <v>63585</v>
      </c>
      <c r="G27" s="745">
        <v>448101</v>
      </c>
      <c r="H27" s="745">
        <v>22493</v>
      </c>
      <c r="I27" s="745">
        <v>5571</v>
      </c>
      <c r="J27" s="745">
        <v>0</v>
      </c>
      <c r="K27" s="745">
        <v>55</v>
      </c>
      <c r="L27" s="745">
        <v>0</v>
      </c>
      <c r="M27" s="745">
        <v>829</v>
      </c>
      <c r="N27" s="745">
        <v>2069</v>
      </c>
      <c r="O27" s="745">
        <v>108499</v>
      </c>
      <c r="P27" s="745">
        <v>0</v>
      </c>
      <c r="Q27" s="745">
        <v>0</v>
      </c>
      <c r="R27" s="745">
        <v>3</v>
      </c>
      <c r="S27" s="745">
        <v>0</v>
      </c>
      <c r="T27" s="745">
        <v>1413730</v>
      </c>
    </row>
    <row r="28" spans="1:20" ht="17.25" customHeight="1">
      <c r="A28" s="875" t="s">
        <v>101</v>
      </c>
      <c r="B28" s="101">
        <v>796696</v>
      </c>
      <c r="C28" s="101">
        <v>263922</v>
      </c>
      <c r="D28" s="101">
        <v>132</v>
      </c>
      <c r="E28" s="101">
        <v>35123</v>
      </c>
      <c r="F28" s="101">
        <v>56968</v>
      </c>
      <c r="G28" s="101">
        <v>254496</v>
      </c>
      <c r="H28" s="101">
        <v>7449</v>
      </c>
      <c r="I28" s="101">
        <v>1000</v>
      </c>
      <c r="J28" s="101">
        <v>0</v>
      </c>
      <c r="K28" s="101">
        <v>5744</v>
      </c>
      <c r="L28" s="101">
        <v>0</v>
      </c>
      <c r="M28" s="101">
        <v>799</v>
      </c>
      <c r="N28" s="101">
        <v>8347</v>
      </c>
      <c r="O28" s="101">
        <v>29669</v>
      </c>
      <c r="P28" s="101">
        <v>0</v>
      </c>
      <c r="Q28" s="101">
        <v>0</v>
      </c>
      <c r="R28" s="101">
        <v>0</v>
      </c>
      <c r="S28" s="101">
        <v>0</v>
      </c>
      <c r="T28" s="101">
        <v>1135583</v>
      </c>
    </row>
    <row r="29" spans="1:20" ht="16.5" customHeight="1">
      <c r="A29" s="751" t="s">
        <v>92</v>
      </c>
      <c r="B29" s="745">
        <v>172285</v>
      </c>
      <c r="C29" s="745">
        <v>157060</v>
      </c>
      <c r="D29" s="745">
        <v>4459</v>
      </c>
      <c r="E29" s="745">
        <v>3737</v>
      </c>
      <c r="F29" s="745">
        <v>26192</v>
      </c>
      <c r="G29" s="745">
        <v>170044</v>
      </c>
      <c r="H29" s="745">
        <v>1663</v>
      </c>
      <c r="I29" s="745">
        <v>1384</v>
      </c>
      <c r="J29" s="745">
        <v>0</v>
      </c>
      <c r="K29" s="745">
        <v>0</v>
      </c>
      <c r="L29" s="745">
        <v>11</v>
      </c>
      <c r="M29" s="745">
        <v>519</v>
      </c>
      <c r="N29" s="745">
        <v>3889</v>
      </c>
      <c r="O29" s="745">
        <v>45235</v>
      </c>
      <c r="P29" s="745">
        <v>0</v>
      </c>
      <c r="Q29" s="745">
        <v>0</v>
      </c>
      <c r="R29" s="745">
        <v>0</v>
      </c>
      <c r="S29" s="745">
        <v>0</v>
      </c>
      <c r="T29" s="745">
        <v>555012</v>
      </c>
    </row>
    <row r="30" spans="1:20" ht="17.25" customHeight="1">
      <c r="A30" s="875" t="s">
        <v>100</v>
      </c>
      <c r="B30" s="101">
        <v>47318</v>
      </c>
      <c r="C30" s="101">
        <v>112595</v>
      </c>
      <c r="D30" s="101">
        <v>0</v>
      </c>
      <c r="E30" s="101">
        <v>3271</v>
      </c>
      <c r="F30" s="101">
        <v>21534</v>
      </c>
      <c r="G30" s="101">
        <v>27354</v>
      </c>
      <c r="H30" s="101">
        <v>11628</v>
      </c>
      <c r="I30" s="101">
        <v>3269</v>
      </c>
      <c r="J30" s="101">
        <v>0</v>
      </c>
      <c r="K30" s="101">
        <v>0</v>
      </c>
      <c r="L30" s="101">
        <v>0</v>
      </c>
      <c r="M30" s="101">
        <v>1062</v>
      </c>
      <c r="N30" s="101">
        <v>3163</v>
      </c>
      <c r="O30" s="101">
        <v>34520</v>
      </c>
      <c r="P30" s="101">
        <v>0</v>
      </c>
      <c r="Q30" s="101">
        <v>0</v>
      </c>
      <c r="R30" s="101">
        <v>0</v>
      </c>
      <c r="S30" s="101">
        <v>0</v>
      </c>
      <c r="T30" s="101">
        <v>477838</v>
      </c>
    </row>
    <row r="31" spans="1:20" ht="16.5" customHeight="1">
      <c r="A31" s="751" t="s">
        <v>91</v>
      </c>
      <c r="B31" s="745">
        <v>127786</v>
      </c>
      <c r="C31" s="745">
        <v>141698</v>
      </c>
      <c r="D31" s="745">
        <v>881</v>
      </c>
      <c r="E31" s="745">
        <v>8996</v>
      </c>
      <c r="F31" s="745">
        <v>19689</v>
      </c>
      <c r="G31" s="745">
        <v>32349</v>
      </c>
      <c r="H31" s="745">
        <v>3816</v>
      </c>
      <c r="I31" s="745">
        <v>4553</v>
      </c>
      <c r="J31" s="745">
        <v>0</v>
      </c>
      <c r="K31" s="745">
        <v>409</v>
      </c>
      <c r="L31" s="745">
        <v>15</v>
      </c>
      <c r="M31" s="745">
        <v>1426</v>
      </c>
      <c r="N31" s="745">
        <v>5397</v>
      </c>
      <c r="O31" s="745">
        <v>18282</v>
      </c>
      <c r="P31" s="745">
        <v>0</v>
      </c>
      <c r="Q31" s="745">
        <v>0</v>
      </c>
      <c r="R31" s="745">
        <v>0</v>
      </c>
      <c r="S31" s="745">
        <v>0</v>
      </c>
      <c r="T31" s="745">
        <v>513511</v>
      </c>
    </row>
    <row r="32" spans="1:20" ht="16.5" customHeight="1">
      <c r="A32" s="875" t="s">
        <v>90</v>
      </c>
      <c r="B32" s="101">
        <v>547479</v>
      </c>
      <c r="C32" s="101">
        <v>104515</v>
      </c>
      <c r="D32" s="101">
        <v>239</v>
      </c>
      <c r="E32" s="101">
        <v>11300</v>
      </c>
      <c r="F32" s="101">
        <v>36151</v>
      </c>
      <c r="G32" s="101">
        <v>56302</v>
      </c>
      <c r="H32" s="101">
        <v>4201</v>
      </c>
      <c r="I32" s="101">
        <v>1154</v>
      </c>
      <c r="J32" s="101">
        <v>0</v>
      </c>
      <c r="K32" s="101">
        <v>0</v>
      </c>
      <c r="L32" s="101">
        <v>0</v>
      </c>
      <c r="M32" s="101">
        <v>1172</v>
      </c>
      <c r="N32" s="101">
        <v>613</v>
      </c>
      <c r="O32" s="101">
        <v>68346</v>
      </c>
      <c r="P32" s="101">
        <v>0</v>
      </c>
      <c r="Q32" s="101">
        <v>0</v>
      </c>
      <c r="R32" s="101">
        <v>0</v>
      </c>
      <c r="S32" s="101">
        <v>0</v>
      </c>
      <c r="T32" s="101">
        <v>463065</v>
      </c>
    </row>
    <row r="33" spans="1:20" ht="18.75" customHeight="1">
      <c r="A33" s="761" t="s">
        <v>349</v>
      </c>
      <c r="B33" s="744">
        <v>41862</v>
      </c>
      <c r="C33" s="744">
        <v>15367</v>
      </c>
      <c r="D33" s="744">
        <v>0</v>
      </c>
      <c r="E33" s="744">
        <v>1593</v>
      </c>
      <c r="F33" s="744">
        <v>2748</v>
      </c>
      <c r="G33" s="744">
        <v>36098</v>
      </c>
      <c r="H33" s="744">
        <v>0</v>
      </c>
      <c r="I33" s="744">
        <v>0</v>
      </c>
      <c r="J33" s="744">
        <v>0</v>
      </c>
      <c r="K33" s="744">
        <v>0</v>
      </c>
      <c r="L33" s="744">
        <v>0</v>
      </c>
      <c r="M33" s="744">
        <v>0</v>
      </c>
      <c r="N33" s="744">
        <v>0</v>
      </c>
      <c r="O33" s="744">
        <v>4693</v>
      </c>
      <c r="P33" s="744">
        <v>0</v>
      </c>
      <c r="Q33" s="744">
        <v>0</v>
      </c>
      <c r="R33" s="744">
        <v>0</v>
      </c>
      <c r="S33" s="744">
        <v>0</v>
      </c>
      <c r="T33" s="744">
        <v>97673</v>
      </c>
    </row>
    <row r="34" spans="1:20" ht="18" customHeight="1">
      <c r="A34" s="875" t="s">
        <v>99</v>
      </c>
      <c r="B34" s="101">
        <v>41862</v>
      </c>
      <c r="C34" s="101">
        <v>15367</v>
      </c>
      <c r="D34" s="101">
        <v>0</v>
      </c>
      <c r="E34" s="101">
        <v>1593</v>
      </c>
      <c r="F34" s="101">
        <v>2748</v>
      </c>
      <c r="G34" s="101">
        <v>36098</v>
      </c>
      <c r="H34" s="101">
        <v>0</v>
      </c>
      <c r="I34" s="101">
        <v>0</v>
      </c>
      <c r="J34" s="101">
        <v>0</v>
      </c>
      <c r="K34" s="101">
        <v>0</v>
      </c>
      <c r="L34" s="101">
        <v>0</v>
      </c>
      <c r="M34" s="101">
        <v>0</v>
      </c>
      <c r="N34" s="101">
        <v>0</v>
      </c>
      <c r="O34" s="101">
        <v>4693</v>
      </c>
      <c r="P34" s="101">
        <v>0</v>
      </c>
      <c r="Q34" s="101">
        <v>0</v>
      </c>
      <c r="R34" s="101">
        <v>0</v>
      </c>
      <c r="S34" s="101">
        <v>0</v>
      </c>
      <c r="T34" s="101">
        <v>97673</v>
      </c>
    </row>
    <row r="35" spans="1:20" ht="18.75" customHeight="1">
      <c r="A35" s="761" t="s">
        <v>772</v>
      </c>
      <c r="B35" s="744">
        <v>0</v>
      </c>
      <c r="C35" s="744">
        <v>0</v>
      </c>
      <c r="D35" s="744">
        <v>0</v>
      </c>
      <c r="E35" s="744">
        <v>0</v>
      </c>
      <c r="F35" s="744">
        <v>0</v>
      </c>
      <c r="G35" s="744">
        <v>0</v>
      </c>
      <c r="H35" s="744">
        <v>0</v>
      </c>
      <c r="I35" s="744">
        <v>0</v>
      </c>
      <c r="J35" s="744">
        <v>0</v>
      </c>
      <c r="K35" s="744">
        <v>0</v>
      </c>
      <c r="L35" s="744">
        <v>0</v>
      </c>
      <c r="M35" s="744">
        <v>0</v>
      </c>
      <c r="N35" s="744">
        <v>0</v>
      </c>
      <c r="O35" s="744">
        <v>0</v>
      </c>
      <c r="P35" s="744">
        <v>0</v>
      </c>
      <c r="Q35" s="744">
        <v>0</v>
      </c>
      <c r="R35" s="744">
        <v>0</v>
      </c>
      <c r="S35" s="744">
        <v>0</v>
      </c>
      <c r="T35" s="744">
        <v>9600</v>
      </c>
    </row>
    <row r="36" spans="1:20" ht="17.25" customHeight="1">
      <c r="A36" s="875" t="s">
        <v>116</v>
      </c>
      <c r="B36" s="101">
        <v>0</v>
      </c>
      <c r="C36" s="101">
        <v>0</v>
      </c>
      <c r="D36" s="101">
        <v>0</v>
      </c>
      <c r="E36" s="101">
        <v>0</v>
      </c>
      <c r="F36" s="101">
        <v>0</v>
      </c>
      <c r="G36" s="101">
        <v>0</v>
      </c>
      <c r="H36" s="101">
        <v>0</v>
      </c>
      <c r="I36" s="101">
        <v>0</v>
      </c>
      <c r="J36" s="101">
        <v>0</v>
      </c>
      <c r="K36" s="101">
        <v>0</v>
      </c>
      <c r="L36" s="101">
        <v>0</v>
      </c>
      <c r="M36" s="101">
        <v>0</v>
      </c>
      <c r="N36" s="101">
        <v>0</v>
      </c>
      <c r="O36" s="101">
        <v>0</v>
      </c>
      <c r="P36" s="101">
        <v>0</v>
      </c>
      <c r="Q36" s="101">
        <v>0</v>
      </c>
      <c r="R36" s="101">
        <v>0</v>
      </c>
      <c r="S36" s="101">
        <v>0</v>
      </c>
      <c r="T36" s="101">
        <v>9600</v>
      </c>
    </row>
    <row r="37" spans="1:20">
      <c r="A37" s="150"/>
      <c r="B37" s="754"/>
      <c r="C37" s="754"/>
      <c r="D37" s="754"/>
      <c r="E37" s="754"/>
      <c r="F37" s="754"/>
      <c r="G37" s="754"/>
      <c r="H37" s="754"/>
      <c r="I37" s="754"/>
      <c r="J37" s="754"/>
      <c r="K37" s="754"/>
      <c r="L37" s="754"/>
      <c r="M37" s="754"/>
      <c r="N37" s="754"/>
      <c r="O37" s="754"/>
      <c r="P37" s="754"/>
      <c r="Q37" s="754"/>
      <c r="R37" s="754"/>
      <c r="S37" s="754"/>
      <c r="T37" s="754"/>
    </row>
    <row r="38" spans="1:20" ht="27.75" customHeight="1">
      <c r="A38" s="1169" t="s">
        <v>852</v>
      </c>
      <c r="B38" s="1169"/>
      <c r="C38" s="1169"/>
      <c r="D38" s="1169"/>
      <c r="E38" s="1169"/>
      <c r="F38" s="1169"/>
      <c r="G38" s="1169"/>
      <c r="H38" s="1169"/>
      <c r="I38" s="1169"/>
      <c r="J38" s="1169"/>
      <c r="K38" s="1169"/>
      <c r="L38" s="1169"/>
      <c r="M38" s="1169"/>
      <c r="N38" s="1169"/>
      <c r="O38" s="1169"/>
      <c r="P38" s="1169"/>
      <c r="Q38" s="1169"/>
      <c r="R38" s="1169"/>
      <c r="S38" s="1169"/>
      <c r="T38" s="1169"/>
    </row>
    <row r="39" spans="1:20">
      <c r="A39" s="208"/>
      <c r="B39" s="208"/>
      <c r="C39" s="208"/>
      <c r="D39" s="208"/>
      <c r="E39" s="208"/>
      <c r="F39" s="208"/>
      <c r="G39" s="208"/>
      <c r="H39" s="208"/>
      <c r="I39" s="208"/>
      <c r="J39" s="208"/>
      <c r="K39" s="208"/>
      <c r="L39" s="208"/>
      <c r="M39" s="208"/>
      <c r="N39" s="208"/>
      <c r="O39" s="208"/>
      <c r="P39" s="208"/>
      <c r="Q39" s="208"/>
      <c r="R39" s="208"/>
      <c r="S39" s="208"/>
      <c r="T39" s="208"/>
    </row>
    <row r="40" spans="1:20">
      <c r="A40" s="208"/>
      <c r="B40" s="208"/>
      <c r="C40" s="208"/>
      <c r="D40" s="208"/>
      <c r="E40" s="208"/>
      <c r="F40" s="208"/>
      <c r="G40" s="208"/>
      <c r="H40" s="208"/>
      <c r="I40" s="208"/>
      <c r="J40" s="208"/>
      <c r="K40" s="208"/>
      <c r="L40" s="208"/>
      <c r="M40" s="208"/>
      <c r="N40" s="208"/>
      <c r="O40" s="208"/>
      <c r="P40" s="208"/>
      <c r="Q40" s="208"/>
      <c r="R40" s="208"/>
      <c r="S40" s="208"/>
      <c r="T40" s="208"/>
    </row>
    <row r="41" spans="1:20">
      <c r="A41" s="208"/>
      <c r="B41" s="208"/>
      <c r="C41" s="208"/>
      <c r="D41" s="208"/>
      <c r="E41" s="208"/>
      <c r="F41" s="208"/>
      <c r="G41" s="208"/>
      <c r="H41" s="208"/>
      <c r="I41" s="208"/>
      <c r="J41" s="208"/>
      <c r="K41" s="208"/>
      <c r="L41" s="208"/>
      <c r="M41" s="208"/>
      <c r="N41" s="208"/>
      <c r="O41" s="208"/>
      <c r="P41" s="208"/>
      <c r="Q41" s="208"/>
      <c r="R41" s="208"/>
      <c r="S41" s="208"/>
      <c r="T41" s="208"/>
    </row>
  </sheetData>
  <mergeCells count="6">
    <mergeCell ref="A1:T1"/>
    <mergeCell ref="A38:T38"/>
    <mergeCell ref="B3:O4"/>
    <mergeCell ref="A3:A5"/>
    <mergeCell ref="P3:S4"/>
    <mergeCell ref="T3:T5"/>
  </mergeCells>
  <hyperlinks>
    <hyperlink ref="U1" location="INDICE!A1" display="INDICE"/>
  </hyperlinks>
  <printOptions horizontalCentered="1"/>
  <pageMargins left="0.74803149606299213" right="0.74803149606299213" top="1.1417322834645669" bottom="0.98425196850393704" header="0" footer="0.51181102362204722"/>
  <pageSetup paperSize="9" scale="58" firstPageNumber="119" orientation="landscape" useFirstPageNumber="1" r:id="rId1"/>
  <headerFooter scaleWithDoc="0" alignWithMargins="0">
    <oddHeader>&amp;C&amp;G</oddHeader>
    <oddFooter>&amp;C&amp;12 125</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zoomScale="90" zoomScaleNormal="90" workbookViewId="0">
      <selection activeCell="A2" sqref="A2"/>
    </sheetView>
  </sheetViews>
  <sheetFormatPr baseColWidth="10" defaultColWidth="9.140625" defaultRowHeight="12.75"/>
  <cols>
    <col min="1" max="1" width="35.5703125" style="65" customWidth="1"/>
    <col min="2" max="2" width="19.7109375" style="65" customWidth="1"/>
    <col min="3" max="3" width="17" style="65" customWidth="1"/>
    <col min="4" max="4" width="19.140625" style="65" customWidth="1"/>
    <col min="5" max="5" width="17" style="65" customWidth="1"/>
    <col min="6" max="6" width="18.42578125" style="65" customWidth="1"/>
    <col min="7" max="7" width="16" style="65" customWidth="1"/>
    <col min="8" max="8" width="14.42578125" style="65" customWidth="1"/>
    <col min="9" max="16384" width="9.140625" style="57"/>
  </cols>
  <sheetData>
    <row r="1" spans="1:9" ht="38.25" customHeight="1">
      <c r="A1" s="1167" t="s">
        <v>1460</v>
      </c>
      <c r="B1" s="1168"/>
      <c r="C1" s="1168"/>
      <c r="D1" s="1168"/>
      <c r="E1" s="1168"/>
      <c r="F1" s="1168"/>
      <c r="G1" s="1168"/>
      <c r="H1" s="1168"/>
      <c r="I1" s="468" t="s">
        <v>1037</v>
      </c>
    </row>
    <row r="2" spans="1:9" ht="2.25" customHeight="1">
      <c r="A2" s="81"/>
      <c r="B2" s="81"/>
      <c r="C2" s="81"/>
      <c r="D2" s="81"/>
      <c r="E2" s="81"/>
      <c r="F2" s="81"/>
      <c r="G2" s="81"/>
      <c r="H2" s="81"/>
    </row>
    <row r="3" spans="1:9" s="111" customFormat="1" ht="6.75" customHeight="1">
      <c r="A3" s="1184" t="s">
        <v>877</v>
      </c>
      <c r="B3" s="1184" t="s">
        <v>876</v>
      </c>
      <c r="C3" s="1184"/>
      <c r="D3" s="1184"/>
      <c r="E3" s="1184"/>
      <c r="F3" s="1184"/>
      <c r="G3" s="1184"/>
      <c r="H3" s="1184"/>
    </row>
    <row r="4" spans="1:9" s="111" customFormat="1" ht="10.5" customHeight="1">
      <c r="A4" s="1184"/>
      <c r="B4" s="1184"/>
      <c r="C4" s="1184"/>
      <c r="D4" s="1184"/>
      <c r="E4" s="1184"/>
      <c r="F4" s="1184"/>
      <c r="G4" s="1184"/>
      <c r="H4" s="1184"/>
    </row>
    <row r="5" spans="1:9" s="111" customFormat="1" ht="32.25" customHeight="1">
      <c r="A5" s="1184"/>
      <c r="B5" s="735" t="s">
        <v>875</v>
      </c>
      <c r="C5" s="735" t="s">
        <v>874</v>
      </c>
      <c r="D5" s="735" t="s">
        <v>873</v>
      </c>
      <c r="E5" s="735" t="s">
        <v>872</v>
      </c>
      <c r="F5" s="735" t="s">
        <v>527</v>
      </c>
      <c r="G5" s="735" t="s">
        <v>871</v>
      </c>
      <c r="H5" s="735" t="s">
        <v>454</v>
      </c>
    </row>
    <row r="6" spans="1:9" ht="18" customHeight="1">
      <c r="A6" s="45" t="s">
        <v>11</v>
      </c>
      <c r="B6" s="46">
        <v>2875566</v>
      </c>
      <c r="C6" s="46">
        <v>13533</v>
      </c>
      <c r="D6" s="46">
        <v>493774</v>
      </c>
      <c r="E6" s="46">
        <v>1925377</v>
      </c>
      <c r="F6" s="46">
        <v>93896</v>
      </c>
      <c r="G6" s="46">
        <v>153492</v>
      </c>
      <c r="H6" s="46">
        <v>163849</v>
      </c>
    </row>
    <row r="7" spans="1:9" ht="18" customHeight="1">
      <c r="A7" s="734" t="s">
        <v>352</v>
      </c>
      <c r="B7" s="731">
        <v>1445442</v>
      </c>
      <c r="C7" s="731">
        <v>8033</v>
      </c>
      <c r="D7" s="731">
        <v>302187</v>
      </c>
      <c r="E7" s="731">
        <v>926863</v>
      </c>
      <c r="F7" s="731">
        <v>53782</v>
      </c>
      <c r="G7" s="731">
        <v>100657</v>
      </c>
      <c r="H7" s="731">
        <v>58520</v>
      </c>
    </row>
    <row r="8" spans="1:9">
      <c r="A8" s="150" t="s">
        <v>13</v>
      </c>
      <c r="B8" s="117">
        <v>137745</v>
      </c>
      <c r="C8" s="117">
        <v>1636</v>
      </c>
      <c r="D8" s="117">
        <v>37867</v>
      </c>
      <c r="E8" s="117">
        <v>157604</v>
      </c>
      <c r="F8" s="117">
        <v>4817</v>
      </c>
      <c r="G8" s="117">
        <v>12579</v>
      </c>
      <c r="H8" s="117">
        <v>6230</v>
      </c>
    </row>
    <row r="9" spans="1:9">
      <c r="A9" s="756" t="s">
        <v>14</v>
      </c>
      <c r="B9" s="733">
        <v>22993</v>
      </c>
      <c r="C9" s="733">
        <v>0</v>
      </c>
      <c r="D9" s="733">
        <v>1147</v>
      </c>
      <c r="E9" s="733">
        <v>5642</v>
      </c>
      <c r="F9" s="733">
        <v>0</v>
      </c>
      <c r="G9" s="733">
        <v>711</v>
      </c>
      <c r="H9" s="733">
        <v>43</v>
      </c>
    </row>
    <row r="10" spans="1:9">
      <c r="A10" s="150" t="s">
        <v>15</v>
      </c>
      <c r="B10" s="117">
        <v>34145</v>
      </c>
      <c r="C10" s="117">
        <v>0</v>
      </c>
      <c r="D10" s="117">
        <v>3595</v>
      </c>
      <c r="E10" s="117">
        <v>20544</v>
      </c>
      <c r="F10" s="117">
        <v>0</v>
      </c>
      <c r="G10" s="117">
        <v>1237</v>
      </c>
      <c r="H10" s="117">
        <v>255</v>
      </c>
    </row>
    <row r="11" spans="1:9">
      <c r="A11" s="756" t="s">
        <v>16</v>
      </c>
      <c r="B11" s="733">
        <v>23794</v>
      </c>
      <c r="C11" s="733">
        <v>0</v>
      </c>
      <c r="D11" s="733">
        <v>2001</v>
      </c>
      <c r="E11" s="733">
        <v>15019</v>
      </c>
      <c r="F11" s="733">
        <v>0</v>
      </c>
      <c r="G11" s="733">
        <v>848</v>
      </c>
      <c r="H11" s="733">
        <v>0</v>
      </c>
    </row>
    <row r="12" spans="1:9">
      <c r="A12" s="150" t="s">
        <v>17</v>
      </c>
      <c r="B12" s="117">
        <v>49819</v>
      </c>
      <c r="C12" s="117">
        <v>0</v>
      </c>
      <c r="D12" s="117">
        <v>7891</v>
      </c>
      <c r="E12" s="117">
        <v>30249</v>
      </c>
      <c r="F12" s="117">
        <v>0</v>
      </c>
      <c r="G12" s="117">
        <v>12283</v>
      </c>
      <c r="H12" s="117">
        <v>3034</v>
      </c>
    </row>
    <row r="13" spans="1:9">
      <c r="A13" s="756" t="s">
        <v>18</v>
      </c>
      <c r="B13" s="733">
        <v>64868</v>
      </c>
      <c r="C13" s="733">
        <v>0</v>
      </c>
      <c r="D13" s="733">
        <v>12216</v>
      </c>
      <c r="E13" s="733">
        <v>63029</v>
      </c>
      <c r="F13" s="733">
        <v>0</v>
      </c>
      <c r="G13" s="733">
        <v>5838</v>
      </c>
      <c r="H13" s="733">
        <v>27</v>
      </c>
    </row>
    <row r="14" spans="1:9">
      <c r="A14" s="150" t="s">
        <v>19</v>
      </c>
      <c r="B14" s="117">
        <v>63271</v>
      </c>
      <c r="C14" s="117">
        <v>0</v>
      </c>
      <c r="D14" s="117">
        <v>4055</v>
      </c>
      <c r="E14" s="117">
        <v>38023</v>
      </c>
      <c r="F14" s="117">
        <v>61</v>
      </c>
      <c r="G14" s="117">
        <v>3727</v>
      </c>
      <c r="H14" s="117">
        <v>339</v>
      </c>
    </row>
    <row r="15" spans="1:9">
      <c r="A15" s="756" t="s">
        <v>20</v>
      </c>
      <c r="B15" s="733">
        <v>66364</v>
      </c>
      <c r="C15" s="733">
        <v>3</v>
      </c>
      <c r="D15" s="733">
        <v>20512</v>
      </c>
      <c r="E15" s="733">
        <v>72109</v>
      </c>
      <c r="F15" s="733">
        <v>2742</v>
      </c>
      <c r="G15" s="733">
        <v>3814</v>
      </c>
      <c r="H15" s="733">
        <v>3726</v>
      </c>
    </row>
    <row r="16" spans="1:9">
      <c r="A16" s="150" t="s">
        <v>21</v>
      </c>
      <c r="B16" s="117">
        <v>840890</v>
      </c>
      <c r="C16" s="117">
        <v>5845</v>
      </c>
      <c r="D16" s="117">
        <v>188505</v>
      </c>
      <c r="E16" s="117">
        <v>437032</v>
      </c>
      <c r="F16" s="117">
        <v>42407</v>
      </c>
      <c r="G16" s="117">
        <v>51022</v>
      </c>
      <c r="H16" s="117">
        <v>43657</v>
      </c>
    </row>
    <row r="17" spans="1:8">
      <c r="A17" s="756" t="s">
        <v>22</v>
      </c>
      <c r="B17" s="733">
        <v>88131</v>
      </c>
      <c r="C17" s="733">
        <v>229</v>
      </c>
      <c r="D17" s="733">
        <v>13609</v>
      </c>
      <c r="E17" s="733">
        <v>57862</v>
      </c>
      <c r="F17" s="733">
        <v>1885</v>
      </c>
      <c r="G17" s="733">
        <v>7897</v>
      </c>
      <c r="H17" s="733">
        <v>1209</v>
      </c>
    </row>
    <row r="18" spans="1:8">
      <c r="A18" s="150" t="s">
        <v>23</v>
      </c>
      <c r="B18" s="117">
        <v>53422</v>
      </c>
      <c r="C18" s="117">
        <v>320</v>
      </c>
      <c r="D18" s="117">
        <v>10789</v>
      </c>
      <c r="E18" s="117">
        <v>29750</v>
      </c>
      <c r="F18" s="117">
        <v>1870</v>
      </c>
      <c r="G18" s="117">
        <v>701</v>
      </c>
      <c r="H18" s="117">
        <v>0</v>
      </c>
    </row>
    <row r="19" spans="1:8" ht="17.25" customHeight="1">
      <c r="A19" s="734" t="s">
        <v>351</v>
      </c>
      <c r="B19" s="731">
        <v>1292026</v>
      </c>
      <c r="C19" s="731">
        <v>5359</v>
      </c>
      <c r="D19" s="731">
        <v>189746</v>
      </c>
      <c r="E19" s="731">
        <v>907375</v>
      </c>
      <c r="F19" s="731">
        <v>40114</v>
      </c>
      <c r="G19" s="731">
        <v>50867</v>
      </c>
      <c r="H19" s="731">
        <v>104864</v>
      </c>
    </row>
    <row r="20" spans="1:8">
      <c r="A20" s="150" t="s">
        <v>25</v>
      </c>
      <c r="B20" s="117">
        <v>107796</v>
      </c>
      <c r="C20" s="117">
        <v>27</v>
      </c>
      <c r="D20" s="117">
        <v>8351</v>
      </c>
      <c r="E20" s="117">
        <v>73129</v>
      </c>
      <c r="F20" s="117">
        <v>0</v>
      </c>
      <c r="G20" s="117">
        <v>7054</v>
      </c>
      <c r="H20" s="117">
        <v>14366</v>
      </c>
    </row>
    <row r="21" spans="1:8">
      <c r="A21" s="756" t="s">
        <v>26</v>
      </c>
      <c r="B21" s="733">
        <v>23386</v>
      </c>
      <c r="C21" s="733">
        <v>0</v>
      </c>
      <c r="D21" s="733">
        <v>2333</v>
      </c>
      <c r="E21" s="733">
        <v>21905</v>
      </c>
      <c r="F21" s="733">
        <v>0</v>
      </c>
      <c r="G21" s="733">
        <v>356</v>
      </c>
      <c r="H21" s="733">
        <v>0</v>
      </c>
    </row>
    <row r="22" spans="1:8">
      <c r="A22" s="150" t="s">
        <v>27</v>
      </c>
      <c r="B22" s="117">
        <v>887527</v>
      </c>
      <c r="C22" s="117">
        <v>5289</v>
      </c>
      <c r="D22" s="117">
        <v>146071</v>
      </c>
      <c r="E22" s="117">
        <v>613672</v>
      </c>
      <c r="F22" s="117">
        <v>40114</v>
      </c>
      <c r="G22" s="117">
        <v>36311</v>
      </c>
      <c r="H22" s="117">
        <v>76181</v>
      </c>
    </row>
    <row r="23" spans="1:8">
      <c r="A23" s="756" t="s">
        <v>28</v>
      </c>
      <c r="B23" s="733">
        <v>66117</v>
      </c>
      <c r="C23" s="733">
        <v>0</v>
      </c>
      <c r="D23" s="733">
        <v>7907</v>
      </c>
      <c r="E23" s="733">
        <v>92294</v>
      </c>
      <c r="F23" s="733">
        <v>0</v>
      </c>
      <c r="G23" s="733">
        <v>1095</v>
      </c>
      <c r="H23" s="733">
        <v>1360</v>
      </c>
    </row>
    <row r="24" spans="1:8">
      <c r="A24" s="150" t="s">
        <v>29</v>
      </c>
      <c r="B24" s="117">
        <v>181601</v>
      </c>
      <c r="C24" s="117">
        <v>40</v>
      </c>
      <c r="D24" s="117">
        <v>22779</v>
      </c>
      <c r="E24" s="117">
        <v>96013</v>
      </c>
      <c r="F24" s="117">
        <v>0</v>
      </c>
      <c r="G24" s="117">
        <v>6051</v>
      </c>
      <c r="H24" s="117">
        <v>12947</v>
      </c>
    </row>
    <row r="25" spans="1:8">
      <c r="A25" s="756" t="s">
        <v>30</v>
      </c>
      <c r="B25" s="733">
        <v>25599</v>
      </c>
      <c r="C25" s="733">
        <v>3</v>
      </c>
      <c r="D25" s="733">
        <v>2305</v>
      </c>
      <c r="E25" s="733">
        <v>10362</v>
      </c>
      <c r="F25" s="733">
        <v>0</v>
      </c>
      <c r="G25" s="733">
        <v>0</v>
      </c>
      <c r="H25" s="733">
        <v>10</v>
      </c>
    </row>
    <row r="26" spans="1:8" ht="18" customHeight="1">
      <c r="A26" s="45" t="s">
        <v>350</v>
      </c>
      <c r="B26" s="46">
        <v>134555</v>
      </c>
      <c r="C26" s="46">
        <v>141</v>
      </c>
      <c r="D26" s="46">
        <v>1841</v>
      </c>
      <c r="E26" s="46">
        <v>89544</v>
      </c>
      <c r="F26" s="46">
        <v>0</v>
      </c>
      <c r="G26" s="46">
        <v>1968</v>
      </c>
      <c r="H26" s="46">
        <v>465</v>
      </c>
    </row>
    <row r="27" spans="1:8">
      <c r="A27" s="756" t="s">
        <v>93</v>
      </c>
      <c r="B27" s="733">
        <v>26741</v>
      </c>
      <c r="C27" s="733">
        <v>0</v>
      </c>
      <c r="D27" s="733">
        <v>0</v>
      </c>
      <c r="E27" s="733">
        <v>17345</v>
      </c>
      <c r="F27" s="733">
        <v>0</v>
      </c>
      <c r="G27" s="733">
        <v>202</v>
      </c>
      <c r="H27" s="733">
        <v>465</v>
      </c>
    </row>
    <row r="28" spans="1:8">
      <c r="A28" s="150" t="s">
        <v>101</v>
      </c>
      <c r="B28" s="117">
        <v>33279</v>
      </c>
      <c r="C28" s="117">
        <v>141</v>
      </c>
      <c r="D28" s="117">
        <v>906</v>
      </c>
      <c r="E28" s="117">
        <v>32097</v>
      </c>
      <c r="F28" s="117">
        <v>0</v>
      </c>
      <c r="G28" s="117">
        <v>0</v>
      </c>
      <c r="H28" s="117">
        <v>0</v>
      </c>
    </row>
    <row r="29" spans="1:8">
      <c r="A29" s="756" t="s">
        <v>92</v>
      </c>
      <c r="B29" s="733">
        <v>24291</v>
      </c>
      <c r="C29" s="733">
        <v>0</v>
      </c>
      <c r="D29" s="733">
        <v>56</v>
      </c>
      <c r="E29" s="733">
        <v>4547</v>
      </c>
      <c r="F29" s="733">
        <v>0</v>
      </c>
      <c r="G29" s="733">
        <v>0</v>
      </c>
      <c r="H29" s="733">
        <v>0</v>
      </c>
    </row>
    <row r="30" spans="1:8">
      <c r="A30" s="150" t="s">
        <v>100</v>
      </c>
      <c r="B30" s="117">
        <v>15078</v>
      </c>
      <c r="C30" s="117">
        <v>0</v>
      </c>
      <c r="D30" s="117">
        <v>110</v>
      </c>
      <c r="E30" s="117">
        <v>14594</v>
      </c>
      <c r="F30" s="117">
        <v>0</v>
      </c>
      <c r="G30" s="117">
        <v>366</v>
      </c>
      <c r="H30" s="117">
        <v>0</v>
      </c>
    </row>
    <row r="31" spans="1:8">
      <c r="A31" s="756" t="s">
        <v>91</v>
      </c>
      <c r="B31" s="733">
        <v>20728</v>
      </c>
      <c r="C31" s="733">
        <v>0</v>
      </c>
      <c r="D31" s="733">
        <v>769</v>
      </c>
      <c r="E31" s="733">
        <v>17988</v>
      </c>
      <c r="F31" s="733">
        <v>0</v>
      </c>
      <c r="G31" s="733">
        <v>1400</v>
      </c>
      <c r="H31" s="733">
        <v>0</v>
      </c>
    </row>
    <row r="32" spans="1:8">
      <c r="A32" s="150" t="s">
        <v>90</v>
      </c>
      <c r="B32" s="117">
        <v>14438</v>
      </c>
      <c r="C32" s="117">
        <v>0</v>
      </c>
      <c r="D32" s="117">
        <v>0</v>
      </c>
      <c r="E32" s="117">
        <v>2973</v>
      </c>
      <c r="F32" s="117">
        <v>0</v>
      </c>
      <c r="G32" s="117">
        <v>0</v>
      </c>
      <c r="H32" s="117">
        <v>0</v>
      </c>
    </row>
    <row r="33" spans="1:8" ht="17.25" customHeight="1">
      <c r="A33" s="734" t="s">
        <v>349</v>
      </c>
      <c r="B33" s="731">
        <v>3543</v>
      </c>
      <c r="C33" s="731">
        <v>0</v>
      </c>
      <c r="D33" s="731">
        <v>0</v>
      </c>
      <c r="E33" s="731">
        <v>1595</v>
      </c>
      <c r="F33" s="731">
        <v>0</v>
      </c>
      <c r="G33" s="731">
        <v>0</v>
      </c>
      <c r="H33" s="731">
        <v>0</v>
      </c>
    </row>
    <row r="34" spans="1:8">
      <c r="A34" s="150" t="s">
        <v>99</v>
      </c>
      <c r="B34" s="117">
        <v>3543</v>
      </c>
      <c r="C34" s="117">
        <v>0</v>
      </c>
      <c r="D34" s="117">
        <v>0</v>
      </c>
      <c r="E34" s="117">
        <v>1595</v>
      </c>
      <c r="F34" s="117">
        <v>0</v>
      </c>
      <c r="G34" s="117">
        <v>0</v>
      </c>
      <c r="H34" s="117">
        <v>0</v>
      </c>
    </row>
    <row r="35" spans="1:8" ht="16.5" customHeight="1">
      <c r="A35" s="734" t="s">
        <v>772</v>
      </c>
      <c r="B35" s="731">
        <v>0</v>
      </c>
      <c r="C35" s="731">
        <v>0</v>
      </c>
      <c r="D35" s="731">
        <v>0</v>
      </c>
      <c r="E35" s="731">
        <v>0</v>
      </c>
      <c r="F35" s="731">
        <v>0</v>
      </c>
      <c r="G35" s="731">
        <v>0</v>
      </c>
      <c r="H35" s="731">
        <v>0</v>
      </c>
    </row>
    <row r="36" spans="1:8">
      <c r="A36" s="150" t="s">
        <v>116</v>
      </c>
      <c r="B36" s="117">
        <v>0</v>
      </c>
      <c r="C36" s="117">
        <v>0</v>
      </c>
      <c r="D36" s="117">
        <v>0</v>
      </c>
      <c r="E36" s="117">
        <v>0</v>
      </c>
      <c r="F36" s="117">
        <v>0</v>
      </c>
      <c r="G36" s="117">
        <v>0</v>
      </c>
      <c r="H36" s="117">
        <v>0</v>
      </c>
    </row>
    <row r="37" spans="1:8" ht="24" customHeight="1">
      <c r="A37" s="78"/>
      <c r="B37" s="78"/>
      <c r="C37" s="78"/>
      <c r="D37" s="78"/>
      <c r="E37" s="78"/>
      <c r="F37" s="78"/>
      <c r="G37" s="78"/>
      <c r="H37" s="78"/>
    </row>
  </sheetData>
  <mergeCells count="3">
    <mergeCell ref="B3:H4"/>
    <mergeCell ref="A3:A5"/>
    <mergeCell ref="A1:H1"/>
  </mergeCells>
  <hyperlinks>
    <hyperlink ref="I1" location="INDICE!A1" display="INDICE"/>
  </hyperlinks>
  <printOptions horizontalCentered="1"/>
  <pageMargins left="0.74803149606299213" right="0.6692913385826772" top="1.1417322834645669" bottom="0.9055118110236221" header="0" footer="0.51181102362204722"/>
  <pageSetup paperSize="9" scale="82" firstPageNumber="120" orientation="landscape" useFirstPageNumber="1" r:id="rId1"/>
  <headerFooter scaleWithDoc="0" alignWithMargins="0">
    <oddHeader>&amp;C&amp;G</oddHeader>
    <oddFooter>&amp;C&amp;12 126</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showGridLines="0" zoomScale="90" zoomScaleNormal="90" zoomScalePageLayoutView="90" workbookViewId="0">
      <selection activeCell="A2" sqref="A2"/>
    </sheetView>
  </sheetViews>
  <sheetFormatPr baseColWidth="10" defaultColWidth="9.140625" defaultRowHeight="12.75"/>
  <cols>
    <col min="1" max="1" width="26.42578125" style="65" bestFit="1" customWidth="1"/>
    <col min="2" max="2" width="12" style="65" customWidth="1"/>
    <col min="3" max="3" width="11.42578125" style="65" customWidth="1"/>
    <col min="4" max="5" width="11.28515625" style="65" customWidth="1"/>
    <col min="6" max="6" width="11.85546875" style="65" bestFit="1" customWidth="1"/>
    <col min="7" max="7" width="12.28515625" style="65" bestFit="1" customWidth="1"/>
    <col min="8" max="8" width="11.5703125" style="65" customWidth="1"/>
    <col min="9" max="9" width="11.85546875" style="65" customWidth="1"/>
    <col min="10" max="10" width="12.7109375" style="65" customWidth="1"/>
    <col min="11" max="11" width="11.5703125" style="65" bestFit="1" customWidth="1"/>
    <col min="12" max="12" width="9" style="65" bestFit="1" customWidth="1"/>
    <col min="13" max="13" width="6.85546875" style="65" bestFit="1" customWidth="1"/>
    <col min="14" max="16384" width="9.140625" style="57"/>
  </cols>
  <sheetData>
    <row r="1" spans="1:14" ht="49.5" customHeight="1">
      <c r="A1" s="1167" t="s">
        <v>1461</v>
      </c>
      <c r="B1" s="1168"/>
      <c r="C1" s="1168"/>
      <c r="D1" s="1168"/>
      <c r="E1" s="1168"/>
      <c r="F1" s="1168"/>
      <c r="G1" s="1168"/>
      <c r="H1" s="1168"/>
      <c r="I1" s="1168"/>
      <c r="J1" s="1168"/>
      <c r="K1" s="1168"/>
      <c r="L1" s="1168"/>
      <c r="M1" s="1168"/>
      <c r="N1" s="468" t="s">
        <v>1037</v>
      </c>
    </row>
    <row r="2" spans="1:14" ht="4.5" customHeight="1">
      <c r="A2" s="58"/>
      <c r="B2" s="58"/>
      <c r="C2" s="58"/>
      <c r="D2" s="58"/>
      <c r="E2" s="58"/>
      <c r="F2" s="58"/>
      <c r="G2" s="58"/>
      <c r="H2" s="58"/>
      <c r="I2" s="58"/>
      <c r="J2" s="58"/>
      <c r="K2" s="58"/>
      <c r="L2" s="58"/>
      <c r="M2" s="58"/>
    </row>
    <row r="3" spans="1:14" s="58" customFormat="1" ht="12.75" customHeight="1">
      <c r="A3" s="1180" t="s">
        <v>98</v>
      </c>
      <c r="B3" s="1180" t="s">
        <v>889</v>
      </c>
      <c r="C3" s="1180"/>
      <c r="D3" s="1180"/>
      <c r="E3" s="1180"/>
      <c r="F3" s="1180"/>
      <c r="G3" s="1180"/>
      <c r="H3" s="1180"/>
      <c r="I3" s="1180"/>
      <c r="J3" s="1180"/>
      <c r="K3" s="1180"/>
      <c r="L3" s="1180"/>
      <c r="M3" s="1180"/>
    </row>
    <row r="4" spans="1:14" s="58" customFormat="1">
      <c r="A4" s="1180"/>
      <c r="B4" s="1180"/>
      <c r="C4" s="1180"/>
      <c r="D4" s="1180"/>
      <c r="E4" s="1180"/>
      <c r="F4" s="1180"/>
      <c r="G4" s="1180"/>
      <c r="H4" s="1180"/>
      <c r="I4" s="1180"/>
      <c r="J4" s="1180"/>
      <c r="K4" s="1180"/>
      <c r="L4" s="1180"/>
      <c r="M4" s="1180"/>
    </row>
    <row r="5" spans="1:14" s="58" customFormat="1" ht="25.5">
      <c r="A5" s="1180"/>
      <c r="B5" s="743" t="s">
        <v>888</v>
      </c>
      <c r="C5" s="743" t="s">
        <v>887</v>
      </c>
      <c r="D5" s="743" t="s">
        <v>886</v>
      </c>
      <c r="E5" s="743" t="s">
        <v>885</v>
      </c>
      <c r="F5" s="743" t="s">
        <v>884</v>
      </c>
      <c r="G5" s="743" t="s">
        <v>883</v>
      </c>
      <c r="H5" s="743" t="s">
        <v>882</v>
      </c>
      <c r="I5" s="743" t="s">
        <v>881</v>
      </c>
      <c r="J5" s="743" t="s">
        <v>880</v>
      </c>
      <c r="K5" s="743" t="s">
        <v>879</v>
      </c>
      <c r="L5" s="743" t="s">
        <v>878</v>
      </c>
      <c r="M5" s="743" t="s">
        <v>454</v>
      </c>
    </row>
    <row r="6" spans="1:14" ht="16.5" customHeight="1">
      <c r="A6" s="45" t="s">
        <v>11</v>
      </c>
      <c r="B6" s="46">
        <v>30346</v>
      </c>
      <c r="C6" s="46">
        <v>492049</v>
      </c>
      <c r="D6" s="46">
        <v>117659</v>
      </c>
      <c r="E6" s="46">
        <v>9855</v>
      </c>
      <c r="F6" s="46">
        <v>27860</v>
      </c>
      <c r="G6" s="46">
        <v>9262</v>
      </c>
      <c r="H6" s="46">
        <v>91866</v>
      </c>
      <c r="I6" s="46">
        <v>20470</v>
      </c>
      <c r="J6" s="46">
        <v>206978</v>
      </c>
      <c r="K6" s="46">
        <v>136889</v>
      </c>
      <c r="L6" s="46">
        <v>8492</v>
      </c>
      <c r="M6" s="46">
        <v>94961</v>
      </c>
    </row>
    <row r="7" spans="1:14" ht="16.5" customHeight="1">
      <c r="A7" s="734" t="s">
        <v>352</v>
      </c>
      <c r="B7" s="731">
        <v>15779</v>
      </c>
      <c r="C7" s="731">
        <v>219840</v>
      </c>
      <c r="D7" s="731">
        <v>47229</v>
      </c>
      <c r="E7" s="731">
        <v>6013</v>
      </c>
      <c r="F7" s="731">
        <v>15958</v>
      </c>
      <c r="G7" s="731">
        <v>4131</v>
      </c>
      <c r="H7" s="731">
        <v>69851</v>
      </c>
      <c r="I7" s="731">
        <v>14485</v>
      </c>
      <c r="J7" s="731">
        <v>111092</v>
      </c>
      <c r="K7" s="731">
        <v>91727</v>
      </c>
      <c r="L7" s="731">
        <v>4821</v>
      </c>
      <c r="M7" s="731">
        <v>53299</v>
      </c>
    </row>
    <row r="8" spans="1:14">
      <c r="A8" s="876" t="s">
        <v>13</v>
      </c>
      <c r="B8" s="117">
        <v>2850</v>
      </c>
      <c r="C8" s="117">
        <v>27797</v>
      </c>
      <c r="D8" s="117">
        <v>15019</v>
      </c>
      <c r="E8" s="117">
        <v>234</v>
      </c>
      <c r="F8" s="117">
        <v>2141</v>
      </c>
      <c r="G8" s="117">
        <v>512</v>
      </c>
      <c r="H8" s="117">
        <v>8789</v>
      </c>
      <c r="I8" s="117">
        <v>2041</v>
      </c>
      <c r="J8" s="117">
        <v>10652</v>
      </c>
      <c r="K8" s="117">
        <v>9873</v>
      </c>
      <c r="L8" s="117">
        <v>0</v>
      </c>
      <c r="M8" s="117">
        <v>83</v>
      </c>
    </row>
    <row r="9" spans="1:14">
      <c r="A9" s="732" t="s">
        <v>14</v>
      </c>
      <c r="B9" s="733">
        <v>0</v>
      </c>
      <c r="C9" s="733">
        <v>1634</v>
      </c>
      <c r="D9" s="733">
        <v>0</v>
      </c>
      <c r="E9" s="733">
        <v>0</v>
      </c>
      <c r="F9" s="733">
        <v>0</v>
      </c>
      <c r="G9" s="733">
        <v>0</v>
      </c>
      <c r="H9" s="733">
        <v>0</v>
      </c>
      <c r="I9" s="733">
        <v>0</v>
      </c>
      <c r="J9" s="733">
        <v>2556</v>
      </c>
      <c r="K9" s="733">
        <v>2522</v>
      </c>
      <c r="L9" s="733">
        <v>0</v>
      </c>
      <c r="M9" s="733">
        <v>0</v>
      </c>
    </row>
    <row r="10" spans="1:14">
      <c r="A10" s="876" t="s">
        <v>15</v>
      </c>
      <c r="B10" s="117">
        <v>0</v>
      </c>
      <c r="C10" s="117">
        <v>5831</v>
      </c>
      <c r="D10" s="117">
        <v>227</v>
      </c>
      <c r="E10" s="117">
        <v>0</v>
      </c>
      <c r="F10" s="117">
        <v>19</v>
      </c>
      <c r="G10" s="117">
        <v>148</v>
      </c>
      <c r="H10" s="117">
        <v>983</v>
      </c>
      <c r="I10" s="117">
        <v>173</v>
      </c>
      <c r="J10" s="117">
        <v>2012</v>
      </c>
      <c r="K10" s="117">
        <v>3692</v>
      </c>
      <c r="L10" s="117">
        <v>0</v>
      </c>
      <c r="M10" s="117">
        <v>62</v>
      </c>
    </row>
    <row r="11" spans="1:14">
      <c r="A11" s="732" t="s">
        <v>16</v>
      </c>
      <c r="B11" s="733">
        <v>0</v>
      </c>
      <c r="C11" s="733">
        <v>3119</v>
      </c>
      <c r="D11" s="733">
        <v>0</v>
      </c>
      <c r="E11" s="733">
        <v>0</v>
      </c>
      <c r="F11" s="733">
        <v>0</v>
      </c>
      <c r="G11" s="733">
        <v>0</v>
      </c>
      <c r="H11" s="733">
        <v>417</v>
      </c>
      <c r="I11" s="733">
        <v>0</v>
      </c>
      <c r="J11" s="733">
        <v>451</v>
      </c>
      <c r="K11" s="733">
        <v>3912</v>
      </c>
      <c r="L11" s="733">
        <v>0</v>
      </c>
      <c r="M11" s="733">
        <v>1213</v>
      </c>
    </row>
    <row r="12" spans="1:14">
      <c r="A12" s="876" t="s">
        <v>17</v>
      </c>
      <c r="B12" s="117">
        <v>0</v>
      </c>
      <c r="C12" s="117">
        <v>3523</v>
      </c>
      <c r="D12" s="117">
        <v>4021</v>
      </c>
      <c r="E12" s="117">
        <v>0</v>
      </c>
      <c r="F12" s="117">
        <v>845</v>
      </c>
      <c r="G12" s="117">
        <v>0</v>
      </c>
      <c r="H12" s="117">
        <v>436</v>
      </c>
      <c r="I12" s="117">
        <v>94</v>
      </c>
      <c r="J12" s="117">
        <v>5178</v>
      </c>
      <c r="K12" s="117">
        <v>4009</v>
      </c>
      <c r="L12" s="117">
        <v>0</v>
      </c>
      <c r="M12" s="117">
        <v>1340</v>
      </c>
    </row>
    <row r="13" spans="1:14">
      <c r="A13" s="732" t="s">
        <v>18</v>
      </c>
      <c r="B13" s="733">
        <v>0</v>
      </c>
      <c r="C13" s="733">
        <v>11565</v>
      </c>
      <c r="D13" s="733">
        <v>1237</v>
      </c>
      <c r="E13" s="733">
        <v>0</v>
      </c>
      <c r="F13" s="733">
        <v>0</v>
      </c>
      <c r="G13" s="733">
        <v>167</v>
      </c>
      <c r="H13" s="733">
        <v>805</v>
      </c>
      <c r="I13" s="733">
        <v>45</v>
      </c>
      <c r="J13" s="733">
        <v>370</v>
      </c>
      <c r="K13" s="733">
        <v>5354</v>
      </c>
      <c r="L13" s="733">
        <v>0</v>
      </c>
      <c r="M13" s="733">
        <v>1289</v>
      </c>
    </row>
    <row r="14" spans="1:14">
      <c r="A14" s="876" t="s">
        <v>19</v>
      </c>
      <c r="B14" s="117">
        <v>60</v>
      </c>
      <c r="C14" s="117">
        <v>6604</v>
      </c>
      <c r="D14" s="117">
        <v>876</v>
      </c>
      <c r="E14" s="117">
        <v>0</v>
      </c>
      <c r="F14" s="117">
        <v>2323</v>
      </c>
      <c r="G14" s="117">
        <v>0</v>
      </c>
      <c r="H14" s="117">
        <v>845</v>
      </c>
      <c r="I14" s="117">
        <v>40</v>
      </c>
      <c r="J14" s="117">
        <v>7909</v>
      </c>
      <c r="K14" s="117">
        <v>315</v>
      </c>
      <c r="L14" s="117">
        <v>0</v>
      </c>
      <c r="M14" s="117">
        <v>6730</v>
      </c>
    </row>
    <row r="15" spans="1:14">
      <c r="A15" s="732" t="s">
        <v>20</v>
      </c>
      <c r="B15" s="733">
        <v>565</v>
      </c>
      <c r="C15" s="733">
        <v>9504</v>
      </c>
      <c r="D15" s="733">
        <v>942</v>
      </c>
      <c r="E15" s="733">
        <v>0</v>
      </c>
      <c r="F15" s="733">
        <v>3</v>
      </c>
      <c r="G15" s="733">
        <v>108</v>
      </c>
      <c r="H15" s="733">
        <v>4769</v>
      </c>
      <c r="I15" s="733">
        <v>1397</v>
      </c>
      <c r="J15" s="733">
        <v>10981</v>
      </c>
      <c r="K15" s="733">
        <v>561</v>
      </c>
      <c r="L15" s="733">
        <v>156</v>
      </c>
      <c r="M15" s="733">
        <v>1440</v>
      </c>
    </row>
    <row r="16" spans="1:14">
      <c r="A16" s="876" t="s">
        <v>21</v>
      </c>
      <c r="B16" s="117">
        <v>12304</v>
      </c>
      <c r="C16" s="117">
        <v>126609</v>
      </c>
      <c r="D16" s="117">
        <v>23589</v>
      </c>
      <c r="E16" s="117">
        <v>5709</v>
      </c>
      <c r="F16" s="117">
        <v>10611</v>
      </c>
      <c r="G16" s="117">
        <v>3165</v>
      </c>
      <c r="H16" s="117">
        <v>47126</v>
      </c>
      <c r="I16" s="117">
        <v>9622</v>
      </c>
      <c r="J16" s="117">
        <v>61581</v>
      </c>
      <c r="K16" s="117">
        <v>51493</v>
      </c>
      <c r="L16" s="117">
        <v>4316</v>
      </c>
      <c r="M16" s="117">
        <v>33228</v>
      </c>
    </row>
    <row r="17" spans="1:13">
      <c r="A17" s="732" t="s">
        <v>22</v>
      </c>
      <c r="B17" s="733">
        <v>0</v>
      </c>
      <c r="C17" s="733">
        <v>15008</v>
      </c>
      <c r="D17" s="733">
        <v>988</v>
      </c>
      <c r="E17" s="733">
        <v>70</v>
      </c>
      <c r="F17" s="733">
        <v>16</v>
      </c>
      <c r="G17" s="733">
        <v>31</v>
      </c>
      <c r="H17" s="733">
        <v>3782</v>
      </c>
      <c r="I17" s="733">
        <v>978</v>
      </c>
      <c r="J17" s="733">
        <v>8931</v>
      </c>
      <c r="K17" s="733">
        <v>8303</v>
      </c>
      <c r="L17" s="733">
        <v>349</v>
      </c>
      <c r="M17" s="733">
        <v>3146</v>
      </c>
    </row>
    <row r="18" spans="1:13">
      <c r="A18" s="876" t="s">
        <v>23</v>
      </c>
      <c r="B18" s="117">
        <v>0</v>
      </c>
      <c r="C18" s="117">
        <v>8646</v>
      </c>
      <c r="D18" s="117">
        <v>330</v>
      </c>
      <c r="E18" s="117">
        <v>0</v>
      </c>
      <c r="F18" s="117">
        <v>0</v>
      </c>
      <c r="G18" s="117">
        <v>0</v>
      </c>
      <c r="H18" s="117">
        <v>1899</v>
      </c>
      <c r="I18" s="117">
        <v>95</v>
      </c>
      <c r="J18" s="117">
        <v>471</v>
      </c>
      <c r="K18" s="117">
        <v>1693</v>
      </c>
      <c r="L18" s="117">
        <v>0</v>
      </c>
      <c r="M18" s="117">
        <v>4768</v>
      </c>
    </row>
    <row r="19" spans="1:13" ht="17.25" customHeight="1">
      <c r="A19" s="734" t="s">
        <v>351</v>
      </c>
      <c r="B19" s="731">
        <v>13583</v>
      </c>
      <c r="C19" s="731">
        <v>262936</v>
      </c>
      <c r="D19" s="731">
        <v>70429</v>
      </c>
      <c r="E19" s="731">
        <v>3842</v>
      </c>
      <c r="F19" s="731">
        <v>11624</v>
      </c>
      <c r="G19" s="731">
        <v>5131</v>
      </c>
      <c r="H19" s="731">
        <v>21662</v>
      </c>
      <c r="I19" s="731">
        <v>5931</v>
      </c>
      <c r="J19" s="731">
        <v>79379</v>
      </c>
      <c r="K19" s="731">
        <v>39043</v>
      </c>
      <c r="L19" s="731">
        <v>3671</v>
      </c>
      <c r="M19" s="731">
        <v>39317</v>
      </c>
    </row>
    <row r="20" spans="1:13">
      <c r="A20" s="876" t="s">
        <v>25</v>
      </c>
      <c r="B20" s="117">
        <v>370</v>
      </c>
      <c r="C20" s="117">
        <v>14990</v>
      </c>
      <c r="D20" s="117">
        <v>180</v>
      </c>
      <c r="E20" s="117">
        <v>0</v>
      </c>
      <c r="F20" s="117">
        <v>494</v>
      </c>
      <c r="G20" s="117">
        <v>0</v>
      </c>
      <c r="H20" s="117">
        <v>668</v>
      </c>
      <c r="I20" s="117">
        <v>235</v>
      </c>
      <c r="J20" s="117">
        <v>1458</v>
      </c>
      <c r="K20" s="117">
        <v>452</v>
      </c>
      <c r="L20" s="117">
        <v>0</v>
      </c>
      <c r="M20" s="117">
        <v>1324</v>
      </c>
    </row>
    <row r="21" spans="1:13">
      <c r="A21" s="732" t="s">
        <v>26</v>
      </c>
      <c r="B21" s="733">
        <v>0</v>
      </c>
      <c r="C21" s="733">
        <v>3148</v>
      </c>
      <c r="D21" s="733">
        <v>430</v>
      </c>
      <c r="E21" s="733">
        <v>0</v>
      </c>
      <c r="F21" s="733">
        <v>187</v>
      </c>
      <c r="G21" s="733">
        <v>0</v>
      </c>
      <c r="H21" s="733">
        <v>1223</v>
      </c>
      <c r="I21" s="733">
        <v>16</v>
      </c>
      <c r="J21" s="733">
        <v>0</v>
      </c>
      <c r="K21" s="733">
        <v>229</v>
      </c>
      <c r="L21" s="733">
        <v>0</v>
      </c>
      <c r="M21" s="733">
        <v>2004</v>
      </c>
    </row>
    <row r="22" spans="1:13">
      <c r="A22" s="876" t="s">
        <v>27</v>
      </c>
      <c r="B22" s="117">
        <v>13173</v>
      </c>
      <c r="C22" s="117">
        <v>192585</v>
      </c>
      <c r="D22" s="117">
        <v>66922</v>
      </c>
      <c r="E22" s="117">
        <v>3842</v>
      </c>
      <c r="F22" s="117">
        <v>9086</v>
      </c>
      <c r="G22" s="117">
        <v>4728</v>
      </c>
      <c r="H22" s="117">
        <v>16006</v>
      </c>
      <c r="I22" s="117">
        <v>3690</v>
      </c>
      <c r="J22" s="117">
        <v>58694</v>
      </c>
      <c r="K22" s="117">
        <v>21482</v>
      </c>
      <c r="L22" s="117">
        <v>3671</v>
      </c>
      <c r="M22" s="117">
        <v>25537</v>
      </c>
    </row>
    <row r="23" spans="1:13">
      <c r="A23" s="732" t="s">
        <v>28</v>
      </c>
      <c r="B23" s="733">
        <v>40</v>
      </c>
      <c r="C23" s="733">
        <v>13760</v>
      </c>
      <c r="D23" s="733">
        <v>43</v>
      </c>
      <c r="E23" s="733">
        <v>0</v>
      </c>
      <c r="F23" s="733">
        <v>0</v>
      </c>
      <c r="G23" s="733">
        <v>192</v>
      </c>
      <c r="H23" s="733">
        <v>556</v>
      </c>
      <c r="I23" s="733">
        <v>192</v>
      </c>
      <c r="J23" s="733">
        <v>5913</v>
      </c>
      <c r="K23" s="733">
        <v>6372</v>
      </c>
      <c r="L23" s="733">
        <v>0</v>
      </c>
      <c r="M23" s="733">
        <v>869</v>
      </c>
    </row>
    <row r="24" spans="1:13">
      <c r="A24" s="876" t="s">
        <v>29</v>
      </c>
      <c r="B24" s="117">
        <v>0</v>
      </c>
      <c r="C24" s="117">
        <v>37485</v>
      </c>
      <c r="D24" s="117">
        <v>2824</v>
      </c>
      <c r="E24" s="117">
        <v>0</v>
      </c>
      <c r="F24" s="117">
        <v>1857</v>
      </c>
      <c r="G24" s="117">
        <v>201</v>
      </c>
      <c r="H24" s="117">
        <v>3168</v>
      </c>
      <c r="I24" s="117">
        <v>1795</v>
      </c>
      <c r="J24" s="117">
        <v>13290</v>
      </c>
      <c r="K24" s="117">
        <v>10366</v>
      </c>
      <c r="L24" s="117">
        <v>0</v>
      </c>
      <c r="M24" s="117">
        <v>5598</v>
      </c>
    </row>
    <row r="25" spans="1:13">
      <c r="A25" s="732" t="s">
        <v>30</v>
      </c>
      <c r="B25" s="733">
        <v>0</v>
      </c>
      <c r="C25" s="733">
        <v>968</v>
      </c>
      <c r="D25" s="733">
        <v>30</v>
      </c>
      <c r="E25" s="733">
        <v>0</v>
      </c>
      <c r="F25" s="733">
        <v>0</v>
      </c>
      <c r="G25" s="733">
        <v>10</v>
      </c>
      <c r="H25" s="733">
        <v>41</v>
      </c>
      <c r="I25" s="733">
        <v>3</v>
      </c>
      <c r="J25" s="733">
        <v>24</v>
      </c>
      <c r="K25" s="733">
        <v>142</v>
      </c>
      <c r="L25" s="733">
        <v>0</v>
      </c>
      <c r="M25" s="733">
        <v>3985</v>
      </c>
    </row>
    <row r="26" spans="1:13" ht="18" customHeight="1">
      <c r="A26" s="45" t="s">
        <v>350</v>
      </c>
      <c r="B26" s="46">
        <v>984</v>
      </c>
      <c r="C26" s="46">
        <v>9172</v>
      </c>
      <c r="D26" s="46">
        <v>1</v>
      </c>
      <c r="E26" s="46">
        <v>0</v>
      </c>
      <c r="F26" s="46">
        <v>278</v>
      </c>
      <c r="G26" s="46">
        <v>0</v>
      </c>
      <c r="H26" s="46">
        <v>353</v>
      </c>
      <c r="I26" s="46">
        <v>54</v>
      </c>
      <c r="J26" s="46">
        <v>16507</v>
      </c>
      <c r="K26" s="46">
        <v>6027</v>
      </c>
      <c r="L26" s="46">
        <v>0</v>
      </c>
      <c r="M26" s="46">
        <v>2345</v>
      </c>
    </row>
    <row r="27" spans="1:13">
      <c r="A27" s="732" t="s">
        <v>93</v>
      </c>
      <c r="B27" s="733">
        <v>0</v>
      </c>
      <c r="C27" s="733">
        <v>1010</v>
      </c>
      <c r="D27" s="733">
        <v>1</v>
      </c>
      <c r="E27" s="733">
        <v>0</v>
      </c>
      <c r="F27" s="733">
        <v>0</v>
      </c>
      <c r="G27" s="733">
        <v>0</v>
      </c>
      <c r="H27" s="733">
        <v>0</v>
      </c>
      <c r="I27" s="733">
        <v>32</v>
      </c>
      <c r="J27" s="733">
        <v>3114</v>
      </c>
      <c r="K27" s="733">
        <v>2495</v>
      </c>
      <c r="L27" s="733">
        <v>0</v>
      </c>
      <c r="M27" s="733">
        <v>0</v>
      </c>
    </row>
    <row r="28" spans="1:13">
      <c r="A28" s="876" t="s">
        <v>101</v>
      </c>
      <c r="B28" s="117">
        <v>937</v>
      </c>
      <c r="C28" s="117">
        <v>3173</v>
      </c>
      <c r="D28" s="117">
        <v>0</v>
      </c>
      <c r="E28" s="117">
        <v>0</v>
      </c>
      <c r="F28" s="117">
        <v>98</v>
      </c>
      <c r="G28" s="117">
        <v>0</v>
      </c>
      <c r="H28" s="117">
        <v>94</v>
      </c>
      <c r="I28" s="117">
        <v>0</v>
      </c>
      <c r="J28" s="117">
        <v>11595</v>
      </c>
      <c r="K28" s="117">
        <v>676</v>
      </c>
      <c r="L28" s="117">
        <v>0</v>
      </c>
      <c r="M28" s="117">
        <v>0</v>
      </c>
    </row>
    <row r="29" spans="1:13">
      <c r="A29" s="732" t="s">
        <v>92</v>
      </c>
      <c r="B29" s="733">
        <v>47</v>
      </c>
      <c r="C29" s="733">
        <v>1446</v>
      </c>
      <c r="D29" s="733">
        <v>0</v>
      </c>
      <c r="E29" s="733">
        <v>0</v>
      </c>
      <c r="F29" s="733">
        <v>0</v>
      </c>
      <c r="G29" s="733">
        <v>0</v>
      </c>
      <c r="H29" s="733">
        <v>160</v>
      </c>
      <c r="I29" s="733">
        <v>22</v>
      </c>
      <c r="J29" s="733">
        <v>0</v>
      </c>
      <c r="K29" s="733">
        <v>55</v>
      </c>
      <c r="L29" s="733">
        <v>0</v>
      </c>
      <c r="M29" s="733">
        <v>2330</v>
      </c>
    </row>
    <row r="30" spans="1:13">
      <c r="A30" s="876" t="s">
        <v>100</v>
      </c>
      <c r="B30" s="117">
        <v>0</v>
      </c>
      <c r="C30" s="117">
        <v>962</v>
      </c>
      <c r="D30" s="117">
        <v>0</v>
      </c>
      <c r="E30" s="117">
        <v>0</v>
      </c>
      <c r="F30" s="117">
        <v>0</v>
      </c>
      <c r="G30" s="117">
        <v>0</v>
      </c>
      <c r="H30" s="117">
        <v>0</v>
      </c>
      <c r="I30" s="117">
        <v>0</v>
      </c>
      <c r="J30" s="117">
        <v>0</v>
      </c>
      <c r="K30" s="117">
        <v>0</v>
      </c>
      <c r="L30" s="117">
        <v>0</v>
      </c>
      <c r="M30" s="117">
        <v>0</v>
      </c>
    </row>
    <row r="31" spans="1:13">
      <c r="A31" s="732" t="s">
        <v>91</v>
      </c>
      <c r="B31" s="733">
        <v>0</v>
      </c>
      <c r="C31" s="733">
        <v>1772</v>
      </c>
      <c r="D31" s="733">
        <v>0</v>
      </c>
      <c r="E31" s="733">
        <v>0</v>
      </c>
      <c r="F31" s="733">
        <v>180</v>
      </c>
      <c r="G31" s="733">
        <v>0</v>
      </c>
      <c r="H31" s="733">
        <v>99</v>
      </c>
      <c r="I31" s="733">
        <v>0</v>
      </c>
      <c r="J31" s="733">
        <v>849</v>
      </c>
      <c r="K31" s="733">
        <v>1128</v>
      </c>
      <c r="L31" s="733">
        <v>0</v>
      </c>
      <c r="M31" s="733">
        <v>15</v>
      </c>
    </row>
    <row r="32" spans="1:13">
      <c r="A32" s="876" t="s">
        <v>90</v>
      </c>
      <c r="B32" s="117">
        <v>0</v>
      </c>
      <c r="C32" s="117">
        <v>809</v>
      </c>
      <c r="D32" s="117">
        <v>0</v>
      </c>
      <c r="E32" s="117">
        <v>0</v>
      </c>
      <c r="F32" s="117">
        <v>0</v>
      </c>
      <c r="G32" s="117">
        <v>0</v>
      </c>
      <c r="H32" s="117">
        <v>0</v>
      </c>
      <c r="I32" s="117">
        <v>0</v>
      </c>
      <c r="J32" s="117">
        <v>949</v>
      </c>
      <c r="K32" s="117">
        <v>1673</v>
      </c>
      <c r="L32" s="117">
        <v>0</v>
      </c>
      <c r="M32" s="117">
        <v>0</v>
      </c>
    </row>
    <row r="33" spans="1:13" ht="17.25" customHeight="1">
      <c r="A33" s="734" t="s">
        <v>349</v>
      </c>
      <c r="B33" s="731">
        <v>0</v>
      </c>
      <c r="C33" s="731">
        <v>101</v>
      </c>
      <c r="D33" s="731">
        <v>0</v>
      </c>
      <c r="E33" s="731">
        <v>0</v>
      </c>
      <c r="F33" s="731">
        <v>0</v>
      </c>
      <c r="G33" s="731">
        <v>0</v>
      </c>
      <c r="H33" s="731">
        <v>0</v>
      </c>
      <c r="I33" s="731">
        <v>0</v>
      </c>
      <c r="J33" s="731">
        <v>0</v>
      </c>
      <c r="K33" s="731">
        <v>92</v>
      </c>
      <c r="L33" s="731">
        <v>0</v>
      </c>
      <c r="M33" s="731">
        <v>0</v>
      </c>
    </row>
    <row r="34" spans="1:13" ht="14.25" customHeight="1">
      <c r="A34" s="876" t="s">
        <v>99</v>
      </c>
      <c r="B34" s="117">
        <v>0</v>
      </c>
      <c r="C34" s="117">
        <v>101</v>
      </c>
      <c r="D34" s="117">
        <v>0</v>
      </c>
      <c r="E34" s="117">
        <v>0</v>
      </c>
      <c r="F34" s="117">
        <v>0</v>
      </c>
      <c r="G34" s="117">
        <v>0</v>
      </c>
      <c r="H34" s="117">
        <v>0</v>
      </c>
      <c r="I34" s="117">
        <v>0</v>
      </c>
      <c r="J34" s="117">
        <v>0</v>
      </c>
      <c r="K34" s="117">
        <v>92</v>
      </c>
      <c r="L34" s="117">
        <v>0</v>
      </c>
      <c r="M34" s="117">
        <v>0</v>
      </c>
    </row>
    <row r="35" spans="1:13" ht="17.25" customHeight="1">
      <c r="A35" s="734" t="s">
        <v>772</v>
      </c>
      <c r="B35" s="731">
        <v>0</v>
      </c>
      <c r="C35" s="731">
        <v>0</v>
      </c>
      <c r="D35" s="731">
        <v>0</v>
      </c>
      <c r="E35" s="731">
        <v>0</v>
      </c>
      <c r="F35" s="731">
        <v>0</v>
      </c>
      <c r="G35" s="731">
        <v>0</v>
      </c>
      <c r="H35" s="731">
        <v>0</v>
      </c>
      <c r="I35" s="731">
        <v>0</v>
      </c>
      <c r="J35" s="731">
        <v>0</v>
      </c>
      <c r="K35" s="731">
        <v>0</v>
      </c>
      <c r="L35" s="731">
        <v>0</v>
      </c>
      <c r="M35" s="731">
        <v>0</v>
      </c>
    </row>
    <row r="36" spans="1:13">
      <c r="A36" s="876" t="s">
        <v>116</v>
      </c>
      <c r="B36" s="117">
        <v>0</v>
      </c>
      <c r="C36" s="117">
        <v>0</v>
      </c>
      <c r="D36" s="117">
        <v>0</v>
      </c>
      <c r="E36" s="117">
        <v>0</v>
      </c>
      <c r="F36" s="117">
        <v>0</v>
      </c>
      <c r="G36" s="117">
        <v>0</v>
      </c>
      <c r="H36" s="117">
        <v>0</v>
      </c>
      <c r="I36" s="117">
        <v>0</v>
      </c>
      <c r="J36" s="117">
        <v>0</v>
      </c>
      <c r="K36" s="117">
        <v>0</v>
      </c>
      <c r="L36" s="117">
        <v>0</v>
      </c>
      <c r="M36" s="117">
        <v>0</v>
      </c>
    </row>
    <row r="37" spans="1:13" ht="8.25" customHeight="1">
      <c r="A37" s="1231"/>
      <c r="B37" s="1231"/>
      <c r="C37" s="1231"/>
      <c r="D37" s="1231"/>
      <c r="E37" s="1231"/>
      <c r="F37" s="1231"/>
      <c r="G37" s="1231"/>
      <c r="H37" s="1231"/>
      <c r="I37" s="1231"/>
      <c r="J37" s="1231"/>
      <c r="K37" s="1231"/>
      <c r="L37" s="1231"/>
      <c r="M37" s="1231"/>
    </row>
  </sheetData>
  <mergeCells count="4">
    <mergeCell ref="A3:A5"/>
    <mergeCell ref="B3:M4"/>
    <mergeCell ref="A37:M37"/>
    <mergeCell ref="A1:M1"/>
  </mergeCells>
  <hyperlinks>
    <hyperlink ref="N1" location="INDICE!A1" display="INDICE"/>
  </hyperlinks>
  <printOptions horizontalCentered="1"/>
  <pageMargins left="0.74803149606299213" right="0.74803149606299213" top="1.1417322834645669" bottom="0.98425196850393704" header="0" footer="0.51181102362204722"/>
  <pageSetup paperSize="9" scale="80" firstPageNumber="121" orientation="landscape" useFirstPageNumber="1" r:id="rId1"/>
  <headerFooter scaleWithDoc="0" alignWithMargins="0">
    <oddHeader>&amp;C&amp;G</oddHeader>
    <oddFooter>&amp;C&amp;12 127</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90" zoomScaleNormal="90" zoomScalePageLayoutView="80" workbookViewId="0">
      <selection activeCell="A2" sqref="A2"/>
    </sheetView>
  </sheetViews>
  <sheetFormatPr baseColWidth="10" defaultColWidth="9.140625" defaultRowHeight="12.75"/>
  <cols>
    <col min="1" max="1" width="25.42578125" style="65" customWidth="1"/>
    <col min="2" max="2" width="12" style="65" bestFit="1" customWidth="1"/>
    <col min="3" max="3" width="10.85546875" style="65" bestFit="1" customWidth="1"/>
    <col min="4" max="4" width="11" style="65" bestFit="1" customWidth="1"/>
    <col min="5" max="5" width="8.28515625" style="65" bestFit="1" customWidth="1"/>
    <col min="6" max="6" width="9.5703125" style="65" bestFit="1" customWidth="1"/>
    <col min="7" max="7" width="11.7109375" style="65" bestFit="1" customWidth="1"/>
    <col min="8" max="8" width="9.7109375" style="65" bestFit="1" customWidth="1"/>
    <col min="9" max="9" width="11.42578125" style="65" bestFit="1" customWidth="1"/>
    <col min="10" max="13" width="11.28515625" style="65" bestFit="1" customWidth="1"/>
    <col min="14" max="14" width="9.140625" style="65" bestFit="1" customWidth="1"/>
    <col min="15" max="15" width="10.42578125" style="65" bestFit="1" customWidth="1"/>
    <col min="16" max="16" width="10.28515625" style="65" bestFit="1" customWidth="1"/>
    <col min="17" max="16384" width="9.140625" style="57"/>
  </cols>
  <sheetData>
    <row r="1" spans="1:17" ht="42.75" customHeight="1">
      <c r="A1" s="1167" t="s">
        <v>1462</v>
      </c>
      <c r="B1" s="1168"/>
      <c r="C1" s="1168"/>
      <c r="D1" s="1168"/>
      <c r="E1" s="1168"/>
      <c r="F1" s="1168"/>
      <c r="G1" s="1168"/>
      <c r="H1" s="1168"/>
      <c r="I1" s="1168"/>
      <c r="J1" s="1168"/>
      <c r="K1" s="1168"/>
      <c r="L1" s="1168"/>
      <c r="M1" s="1168"/>
      <c r="N1" s="1168"/>
      <c r="O1" s="1168"/>
      <c r="P1" s="1168"/>
      <c r="Q1" s="475" t="s">
        <v>1037</v>
      </c>
    </row>
    <row r="2" spans="1:17" ht="4.5" customHeight="1">
      <c r="A2" s="58"/>
      <c r="B2" s="62"/>
      <c r="C2" s="62"/>
      <c r="D2" s="62"/>
      <c r="E2" s="62"/>
      <c r="F2" s="62"/>
      <c r="G2" s="62"/>
      <c r="H2" s="62"/>
      <c r="I2" s="62"/>
      <c r="J2" s="62"/>
      <c r="K2" s="62"/>
      <c r="L2" s="62"/>
      <c r="M2" s="62"/>
      <c r="N2" s="62"/>
      <c r="O2" s="62"/>
      <c r="P2" s="62"/>
    </row>
    <row r="3" spans="1:17" s="58" customFormat="1" ht="47.25" customHeight="1">
      <c r="A3" s="743" t="s">
        <v>98</v>
      </c>
      <c r="B3" s="743" t="s">
        <v>904</v>
      </c>
      <c r="C3" s="743" t="s">
        <v>903</v>
      </c>
      <c r="D3" s="743" t="s">
        <v>902</v>
      </c>
      <c r="E3" s="743" t="s">
        <v>901</v>
      </c>
      <c r="F3" s="743" t="s">
        <v>900</v>
      </c>
      <c r="G3" s="743" t="s">
        <v>899</v>
      </c>
      <c r="H3" s="743" t="s">
        <v>62</v>
      </c>
      <c r="I3" s="743" t="s">
        <v>898</v>
      </c>
      <c r="J3" s="743" t="s">
        <v>897</v>
      </c>
      <c r="K3" s="743" t="s">
        <v>896</v>
      </c>
      <c r="L3" s="743" t="s">
        <v>895</v>
      </c>
      <c r="M3" s="743" t="s">
        <v>894</v>
      </c>
      <c r="N3" s="743" t="s">
        <v>893</v>
      </c>
      <c r="O3" s="743" t="s">
        <v>892</v>
      </c>
      <c r="P3" s="743" t="s">
        <v>891</v>
      </c>
    </row>
    <row r="4" spans="1:17" ht="15" customHeight="1">
      <c r="A4" s="45" t="s">
        <v>11</v>
      </c>
      <c r="B4" s="46">
        <v>2747536</v>
      </c>
      <c r="C4" s="46">
        <v>488257</v>
      </c>
      <c r="D4" s="46">
        <v>3813308</v>
      </c>
      <c r="E4" s="46">
        <v>188572</v>
      </c>
      <c r="F4" s="46">
        <v>1566246</v>
      </c>
      <c r="G4" s="46">
        <v>553936</v>
      </c>
      <c r="H4" s="46">
        <v>1014135</v>
      </c>
      <c r="I4" s="46">
        <v>108603</v>
      </c>
      <c r="J4" s="46">
        <v>3484</v>
      </c>
      <c r="K4" s="46">
        <v>5603</v>
      </c>
      <c r="L4" s="46">
        <v>1169</v>
      </c>
      <c r="M4" s="46">
        <v>5205</v>
      </c>
      <c r="N4" s="46">
        <v>488981</v>
      </c>
      <c r="O4" s="46">
        <v>1775111</v>
      </c>
      <c r="P4" s="46">
        <v>634325</v>
      </c>
    </row>
    <row r="5" spans="1:17" ht="15.75" customHeight="1">
      <c r="A5" s="734" t="s">
        <v>352</v>
      </c>
      <c r="B5" s="731">
        <v>1549812</v>
      </c>
      <c r="C5" s="731">
        <v>273291</v>
      </c>
      <c r="D5" s="731">
        <v>2335978</v>
      </c>
      <c r="E5" s="731">
        <v>149613</v>
      </c>
      <c r="F5" s="731">
        <v>991051</v>
      </c>
      <c r="G5" s="731">
        <v>243974</v>
      </c>
      <c r="H5" s="731">
        <v>459940</v>
      </c>
      <c r="I5" s="731">
        <v>69799</v>
      </c>
      <c r="J5" s="731">
        <v>3004</v>
      </c>
      <c r="K5" s="731">
        <v>3685</v>
      </c>
      <c r="L5" s="731">
        <v>889</v>
      </c>
      <c r="M5" s="731">
        <v>4886</v>
      </c>
      <c r="N5" s="731">
        <v>329908</v>
      </c>
      <c r="O5" s="731">
        <v>824113</v>
      </c>
      <c r="P5" s="731">
        <v>443814</v>
      </c>
    </row>
    <row r="6" spans="1:17" ht="14.25" customHeight="1">
      <c r="A6" s="150" t="s">
        <v>13</v>
      </c>
      <c r="B6" s="117">
        <v>114210</v>
      </c>
      <c r="C6" s="117">
        <v>4281</v>
      </c>
      <c r="D6" s="117">
        <v>407254</v>
      </c>
      <c r="E6" s="117">
        <v>4554</v>
      </c>
      <c r="F6" s="117">
        <v>78215</v>
      </c>
      <c r="G6" s="117">
        <v>2578</v>
      </c>
      <c r="H6" s="117">
        <v>92005</v>
      </c>
      <c r="I6" s="117">
        <v>2713</v>
      </c>
      <c r="J6" s="117">
        <v>0</v>
      </c>
      <c r="K6" s="117">
        <v>0</v>
      </c>
      <c r="L6" s="117">
        <v>0</v>
      </c>
      <c r="M6" s="117">
        <v>0</v>
      </c>
      <c r="N6" s="117">
        <v>95346</v>
      </c>
      <c r="O6" s="117">
        <v>21246</v>
      </c>
      <c r="P6" s="117">
        <v>54954</v>
      </c>
    </row>
    <row r="7" spans="1:17" ht="15" customHeight="1">
      <c r="A7" s="756" t="s">
        <v>14</v>
      </c>
      <c r="B7" s="733">
        <v>31516</v>
      </c>
      <c r="C7" s="733">
        <v>14530</v>
      </c>
      <c r="D7" s="733">
        <v>22177</v>
      </c>
      <c r="E7" s="733">
        <v>783</v>
      </c>
      <c r="F7" s="733">
        <v>10063</v>
      </c>
      <c r="G7" s="733">
        <v>0</v>
      </c>
      <c r="H7" s="733">
        <v>6686</v>
      </c>
      <c r="I7" s="733">
        <v>0</v>
      </c>
      <c r="J7" s="733">
        <v>0</v>
      </c>
      <c r="K7" s="733">
        <v>0</v>
      </c>
      <c r="L7" s="733">
        <v>0</v>
      </c>
      <c r="M7" s="733">
        <v>0</v>
      </c>
      <c r="N7" s="733">
        <v>155</v>
      </c>
      <c r="O7" s="733">
        <v>272</v>
      </c>
      <c r="P7" s="733">
        <v>1148</v>
      </c>
    </row>
    <row r="8" spans="1:17" ht="15.75" customHeight="1">
      <c r="A8" s="150" t="s">
        <v>15</v>
      </c>
      <c r="B8" s="117">
        <v>51233</v>
      </c>
      <c r="C8" s="117">
        <v>73</v>
      </c>
      <c r="D8" s="117">
        <v>48620</v>
      </c>
      <c r="E8" s="117">
        <v>1125</v>
      </c>
      <c r="F8" s="117">
        <v>47806</v>
      </c>
      <c r="G8" s="117">
        <v>1644</v>
      </c>
      <c r="H8" s="117">
        <v>35734</v>
      </c>
      <c r="I8" s="117">
        <v>943</v>
      </c>
      <c r="J8" s="117">
        <v>0</v>
      </c>
      <c r="K8" s="117">
        <v>0</v>
      </c>
      <c r="L8" s="117">
        <v>0</v>
      </c>
      <c r="M8" s="117">
        <v>0</v>
      </c>
      <c r="N8" s="117">
        <v>466</v>
      </c>
      <c r="O8" s="117">
        <v>0</v>
      </c>
      <c r="P8" s="117">
        <v>0</v>
      </c>
    </row>
    <row r="9" spans="1:17" ht="15.75" customHeight="1">
      <c r="A9" s="756" t="s">
        <v>16</v>
      </c>
      <c r="B9" s="733">
        <v>54624</v>
      </c>
      <c r="C9" s="733">
        <v>29759</v>
      </c>
      <c r="D9" s="733">
        <v>31976</v>
      </c>
      <c r="E9" s="733">
        <v>115</v>
      </c>
      <c r="F9" s="733">
        <v>6067</v>
      </c>
      <c r="G9" s="733">
        <v>36673</v>
      </c>
      <c r="H9" s="733">
        <v>80</v>
      </c>
      <c r="I9" s="733">
        <v>0</v>
      </c>
      <c r="J9" s="733">
        <v>0</v>
      </c>
      <c r="K9" s="733">
        <v>0</v>
      </c>
      <c r="L9" s="733">
        <v>0</v>
      </c>
      <c r="M9" s="733">
        <v>0</v>
      </c>
      <c r="N9" s="733">
        <v>2238</v>
      </c>
      <c r="O9" s="733">
        <v>102</v>
      </c>
      <c r="P9" s="733">
        <v>11752</v>
      </c>
    </row>
    <row r="10" spans="1:17" ht="15.75" customHeight="1">
      <c r="A10" s="150" t="s">
        <v>17</v>
      </c>
      <c r="B10" s="117">
        <v>141719</v>
      </c>
      <c r="C10" s="117">
        <v>11509</v>
      </c>
      <c r="D10" s="117">
        <v>81790</v>
      </c>
      <c r="E10" s="117">
        <v>11494</v>
      </c>
      <c r="F10" s="117">
        <v>55533</v>
      </c>
      <c r="G10" s="117">
        <v>1344</v>
      </c>
      <c r="H10" s="117">
        <v>613</v>
      </c>
      <c r="I10" s="117">
        <v>0</v>
      </c>
      <c r="J10" s="117">
        <v>0</v>
      </c>
      <c r="K10" s="117">
        <v>0</v>
      </c>
      <c r="L10" s="117">
        <v>0</v>
      </c>
      <c r="M10" s="117">
        <v>0</v>
      </c>
      <c r="N10" s="117">
        <v>1793</v>
      </c>
      <c r="O10" s="117">
        <v>2485</v>
      </c>
      <c r="P10" s="117">
        <v>0</v>
      </c>
    </row>
    <row r="11" spans="1:17" ht="15" customHeight="1">
      <c r="A11" s="756" t="s">
        <v>18</v>
      </c>
      <c r="B11" s="733">
        <v>152834</v>
      </c>
      <c r="C11" s="733">
        <v>15248</v>
      </c>
      <c r="D11" s="733">
        <v>293050</v>
      </c>
      <c r="E11" s="733">
        <v>8737</v>
      </c>
      <c r="F11" s="733">
        <v>77370</v>
      </c>
      <c r="G11" s="733">
        <v>7606</v>
      </c>
      <c r="H11" s="733">
        <v>3540</v>
      </c>
      <c r="I11" s="733">
        <v>0</v>
      </c>
      <c r="J11" s="733">
        <v>0</v>
      </c>
      <c r="K11" s="733">
        <v>0</v>
      </c>
      <c r="L11" s="733">
        <v>0</v>
      </c>
      <c r="M11" s="733">
        <v>0</v>
      </c>
      <c r="N11" s="733">
        <v>4131</v>
      </c>
      <c r="O11" s="733">
        <v>20081</v>
      </c>
      <c r="P11" s="733">
        <v>8737</v>
      </c>
    </row>
    <row r="12" spans="1:17" ht="14.25" customHeight="1">
      <c r="A12" s="150" t="s">
        <v>19</v>
      </c>
      <c r="B12" s="117">
        <v>77565</v>
      </c>
      <c r="C12" s="117">
        <v>791</v>
      </c>
      <c r="D12" s="117">
        <v>130852</v>
      </c>
      <c r="E12" s="117">
        <v>43384</v>
      </c>
      <c r="F12" s="117">
        <v>72471</v>
      </c>
      <c r="G12" s="117">
        <v>39560</v>
      </c>
      <c r="H12" s="117">
        <v>15686</v>
      </c>
      <c r="I12" s="117">
        <v>0</v>
      </c>
      <c r="J12" s="117">
        <v>0</v>
      </c>
      <c r="K12" s="117">
        <v>0</v>
      </c>
      <c r="L12" s="117">
        <v>0</v>
      </c>
      <c r="M12" s="117">
        <v>0</v>
      </c>
      <c r="N12" s="117">
        <v>4446</v>
      </c>
      <c r="O12" s="117">
        <v>4865</v>
      </c>
      <c r="P12" s="117">
        <v>5197</v>
      </c>
    </row>
    <row r="13" spans="1:17" ht="15.75" customHeight="1">
      <c r="A13" s="756" t="s">
        <v>20</v>
      </c>
      <c r="B13" s="733">
        <v>36052</v>
      </c>
      <c r="C13" s="733">
        <v>1945</v>
      </c>
      <c r="D13" s="733">
        <v>48523</v>
      </c>
      <c r="E13" s="733">
        <v>2425</v>
      </c>
      <c r="F13" s="733">
        <v>16091</v>
      </c>
      <c r="G13" s="733">
        <v>19130</v>
      </c>
      <c r="H13" s="733">
        <v>11919</v>
      </c>
      <c r="I13" s="733">
        <v>8270</v>
      </c>
      <c r="J13" s="733">
        <v>19</v>
      </c>
      <c r="K13" s="733">
        <v>101</v>
      </c>
      <c r="L13" s="733">
        <v>3</v>
      </c>
      <c r="M13" s="733">
        <v>109</v>
      </c>
      <c r="N13" s="733">
        <v>500</v>
      </c>
      <c r="O13" s="733">
        <v>0</v>
      </c>
      <c r="P13" s="733">
        <v>1947</v>
      </c>
    </row>
    <row r="14" spans="1:17" ht="15" customHeight="1">
      <c r="A14" s="150" t="s">
        <v>21</v>
      </c>
      <c r="B14" s="117">
        <v>725696</v>
      </c>
      <c r="C14" s="117">
        <v>190772</v>
      </c>
      <c r="D14" s="117">
        <v>1110357</v>
      </c>
      <c r="E14" s="117">
        <v>65534</v>
      </c>
      <c r="F14" s="117">
        <v>543994</v>
      </c>
      <c r="G14" s="117">
        <v>133557</v>
      </c>
      <c r="H14" s="117">
        <v>290463</v>
      </c>
      <c r="I14" s="117">
        <v>52291</v>
      </c>
      <c r="J14" s="117">
        <v>2985</v>
      </c>
      <c r="K14" s="117">
        <v>3584</v>
      </c>
      <c r="L14" s="117">
        <v>886</v>
      </c>
      <c r="M14" s="117">
        <v>4777</v>
      </c>
      <c r="N14" s="117">
        <v>206674</v>
      </c>
      <c r="O14" s="117">
        <v>768696</v>
      </c>
      <c r="P14" s="117">
        <v>346156</v>
      </c>
    </row>
    <row r="15" spans="1:17" ht="15" customHeight="1">
      <c r="A15" s="756" t="s">
        <v>22</v>
      </c>
      <c r="B15" s="733">
        <v>157118</v>
      </c>
      <c r="C15" s="733">
        <v>4383</v>
      </c>
      <c r="D15" s="733">
        <v>144051</v>
      </c>
      <c r="E15" s="733">
        <v>11462</v>
      </c>
      <c r="F15" s="733">
        <v>78215</v>
      </c>
      <c r="G15" s="733">
        <v>1882</v>
      </c>
      <c r="H15" s="733">
        <v>3214</v>
      </c>
      <c r="I15" s="733">
        <v>5582</v>
      </c>
      <c r="J15" s="733">
        <v>0</v>
      </c>
      <c r="K15" s="733">
        <v>0</v>
      </c>
      <c r="L15" s="733">
        <v>0</v>
      </c>
      <c r="M15" s="733">
        <v>0</v>
      </c>
      <c r="N15" s="733">
        <v>14159</v>
      </c>
      <c r="O15" s="733">
        <v>6366</v>
      </c>
      <c r="P15" s="733">
        <v>13923</v>
      </c>
    </row>
    <row r="16" spans="1:17" ht="14.25" customHeight="1">
      <c r="A16" s="150" t="s">
        <v>23</v>
      </c>
      <c r="B16" s="117">
        <v>7245</v>
      </c>
      <c r="C16" s="117">
        <v>0</v>
      </c>
      <c r="D16" s="117">
        <v>17328</v>
      </c>
      <c r="E16" s="117">
        <v>0</v>
      </c>
      <c r="F16" s="117">
        <v>5226</v>
      </c>
      <c r="G16" s="117">
        <v>0</v>
      </c>
      <c r="H16" s="117">
        <v>0</v>
      </c>
      <c r="I16" s="117">
        <v>0</v>
      </c>
      <c r="J16" s="117">
        <v>0</v>
      </c>
      <c r="K16" s="117">
        <v>0</v>
      </c>
      <c r="L16" s="117">
        <v>0</v>
      </c>
      <c r="M16" s="117">
        <v>0</v>
      </c>
      <c r="N16" s="117">
        <v>0</v>
      </c>
      <c r="O16" s="117">
        <v>0</v>
      </c>
      <c r="P16" s="117">
        <v>0</v>
      </c>
    </row>
    <row r="17" spans="1:16" ht="16.5" customHeight="1">
      <c r="A17" s="734" t="s">
        <v>351</v>
      </c>
      <c r="B17" s="731">
        <v>1077848</v>
      </c>
      <c r="C17" s="731">
        <v>189970</v>
      </c>
      <c r="D17" s="731">
        <v>1392675</v>
      </c>
      <c r="E17" s="731">
        <v>33561</v>
      </c>
      <c r="F17" s="731">
        <v>477465</v>
      </c>
      <c r="G17" s="731">
        <v>271022</v>
      </c>
      <c r="H17" s="731">
        <v>506221</v>
      </c>
      <c r="I17" s="731">
        <v>38804</v>
      </c>
      <c r="J17" s="731">
        <v>480</v>
      </c>
      <c r="K17" s="731">
        <v>1918</v>
      </c>
      <c r="L17" s="731">
        <v>280</v>
      </c>
      <c r="M17" s="731">
        <v>319</v>
      </c>
      <c r="N17" s="731">
        <v>154669</v>
      </c>
      <c r="O17" s="731">
        <v>944034</v>
      </c>
      <c r="P17" s="731">
        <v>188181</v>
      </c>
    </row>
    <row r="18" spans="1:16" ht="15.75" customHeight="1">
      <c r="A18" s="150" t="s">
        <v>25</v>
      </c>
      <c r="B18" s="117">
        <v>329286</v>
      </c>
      <c r="C18" s="117">
        <v>101665</v>
      </c>
      <c r="D18" s="117">
        <v>424557</v>
      </c>
      <c r="E18" s="117">
        <v>937</v>
      </c>
      <c r="F18" s="117">
        <v>49638</v>
      </c>
      <c r="G18" s="117">
        <v>48977</v>
      </c>
      <c r="H18" s="117">
        <v>51007</v>
      </c>
      <c r="I18" s="117">
        <v>8517</v>
      </c>
      <c r="J18" s="117">
        <v>0</v>
      </c>
      <c r="K18" s="117">
        <v>0</v>
      </c>
      <c r="L18" s="117">
        <v>0</v>
      </c>
      <c r="M18" s="117">
        <v>0</v>
      </c>
      <c r="N18" s="117">
        <v>46848</v>
      </c>
      <c r="O18" s="117">
        <v>330510</v>
      </c>
      <c r="P18" s="117">
        <v>9319</v>
      </c>
    </row>
    <row r="19" spans="1:16" ht="16.5" customHeight="1">
      <c r="A19" s="756" t="s">
        <v>26</v>
      </c>
      <c r="B19" s="733">
        <v>35770</v>
      </c>
      <c r="C19" s="733">
        <v>27857</v>
      </c>
      <c r="D19" s="733">
        <v>9279</v>
      </c>
      <c r="E19" s="733">
        <v>22</v>
      </c>
      <c r="F19" s="733">
        <v>5231</v>
      </c>
      <c r="G19" s="733">
        <v>3155</v>
      </c>
      <c r="H19" s="733">
        <v>10176</v>
      </c>
      <c r="I19" s="733">
        <v>0</v>
      </c>
      <c r="J19" s="733">
        <v>0</v>
      </c>
      <c r="K19" s="733">
        <v>0</v>
      </c>
      <c r="L19" s="733">
        <v>0</v>
      </c>
      <c r="M19" s="733">
        <v>0</v>
      </c>
      <c r="N19" s="733">
        <v>2868</v>
      </c>
      <c r="O19" s="733">
        <v>6803</v>
      </c>
      <c r="P19" s="733">
        <v>4391</v>
      </c>
    </row>
    <row r="20" spans="1:16" ht="16.5" customHeight="1">
      <c r="A20" s="150" t="s">
        <v>27</v>
      </c>
      <c r="B20" s="117">
        <v>407266</v>
      </c>
      <c r="C20" s="117">
        <v>28282</v>
      </c>
      <c r="D20" s="117">
        <v>601873</v>
      </c>
      <c r="E20" s="117">
        <v>15930</v>
      </c>
      <c r="F20" s="117">
        <v>255685</v>
      </c>
      <c r="G20" s="117">
        <v>85084</v>
      </c>
      <c r="H20" s="117">
        <v>237379</v>
      </c>
      <c r="I20" s="117">
        <v>30287</v>
      </c>
      <c r="J20" s="117">
        <v>480</v>
      </c>
      <c r="K20" s="117">
        <v>1918</v>
      </c>
      <c r="L20" s="117">
        <v>280</v>
      </c>
      <c r="M20" s="117">
        <v>319</v>
      </c>
      <c r="N20" s="117">
        <v>91417</v>
      </c>
      <c r="O20" s="117">
        <v>549367</v>
      </c>
      <c r="P20" s="117">
        <v>101139</v>
      </c>
    </row>
    <row r="21" spans="1:16" ht="15" customHeight="1">
      <c r="A21" s="756" t="s">
        <v>28</v>
      </c>
      <c r="B21" s="733">
        <v>41385</v>
      </c>
      <c r="C21" s="733">
        <v>15445</v>
      </c>
      <c r="D21" s="733">
        <v>56388</v>
      </c>
      <c r="E21" s="733">
        <v>774</v>
      </c>
      <c r="F21" s="733">
        <v>28620</v>
      </c>
      <c r="G21" s="733">
        <v>36653</v>
      </c>
      <c r="H21" s="733">
        <v>6717</v>
      </c>
      <c r="I21" s="733">
        <v>0</v>
      </c>
      <c r="J21" s="733">
        <v>0</v>
      </c>
      <c r="K21" s="733">
        <v>0</v>
      </c>
      <c r="L21" s="733">
        <v>0</v>
      </c>
      <c r="M21" s="733">
        <v>0</v>
      </c>
      <c r="N21" s="733">
        <v>748</v>
      </c>
      <c r="O21" s="733">
        <v>34210</v>
      </c>
      <c r="P21" s="733">
        <v>0</v>
      </c>
    </row>
    <row r="22" spans="1:16" ht="15" customHeight="1">
      <c r="A22" s="150" t="s">
        <v>29</v>
      </c>
      <c r="B22" s="117">
        <v>261851</v>
      </c>
      <c r="C22" s="117">
        <v>16697</v>
      </c>
      <c r="D22" s="117">
        <v>296517</v>
      </c>
      <c r="E22" s="117">
        <v>15898</v>
      </c>
      <c r="F22" s="117">
        <v>137868</v>
      </c>
      <c r="G22" s="117">
        <v>93239</v>
      </c>
      <c r="H22" s="117">
        <v>198747</v>
      </c>
      <c r="I22" s="117">
        <v>0</v>
      </c>
      <c r="J22" s="117">
        <v>0</v>
      </c>
      <c r="K22" s="117">
        <v>0</v>
      </c>
      <c r="L22" s="117">
        <v>0</v>
      </c>
      <c r="M22" s="117">
        <v>0</v>
      </c>
      <c r="N22" s="117">
        <v>12567</v>
      </c>
      <c r="O22" s="117">
        <v>22526</v>
      </c>
      <c r="P22" s="117">
        <v>73332</v>
      </c>
    </row>
    <row r="23" spans="1:16" ht="15" customHeight="1">
      <c r="A23" s="756" t="s">
        <v>30</v>
      </c>
      <c r="B23" s="733">
        <v>2290</v>
      </c>
      <c r="C23" s="733">
        <v>24</v>
      </c>
      <c r="D23" s="733">
        <v>4061</v>
      </c>
      <c r="E23" s="733">
        <v>0</v>
      </c>
      <c r="F23" s="733">
        <v>423</v>
      </c>
      <c r="G23" s="733">
        <v>3914</v>
      </c>
      <c r="H23" s="733">
        <v>2195</v>
      </c>
      <c r="I23" s="733">
        <v>0</v>
      </c>
      <c r="J23" s="733">
        <v>0</v>
      </c>
      <c r="K23" s="733">
        <v>0</v>
      </c>
      <c r="L23" s="733">
        <v>0</v>
      </c>
      <c r="M23" s="733">
        <v>0</v>
      </c>
      <c r="N23" s="733">
        <v>221</v>
      </c>
      <c r="O23" s="733">
        <v>618</v>
      </c>
      <c r="P23" s="733">
        <v>0</v>
      </c>
    </row>
    <row r="24" spans="1:16" ht="15.75" customHeight="1">
      <c r="A24" s="45" t="s">
        <v>350</v>
      </c>
      <c r="B24" s="46">
        <v>119876</v>
      </c>
      <c r="C24" s="46">
        <v>24996</v>
      </c>
      <c r="D24" s="46">
        <v>84655</v>
      </c>
      <c r="E24" s="46">
        <v>5398</v>
      </c>
      <c r="F24" s="46">
        <v>97730</v>
      </c>
      <c r="G24" s="46">
        <v>38940</v>
      </c>
      <c r="H24" s="46">
        <v>47974</v>
      </c>
      <c r="I24" s="46">
        <v>0</v>
      </c>
      <c r="J24" s="46">
        <v>0</v>
      </c>
      <c r="K24" s="46">
        <v>0</v>
      </c>
      <c r="L24" s="46">
        <v>0</v>
      </c>
      <c r="M24" s="46">
        <v>0</v>
      </c>
      <c r="N24" s="46">
        <v>2905</v>
      </c>
      <c r="O24" s="46">
        <v>6584</v>
      </c>
      <c r="P24" s="46">
        <v>2330</v>
      </c>
    </row>
    <row r="25" spans="1:16" ht="15.75" customHeight="1">
      <c r="A25" s="756" t="s">
        <v>93</v>
      </c>
      <c r="B25" s="733">
        <v>5520</v>
      </c>
      <c r="C25" s="733">
        <v>120</v>
      </c>
      <c r="D25" s="733">
        <v>8798</v>
      </c>
      <c r="E25" s="733">
        <v>30</v>
      </c>
      <c r="F25" s="733">
        <v>6247</v>
      </c>
      <c r="G25" s="733">
        <v>100</v>
      </c>
      <c r="H25" s="733">
        <v>2427</v>
      </c>
      <c r="I25" s="733">
        <v>0</v>
      </c>
      <c r="J25" s="733">
        <v>0</v>
      </c>
      <c r="K25" s="733">
        <v>0</v>
      </c>
      <c r="L25" s="733">
        <v>0</v>
      </c>
      <c r="M25" s="733">
        <v>0</v>
      </c>
      <c r="N25" s="733">
        <v>0</v>
      </c>
      <c r="O25" s="733">
        <v>24</v>
      </c>
      <c r="P25" s="733">
        <v>83</v>
      </c>
    </row>
    <row r="26" spans="1:16" ht="15.75" customHeight="1">
      <c r="A26" s="150" t="s">
        <v>101</v>
      </c>
      <c r="B26" s="117">
        <v>35894</v>
      </c>
      <c r="C26" s="117">
        <v>2600</v>
      </c>
      <c r="D26" s="117">
        <v>16182</v>
      </c>
      <c r="E26" s="117">
        <v>1594</v>
      </c>
      <c r="F26" s="117">
        <v>23236</v>
      </c>
      <c r="G26" s="117">
        <v>6080</v>
      </c>
      <c r="H26" s="117">
        <v>9876</v>
      </c>
      <c r="I26" s="117">
        <v>0</v>
      </c>
      <c r="J26" s="117">
        <v>0</v>
      </c>
      <c r="K26" s="117">
        <v>0</v>
      </c>
      <c r="L26" s="117">
        <v>0</v>
      </c>
      <c r="M26" s="117">
        <v>0</v>
      </c>
      <c r="N26" s="117">
        <v>61</v>
      </c>
      <c r="O26" s="117">
        <v>5351</v>
      </c>
      <c r="P26" s="117">
        <v>2242</v>
      </c>
    </row>
    <row r="27" spans="1:16" ht="16.5" customHeight="1">
      <c r="A27" s="756" t="s">
        <v>92</v>
      </c>
      <c r="B27" s="733">
        <v>40399</v>
      </c>
      <c r="C27" s="733">
        <v>317</v>
      </c>
      <c r="D27" s="733">
        <v>22821</v>
      </c>
      <c r="E27" s="733">
        <v>395</v>
      </c>
      <c r="F27" s="733">
        <v>32581</v>
      </c>
      <c r="G27" s="733">
        <v>7759</v>
      </c>
      <c r="H27" s="733">
        <v>5671</v>
      </c>
      <c r="I27" s="733">
        <v>0</v>
      </c>
      <c r="J27" s="733">
        <v>0</v>
      </c>
      <c r="K27" s="733">
        <v>0</v>
      </c>
      <c r="L27" s="733">
        <v>0</v>
      </c>
      <c r="M27" s="733">
        <v>0</v>
      </c>
      <c r="N27" s="733">
        <v>1216</v>
      </c>
      <c r="O27" s="733">
        <v>642</v>
      </c>
      <c r="P27" s="733">
        <v>5</v>
      </c>
    </row>
    <row r="28" spans="1:16" ht="15.75" customHeight="1">
      <c r="A28" s="150" t="s">
        <v>100</v>
      </c>
      <c r="B28" s="117">
        <v>25605</v>
      </c>
      <c r="C28" s="117">
        <v>20000</v>
      </c>
      <c r="D28" s="117">
        <v>21000</v>
      </c>
      <c r="E28" s="117">
        <v>3000</v>
      </c>
      <c r="F28" s="117">
        <v>25000</v>
      </c>
      <c r="G28" s="117">
        <v>25000</v>
      </c>
      <c r="H28" s="117">
        <v>30000</v>
      </c>
      <c r="I28" s="117">
        <v>0</v>
      </c>
      <c r="J28" s="117">
        <v>0</v>
      </c>
      <c r="K28" s="117">
        <v>0</v>
      </c>
      <c r="L28" s="117">
        <v>0</v>
      </c>
      <c r="M28" s="117">
        <v>0</v>
      </c>
      <c r="N28" s="117">
        <v>0</v>
      </c>
      <c r="O28" s="117">
        <v>146</v>
      </c>
      <c r="P28" s="117">
        <v>0</v>
      </c>
    </row>
    <row r="29" spans="1:16" ht="15.75" customHeight="1">
      <c r="A29" s="756" t="s">
        <v>91</v>
      </c>
      <c r="B29" s="733">
        <v>1980</v>
      </c>
      <c r="C29" s="733">
        <v>1</v>
      </c>
      <c r="D29" s="733">
        <v>4351</v>
      </c>
      <c r="E29" s="733">
        <v>0</v>
      </c>
      <c r="F29" s="733">
        <v>1861</v>
      </c>
      <c r="G29" s="733">
        <v>1</v>
      </c>
      <c r="H29" s="733">
        <v>0</v>
      </c>
      <c r="I29" s="733">
        <v>0</v>
      </c>
      <c r="J29" s="733">
        <v>0</v>
      </c>
      <c r="K29" s="733">
        <v>0</v>
      </c>
      <c r="L29" s="733">
        <v>0</v>
      </c>
      <c r="M29" s="733">
        <v>0</v>
      </c>
      <c r="N29" s="733">
        <v>1151</v>
      </c>
      <c r="O29" s="733">
        <v>421</v>
      </c>
      <c r="P29" s="733">
        <v>0</v>
      </c>
    </row>
    <row r="30" spans="1:16" ht="15" customHeight="1">
      <c r="A30" s="150" t="s">
        <v>90</v>
      </c>
      <c r="B30" s="117">
        <v>10478</v>
      </c>
      <c r="C30" s="117">
        <v>1958</v>
      </c>
      <c r="D30" s="117">
        <v>11503</v>
      </c>
      <c r="E30" s="117">
        <v>379</v>
      </c>
      <c r="F30" s="117">
        <v>8805</v>
      </c>
      <c r="G30" s="117">
        <v>0</v>
      </c>
      <c r="H30" s="117">
        <v>0</v>
      </c>
      <c r="I30" s="117">
        <v>0</v>
      </c>
      <c r="J30" s="117">
        <v>0</v>
      </c>
      <c r="K30" s="117">
        <v>0</v>
      </c>
      <c r="L30" s="117">
        <v>0</v>
      </c>
      <c r="M30" s="117">
        <v>0</v>
      </c>
      <c r="N30" s="117">
        <v>477</v>
      </c>
      <c r="O30" s="117">
        <v>0</v>
      </c>
      <c r="P30" s="117">
        <v>0</v>
      </c>
    </row>
    <row r="31" spans="1:16" ht="17.25" customHeight="1">
      <c r="A31" s="734" t="s">
        <v>349</v>
      </c>
      <c r="B31" s="731">
        <v>0</v>
      </c>
      <c r="C31" s="731">
        <v>0</v>
      </c>
      <c r="D31" s="731">
        <v>0</v>
      </c>
      <c r="E31" s="731">
        <v>0</v>
      </c>
      <c r="F31" s="731">
        <v>0</v>
      </c>
      <c r="G31" s="731">
        <v>0</v>
      </c>
      <c r="H31" s="731">
        <v>0</v>
      </c>
      <c r="I31" s="731">
        <v>0</v>
      </c>
      <c r="J31" s="731">
        <v>0</v>
      </c>
      <c r="K31" s="731">
        <v>0</v>
      </c>
      <c r="L31" s="731">
        <v>0</v>
      </c>
      <c r="M31" s="731">
        <v>0</v>
      </c>
      <c r="N31" s="731">
        <v>1499</v>
      </c>
      <c r="O31" s="731">
        <v>380</v>
      </c>
      <c r="P31" s="731">
        <v>0</v>
      </c>
    </row>
    <row r="32" spans="1:16" ht="15" customHeight="1">
      <c r="A32" s="150" t="s">
        <v>99</v>
      </c>
      <c r="B32" s="117">
        <v>0</v>
      </c>
      <c r="C32" s="117">
        <v>0</v>
      </c>
      <c r="D32" s="117">
        <v>0</v>
      </c>
      <c r="E32" s="117">
        <v>0</v>
      </c>
      <c r="F32" s="117">
        <v>0</v>
      </c>
      <c r="G32" s="117">
        <v>0</v>
      </c>
      <c r="H32" s="117">
        <v>0</v>
      </c>
      <c r="I32" s="117">
        <v>0</v>
      </c>
      <c r="J32" s="117">
        <v>0</v>
      </c>
      <c r="K32" s="117">
        <v>0</v>
      </c>
      <c r="L32" s="117">
        <v>0</v>
      </c>
      <c r="M32" s="117">
        <v>0</v>
      </c>
      <c r="N32" s="117">
        <v>1499</v>
      </c>
      <c r="O32" s="117">
        <v>380</v>
      </c>
      <c r="P32" s="117">
        <v>0</v>
      </c>
    </row>
    <row r="33" spans="1:16" ht="18" customHeight="1">
      <c r="A33" s="734" t="s">
        <v>772</v>
      </c>
      <c r="B33" s="731">
        <v>0</v>
      </c>
      <c r="C33" s="731">
        <v>0</v>
      </c>
      <c r="D33" s="731">
        <v>0</v>
      </c>
      <c r="E33" s="731">
        <v>0</v>
      </c>
      <c r="F33" s="731">
        <v>0</v>
      </c>
      <c r="G33" s="731">
        <v>0</v>
      </c>
      <c r="H33" s="731">
        <v>0</v>
      </c>
      <c r="I33" s="731">
        <v>0</v>
      </c>
      <c r="J33" s="731">
        <v>0</v>
      </c>
      <c r="K33" s="731">
        <v>0</v>
      </c>
      <c r="L33" s="731">
        <v>0</v>
      </c>
      <c r="M33" s="731">
        <v>0</v>
      </c>
      <c r="N33" s="731">
        <v>0</v>
      </c>
      <c r="O33" s="731">
        <v>0</v>
      </c>
      <c r="P33" s="731">
        <v>0</v>
      </c>
    </row>
    <row r="34" spans="1:16" ht="14.25" customHeight="1">
      <c r="A34" s="150" t="s">
        <v>116</v>
      </c>
      <c r="B34" s="117">
        <v>0</v>
      </c>
      <c r="C34" s="117">
        <v>0</v>
      </c>
      <c r="D34" s="117">
        <v>0</v>
      </c>
      <c r="E34" s="117">
        <v>0</v>
      </c>
      <c r="F34" s="117">
        <v>0</v>
      </c>
      <c r="G34" s="117">
        <v>0</v>
      </c>
      <c r="H34" s="117">
        <v>0</v>
      </c>
      <c r="I34" s="117">
        <v>0</v>
      </c>
      <c r="J34" s="117">
        <v>0</v>
      </c>
      <c r="K34" s="117">
        <v>0</v>
      </c>
      <c r="L34" s="117">
        <v>0</v>
      </c>
      <c r="M34" s="117">
        <v>0</v>
      </c>
      <c r="N34" s="117">
        <v>0</v>
      </c>
      <c r="O34" s="117">
        <v>0</v>
      </c>
      <c r="P34" s="117">
        <v>0</v>
      </c>
    </row>
    <row r="35" spans="1:16" ht="6" customHeight="1">
      <c r="A35" s="150"/>
      <c r="B35" s="117"/>
      <c r="C35" s="117"/>
      <c r="D35" s="117"/>
      <c r="E35" s="117"/>
      <c r="F35" s="117"/>
      <c r="G35" s="117"/>
      <c r="H35" s="117"/>
      <c r="I35" s="117"/>
      <c r="J35" s="117"/>
      <c r="K35" s="117"/>
      <c r="L35" s="117"/>
      <c r="M35" s="117"/>
      <c r="N35" s="117"/>
      <c r="O35" s="117"/>
      <c r="P35" s="117"/>
    </row>
    <row r="36" spans="1:16" ht="26.25" customHeight="1">
      <c r="A36" s="1169" t="s">
        <v>890</v>
      </c>
      <c r="B36" s="1169"/>
      <c r="C36" s="1169"/>
      <c r="D36" s="1169"/>
      <c r="E36" s="1169"/>
      <c r="F36" s="1169"/>
      <c r="G36" s="1169"/>
      <c r="H36" s="1169"/>
      <c r="I36" s="1169"/>
      <c r="J36" s="1169"/>
      <c r="K36" s="1169"/>
      <c r="L36" s="1169"/>
      <c r="M36" s="1169"/>
      <c r="N36" s="1169"/>
      <c r="O36" s="1169"/>
      <c r="P36" s="1169"/>
    </row>
    <row r="37" spans="1:16">
      <c r="A37" s="208"/>
      <c r="B37" s="208"/>
      <c r="C37" s="208"/>
      <c r="D37" s="208"/>
      <c r="E37" s="208"/>
      <c r="F37" s="208"/>
      <c r="G37" s="208"/>
      <c r="H37" s="208"/>
      <c r="I37" s="208"/>
      <c r="J37" s="208"/>
      <c r="K37" s="208"/>
      <c r="L37" s="208"/>
      <c r="M37" s="208"/>
      <c r="N37" s="208"/>
      <c r="O37" s="208"/>
      <c r="P37" s="208"/>
    </row>
  </sheetData>
  <mergeCells count="2">
    <mergeCell ref="A36:P36"/>
    <mergeCell ref="A1:P1"/>
  </mergeCells>
  <hyperlinks>
    <hyperlink ref="Q1" location="INDICE!A1" display="INDICE"/>
  </hyperlinks>
  <printOptions horizontalCentered="1"/>
  <pageMargins left="0.74803149606299213" right="0.74803149606299213" top="1.1417322834645669" bottom="0.9055118110236221" header="0" footer="0.51181102362204722"/>
  <pageSetup paperSize="9" scale="70" firstPageNumber="122" orientation="landscape" useFirstPageNumber="1" r:id="rId1"/>
  <headerFooter scaleWithDoc="0" alignWithMargins="0">
    <oddHeader>&amp;C&amp;G</oddHeader>
    <oddFooter>&amp;C&amp;12 128</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117</vt:i4>
      </vt:variant>
      <vt:variant>
        <vt:lpstr>Rangos con nombre</vt:lpstr>
      </vt:variant>
      <vt:variant>
        <vt:i4>119</vt:i4>
      </vt:variant>
    </vt:vector>
  </HeadingPairs>
  <TitlesOfParts>
    <vt:vector size="236" baseType="lpstr">
      <vt:lpstr>ga8</vt:lpstr>
      <vt:lpstr>g8</vt:lpstr>
      <vt:lpstr>INDICE</vt:lpstr>
      <vt:lpstr>GRAF1</vt:lpstr>
      <vt:lpstr>GRAF2</vt:lpstr>
      <vt:lpstr>TAB1</vt:lpstr>
      <vt:lpstr>GRAF3</vt:lpstr>
      <vt:lpstr>GRAF4</vt:lpstr>
      <vt:lpstr>GRAF5</vt:lpstr>
      <vt:lpstr>GRAF6</vt:lpstr>
      <vt:lpstr>GRAF6a</vt:lpstr>
      <vt:lpstr>GRAF7</vt:lpstr>
      <vt:lpstr>TAB2</vt:lpstr>
      <vt:lpstr>GRAF8</vt:lpstr>
      <vt:lpstr>TAB3</vt:lpstr>
      <vt:lpstr>GRAF9</vt:lpstr>
      <vt:lpstr>GRAF10</vt:lpstr>
      <vt:lpstr>GRAF11</vt:lpstr>
      <vt:lpstr>GRAF12</vt:lpstr>
      <vt:lpstr>GRAF13</vt:lpstr>
      <vt:lpstr>GRAF14</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C18</vt:lpstr>
      <vt:lpstr>C18a</vt:lpstr>
      <vt:lpstr>C19</vt:lpstr>
      <vt:lpstr>C20</vt:lpstr>
      <vt:lpstr>C21</vt:lpstr>
      <vt:lpstr>C22</vt:lpstr>
      <vt:lpstr>C23</vt:lpstr>
      <vt:lpstr>C24</vt:lpstr>
      <vt:lpstr>C25</vt:lpstr>
      <vt:lpstr>C25a</vt:lpstr>
      <vt:lpstr>C26</vt:lpstr>
      <vt:lpstr>C27</vt:lpstr>
      <vt:lpstr>C28</vt:lpstr>
      <vt:lpstr>C29</vt:lpstr>
      <vt:lpstr>C30</vt:lpstr>
      <vt:lpstr>C31</vt:lpstr>
      <vt:lpstr>C32</vt:lpstr>
      <vt:lpstr>C33</vt:lpstr>
      <vt:lpstr>C34</vt:lpstr>
      <vt:lpstr>C35</vt:lpstr>
      <vt:lpstr>C36</vt:lpstr>
      <vt:lpstr>C37</vt:lpstr>
      <vt:lpstr>C38</vt:lpstr>
      <vt:lpstr>C39</vt:lpstr>
      <vt:lpstr>C40</vt:lpstr>
      <vt:lpstr>C41</vt:lpstr>
      <vt:lpstr>C42</vt:lpstr>
      <vt:lpstr>C43</vt:lpstr>
      <vt:lpstr>C44</vt:lpstr>
      <vt:lpstr>C45</vt:lpstr>
      <vt:lpstr>C45a</vt:lpstr>
      <vt:lpstr>C46</vt:lpstr>
      <vt:lpstr>C47</vt:lpstr>
      <vt:lpstr>C48</vt:lpstr>
      <vt:lpstr>C49</vt:lpstr>
      <vt:lpstr>C50</vt:lpstr>
      <vt:lpstr>C51</vt:lpstr>
      <vt:lpstr>C52</vt:lpstr>
      <vt:lpstr>C52a</vt:lpstr>
      <vt:lpstr>C53</vt:lpstr>
      <vt:lpstr>C54</vt:lpstr>
      <vt:lpstr>C55</vt:lpstr>
      <vt:lpstr>C56</vt:lpstr>
      <vt:lpstr>C57</vt:lpstr>
      <vt:lpstr>C58</vt:lpstr>
      <vt:lpstr>C59</vt:lpstr>
      <vt:lpstr>C60</vt:lpstr>
      <vt:lpstr>C61</vt:lpstr>
      <vt:lpstr>C62</vt:lpstr>
      <vt:lpstr>C63</vt:lpstr>
      <vt:lpstr>C64</vt:lpstr>
      <vt:lpstr>C65</vt:lpstr>
      <vt:lpstr>C66</vt:lpstr>
      <vt:lpstr>C67</vt:lpstr>
      <vt:lpstr>C68</vt:lpstr>
      <vt:lpstr>C68a</vt:lpstr>
      <vt:lpstr>C69</vt:lpstr>
      <vt:lpstr>C70</vt:lpstr>
      <vt:lpstr>C71</vt:lpstr>
      <vt:lpstr>C72</vt:lpstr>
      <vt:lpstr>C73</vt:lpstr>
      <vt:lpstr>C74</vt:lpstr>
      <vt:lpstr>C75</vt:lpstr>
      <vt:lpstr>ANX2001</vt:lpstr>
      <vt:lpstr>ANX2002</vt:lpstr>
      <vt:lpstr>ANX2003</vt:lpstr>
      <vt:lpstr>ANX2004</vt:lpstr>
      <vt:lpstr>ANX2005</vt:lpstr>
      <vt:lpstr>ANX2006</vt:lpstr>
      <vt:lpstr>ANX2007</vt:lpstr>
      <vt:lpstr>ANX2008</vt:lpstr>
      <vt:lpstr>ANX2009</vt:lpstr>
      <vt:lpstr>ANX2010</vt:lpstr>
      <vt:lpstr>ANX2011</vt:lpstr>
      <vt:lpstr>ANX2012</vt:lpstr>
      <vt:lpstr>MAPT1</vt:lpstr>
      <vt:lpstr>MAPT2</vt:lpstr>
      <vt:lpstr>MAPT3</vt:lpstr>
      <vt:lpstr>MAPT4</vt:lpstr>
      <vt:lpstr>'ANX2002'!Área_de_impresión</vt:lpstr>
      <vt:lpstr>'ANX2003'!Área_de_impresión</vt:lpstr>
      <vt:lpstr>'ANX2004'!Área_de_impresión</vt:lpstr>
      <vt:lpstr>'ANX2005'!Área_de_impresión</vt:lpstr>
      <vt:lpstr>'ANX2006'!Área_de_impresión</vt:lpstr>
      <vt:lpstr>'ANX2007'!Área_de_impresión</vt:lpstr>
      <vt:lpstr>'ANX2008'!Área_de_impresión</vt:lpstr>
      <vt:lpstr>'ANX2009'!Área_de_impresión</vt:lpstr>
      <vt:lpstr>'ANX2010'!Área_de_impresión</vt:lpstr>
      <vt:lpstr>'ANX2011'!Área_de_impresión</vt:lpstr>
      <vt:lpstr>'C1'!Área_de_impresión</vt:lpstr>
      <vt:lpstr>'C10'!Área_de_impresión</vt:lpstr>
      <vt:lpstr>'C11'!Área_de_impresión</vt:lpstr>
      <vt:lpstr>'C12'!Área_de_impresión</vt:lpstr>
      <vt:lpstr>'C13'!Área_de_impresión</vt:lpstr>
      <vt:lpstr>'C14'!Área_de_impresión</vt:lpstr>
      <vt:lpstr>'C15'!Área_de_impresión</vt:lpstr>
      <vt:lpstr>'C16'!Área_de_impresión</vt:lpstr>
      <vt:lpstr>'C17'!Área_de_impresión</vt:lpstr>
      <vt:lpstr>'C18'!Área_de_impresión</vt:lpstr>
      <vt:lpstr>'C18a'!Área_de_impresión</vt:lpstr>
      <vt:lpstr>'C19'!Área_de_impresión</vt:lpstr>
      <vt:lpstr>'C2'!Área_de_impresión</vt:lpstr>
      <vt:lpstr>'C20'!Área_de_impresión</vt:lpstr>
      <vt:lpstr>'C21'!Área_de_impresión</vt:lpstr>
      <vt:lpstr>'C22'!Área_de_impresión</vt:lpstr>
      <vt:lpstr>'C23'!Área_de_impresión</vt:lpstr>
      <vt:lpstr>'C24'!Área_de_impresión</vt:lpstr>
      <vt:lpstr>'C25'!Área_de_impresión</vt:lpstr>
      <vt:lpstr>'C25a'!Área_de_impresión</vt:lpstr>
      <vt:lpstr>'C26'!Área_de_impresión</vt:lpstr>
      <vt:lpstr>'C27'!Área_de_impresión</vt:lpstr>
      <vt:lpstr>'C28'!Área_de_impresión</vt:lpstr>
      <vt:lpstr>'C29'!Área_de_impresión</vt:lpstr>
      <vt:lpstr>'C3'!Área_de_impresión</vt:lpstr>
      <vt:lpstr>'C30'!Área_de_impresión</vt:lpstr>
      <vt:lpstr>'C31'!Área_de_impresión</vt:lpstr>
      <vt:lpstr>'C32'!Área_de_impresión</vt:lpstr>
      <vt:lpstr>'C33'!Área_de_impresión</vt:lpstr>
      <vt:lpstr>'C34'!Área_de_impresión</vt:lpstr>
      <vt:lpstr>'C35'!Área_de_impresión</vt:lpstr>
      <vt:lpstr>'C36'!Área_de_impresión</vt:lpstr>
      <vt:lpstr>'C37'!Área_de_impresión</vt:lpstr>
      <vt:lpstr>'C38'!Área_de_impresión</vt:lpstr>
      <vt:lpstr>'C39'!Área_de_impresión</vt:lpstr>
      <vt:lpstr>'C4'!Área_de_impresión</vt:lpstr>
      <vt:lpstr>'C40'!Área_de_impresión</vt:lpstr>
      <vt:lpstr>'C41'!Área_de_impresión</vt:lpstr>
      <vt:lpstr>'C42'!Área_de_impresión</vt:lpstr>
      <vt:lpstr>'C43'!Área_de_impresión</vt:lpstr>
      <vt:lpstr>'C44'!Área_de_impresión</vt:lpstr>
      <vt:lpstr>'C45'!Área_de_impresión</vt:lpstr>
      <vt:lpstr>'C45a'!Área_de_impresión</vt:lpstr>
      <vt:lpstr>'C46'!Área_de_impresión</vt:lpstr>
      <vt:lpstr>'C47'!Área_de_impresión</vt:lpstr>
      <vt:lpstr>'C48'!Área_de_impresión</vt:lpstr>
      <vt:lpstr>'C49'!Área_de_impresión</vt:lpstr>
      <vt:lpstr>'C5'!Área_de_impresión</vt:lpstr>
      <vt:lpstr>'C50'!Área_de_impresión</vt:lpstr>
      <vt:lpstr>'C51'!Área_de_impresión</vt:lpstr>
      <vt:lpstr>'C52'!Área_de_impresión</vt:lpstr>
      <vt:lpstr>'C52a'!Área_de_impresión</vt:lpstr>
      <vt:lpstr>'C53'!Área_de_impresión</vt:lpstr>
      <vt:lpstr>'C54'!Área_de_impresión</vt:lpstr>
      <vt:lpstr>'C55'!Área_de_impresión</vt:lpstr>
      <vt:lpstr>'C56'!Área_de_impresión</vt:lpstr>
      <vt:lpstr>'C57'!Área_de_impresión</vt:lpstr>
      <vt:lpstr>'C58'!Área_de_impresión</vt:lpstr>
      <vt:lpstr>'C59'!Área_de_impresión</vt:lpstr>
      <vt:lpstr>'C6'!Área_de_impresión</vt:lpstr>
      <vt:lpstr>'C60'!Área_de_impresión</vt:lpstr>
      <vt:lpstr>'C61'!Área_de_impresión</vt:lpstr>
      <vt:lpstr>'C62'!Área_de_impresión</vt:lpstr>
      <vt:lpstr>'C63'!Área_de_impresión</vt:lpstr>
      <vt:lpstr>'C64'!Área_de_impresión</vt:lpstr>
      <vt:lpstr>'C65'!Área_de_impresión</vt:lpstr>
      <vt:lpstr>'C66'!Área_de_impresión</vt:lpstr>
      <vt:lpstr>'C67'!Área_de_impresión</vt:lpstr>
      <vt:lpstr>'C68'!Área_de_impresión</vt:lpstr>
      <vt:lpstr>'C68a'!Área_de_impresión</vt:lpstr>
      <vt:lpstr>'C69'!Área_de_impresión</vt:lpstr>
      <vt:lpstr>'C7'!Área_de_impresión</vt:lpstr>
      <vt:lpstr>'C70'!Área_de_impresión</vt:lpstr>
      <vt:lpstr>'C71'!Área_de_impresión</vt:lpstr>
      <vt:lpstr>'C72'!Área_de_impresión</vt:lpstr>
      <vt:lpstr>'C73'!Área_de_impresión</vt:lpstr>
      <vt:lpstr>'C74'!Área_de_impresión</vt:lpstr>
      <vt:lpstr>'C75'!Área_de_impresión</vt:lpstr>
      <vt:lpstr>'C8'!Área_de_impresión</vt:lpstr>
      <vt:lpstr>'C9'!Área_de_impresión</vt:lpstr>
      <vt:lpstr>GRAF1!Área_de_impresión</vt:lpstr>
      <vt:lpstr>GRAF10!Área_de_impresión</vt:lpstr>
      <vt:lpstr>GRAF11!Área_de_impresión</vt:lpstr>
      <vt:lpstr>GRAF12!Área_de_impresión</vt:lpstr>
      <vt:lpstr>GRAF13!Área_de_impresión</vt:lpstr>
      <vt:lpstr>GRAF14!Área_de_impresión</vt:lpstr>
      <vt:lpstr>GRAF2!Área_de_impresión</vt:lpstr>
      <vt:lpstr>GRAF3!Área_de_impresión</vt:lpstr>
      <vt:lpstr>GRAF4!Área_de_impresión</vt:lpstr>
      <vt:lpstr>GRAF5!Área_de_impresión</vt:lpstr>
      <vt:lpstr>GRAF6!Área_de_impresión</vt:lpstr>
      <vt:lpstr>GRAF6a!Área_de_impresión</vt:lpstr>
      <vt:lpstr>GRAF7!Área_de_impresión</vt:lpstr>
      <vt:lpstr>GRAF8!Área_de_impresión</vt:lpstr>
      <vt:lpstr>GRAF9!Área_de_impresión</vt:lpstr>
      <vt:lpstr>MAPT1!Área_de_impresión</vt:lpstr>
      <vt:lpstr>MAPT2!Área_de_impresión</vt:lpstr>
      <vt:lpstr>MAPT3!Área_de_impresión</vt:lpstr>
      <vt:lpstr>MAPT4!Área_de_impresión</vt:lpstr>
      <vt:lpstr>'TAB1'!Área_de_impresión</vt:lpstr>
      <vt:lpstr>'TAB2'!Área_de_impresión</vt:lpstr>
      <vt:lpstr>'TAB3'!Área_de_impresión</vt:lpstr>
      <vt:lpstr>'C41'!Títulos_a_imprimir</vt:lpstr>
      <vt:lpstr>'C42'!Títulos_a_imprimir</vt:lpstr>
      <vt:lpstr>'C43'!Títulos_a_imprimir</vt:lpstr>
      <vt:lpstr>'C56'!Títulos_a_imprimir</vt:lpstr>
      <vt:lpstr>'C7'!Títulos_a_imprimir</vt:lpstr>
      <vt:lpstr>'C8'!Títulos_a_imprimir</vt:lpstr>
      <vt:lpstr>'C9'!Títulos_a_imprimir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jcyunga</dc:creator>
  <cp:lastModifiedBy>María Isabel Ruiz</cp:lastModifiedBy>
  <cp:lastPrinted>2013-12-11T19:53:30Z</cp:lastPrinted>
  <dcterms:created xsi:type="dcterms:W3CDTF">2012-12-21T16:15:43Z</dcterms:created>
  <dcterms:modified xsi:type="dcterms:W3CDTF">2013-12-20T16:30:46Z</dcterms:modified>
</cp:coreProperties>
</file>