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780" yWindow="1580" windowWidth="25400" windowHeight="100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1" l="1"/>
  <c r="N38" i="1"/>
  <c r="M34" i="1"/>
  <c r="M38" i="1"/>
  <c r="L34" i="1"/>
  <c r="L38" i="1"/>
  <c r="K34" i="1"/>
  <c r="K38" i="1"/>
  <c r="J34" i="1"/>
  <c r="J38" i="1"/>
  <c r="I34" i="1"/>
  <c r="I38" i="1"/>
  <c r="H34" i="1"/>
  <c r="H38" i="1"/>
  <c r="G34" i="1"/>
  <c r="G38" i="1"/>
  <c r="F34" i="1"/>
  <c r="F38" i="1"/>
  <c r="E34" i="1"/>
  <c r="E38" i="1"/>
  <c r="D33" i="1"/>
  <c r="D34" i="1"/>
  <c r="D38" i="1"/>
  <c r="C34" i="1"/>
  <c r="C38" i="1"/>
  <c r="B34" i="1"/>
  <c r="B38" i="1"/>
</calcChain>
</file>

<file path=xl/sharedStrings.xml><?xml version="1.0" encoding="utf-8"?>
<sst xmlns="http://schemas.openxmlformats.org/spreadsheetml/2006/main" count="63" uniqueCount="54">
  <si>
    <t>AGENCIA  DE  REGULACION  Y CONTROL   MINERO</t>
  </si>
  <si>
    <t>GESTION DE SEGUIMIENTO Y CONTROL MINERO NACIONAL</t>
  </si>
  <si>
    <t>PRODUCCION REPORTADA</t>
  </si>
  <si>
    <t>CONSOLIDADO NACIONAL</t>
  </si>
  <si>
    <t>AÑO  2014</t>
  </si>
  <si>
    <t>PROVINCIA/MINERAL</t>
  </si>
  <si>
    <t>ORO</t>
  </si>
  <si>
    <t>CALIZA</t>
  </si>
  <si>
    <t>MATERIALES</t>
  </si>
  <si>
    <t>CAOLIN</t>
  </si>
  <si>
    <t>FELDESPATO</t>
  </si>
  <si>
    <t>ARCILLA</t>
  </si>
  <si>
    <t>SILICE</t>
  </si>
  <si>
    <t xml:space="preserve">PIEDRA </t>
  </si>
  <si>
    <t>DIOXIDO  DE</t>
  </si>
  <si>
    <t xml:space="preserve">ARENAS </t>
  </si>
  <si>
    <t>PLATA</t>
  </si>
  <si>
    <t>CONCENTRADO DE ORO</t>
  </si>
  <si>
    <t>CONCENTRADO DE COBRE</t>
  </si>
  <si>
    <t>CONSTRUCCION</t>
  </si>
  <si>
    <t>POMEZ</t>
  </si>
  <si>
    <t>CARBONO</t>
  </si>
  <si>
    <t>FERRUGINOSAS</t>
  </si>
  <si>
    <t>grs.</t>
  </si>
  <si>
    <t>ton.</t>
  </si>
  <si>
    <r>
      <t>m</t>
    </r>
    <r>
      <rPr>
        <b/>
        <vertAlign val="superscript"/>
        <sz val="10"/>
        <rFont val="Cambria"/>
        <family val="1"/>
      </rPr>
      <t>3</t>
    </r>
  </si>
  <si>
    <t>Kgs.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</si>
  <si>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</si>
  <si>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</si>
  <si>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</si>
  <si>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</si>
  <si>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</si>
  <si>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</si>
  <si>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</si>
  <si>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</si>
  <si>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</si>
  <si>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</si>
  <si>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</si>
  <si>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LOS   RIOS</t>
  </si>
  <si>
    <t>MANABI</t>
  </si>
  <si>
    <t>MORONA SANTIAGO</t>
  </si>
  <si>
    <t>NAPO</t>
  </si>
  <si>
    <t>ORELLANA</t>
  </si>
  <si>
    <t>PASTAZA</t>
  </si>
  <si>
    <t>PICHINCHA</t>
  </si>
  <si>
    <t>SANTA  ELENA</t>
  </si>
  <si>
    <t>STO.DMGO. TSACHILAS</t>
  </si>
  <si>
    <t>SUCUMBIOS</t>
  </si>
  <si>
    <t>TUNGURAHUA</t>
  </si>
  <si>
    <t>ZAMORA  CHINCHIPE</t>
  </si>
  <si>
    <t>TOTAL</t>
  </si>
  <si>
    <t>AÑO 2013</t>
  </si>
  <si>
    <t>%  CRECIMIENTO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</si>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</sst>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ambria"/>
      <family val="1"/>
      <scheme val="major"/>
    </font>
    <font>
      <b/>
      <vertAlign val="superscript"/>
      <sz val="10"/>
      <name val="Cambria"/>
      <family val="1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1" fillId="2" borderId="0" xfId="1" applyFont="1" applyFill="1"/>
    <xf numFmtId="4" fontId="1" fillId="2" borderId="0" xfId="1" applyNumberFormat="1" applyFont="1" applyFill="1" applyAlignment="1">
      <alignment horizontal="right"/>
    </xf>
    <xf numFmtId="4" fontId="1" fillId="2" borderId="0" xfId="1" applyNumberFormat="1" applyFont="1" applyFill="1"/>
    <xf numFmtId="4" fontId="6" fillId="3" borderId="1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horizontal="right" vertical="center"/>
    </xf>
    <xf numFmtId="4" fontId="6" fillId="3" borderId="4" xfId="1" applyNumberFormat="1" applyFont="1" applyFill="1" applyBorder="1" applyAlignment="1">
      <alignment horizontal="center" vertical="center"/>
    </xf>
    <xf numFmtId="0" fontId="8" fillId="2" borderId="5" xfId="1" applyFont="1" applyFill="1" applyBorder="1"/>
    <xf numFmtId="4" fontId="8" fillId="2" borderId="5" xfId="1" applyNumberFormat="1" applyFont="1" applyFill="1" applyBorder="1" applyAlignment="1">
      <alignment horizontal="right"/>
    </xf>
    <xf numFmtId="4" fontId="8" fillId="2" borderId="5" xfId="1" applyNumberFormat="1" applyFont="1" applyFill="1" applyBorder="1" applyAlignment="1">
      <alignment horizontal="center"/>
    </xf>
    <xf numFmtId="0" fontId="5" fillId="3" borderId="4" xfId="1" applyFont="1" applyFill="1" applyBorder="1"/>
    <xf numFmtId="4" fontId="5" fillId="3" borderId="4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5" fillId="4" borderId="4" xfId="1" applyFont="1" applyFill="1" applyBorder="1"/>
    <xf numFmtId="4" fontId="5" fillId="4" borderId="4" xfId="0" applyNumberFormat="1" applyFont="1" applyFill="1" applyBorder="1" applyAlignment="1">
      <alignment horizontal="right"/>
    </xf>
    <xf numFmtId="10" fontId="5" fillId="4" borderId="4" xfId="2" applyNumberFormat="1" applyFont="1" applyFill="1" applyBorder="1" applyAlignment="1">
      <alignment horizontal="right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3" borderId="3" xfId="1" applyNumberFormat="1" applyFont="1" applyFill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</cellXfs>
  <cellStyles count="3">
    <cellStyle name="Normal" xfId="0" builtinId="0"/>
    <cellStyle name="Normal 17" xfId="1"/>
    <cellStyle name="Porcentual 17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0</xdr:row>
      <xdr:rowOff>76200</xdr:rowOff>
    </xdr:from>
    <xdr:to>
      <xdr:col>13</xdr:col>
      <xdr:colOff>1778000</xdr:colOff>
      <xdr:row>2</xdr:row>
      <xdr:rowOff>165100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6900" y="76200"/>
          <a:ext cx="1485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0</xdr:row>
      <xdr:rowOff>25400</xdr:rowOff>
    </xdr:from>
    <xdr:to>
      <xdr:col>0</xdr:col>
      <xdr:colOff>1054100</xdr:colOff>
      <xdr:row>3</xdr:row>
      <xdr:rowOff>50800</xdr:rowOff>
    </xdr:to>
    <xdr:pic>
      <xdr:nvPicPr>
        <xdr:cNvPr id="3" name="Imagen 0" descr="cabecera_final_ok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318" b="15144"/>
        <a:stretch>
          <a:fillRect/>
        </a:stretch>
      </xdr:blipFill>
      <xdr:spPr bwMode="auto">
        <a:xfrm>
          <a:off x="139700" y="25400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ita/Downloads/ESTADISTICA_MINERA_2014-actualizado-al-28-10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ROD"/>
      <sheetName val="PROD. 2014"/>
      <sheetName val="VALORES 2014"/>
      <sheetName val="CONSOL. PROD."/>
      <sheetName val="INGRESOS 2014"/>
      <sheetName val="INGRESOS  2015"/>
      <sheetName val="INGRESOS"/>
      <sheetName val="SOCIETARIA  2013"/>
      <sheetName val="SOCIETARIA 2014"/>
      <sheetName val="INVERSION  SOCIETARIA"/>
      <sheetName val="PIB"/>
      <sheetName val="EXPORTACIONES"/>
      <sheetName val="IMPORTACIONES"/>
      <sheetName val="BALANZA  COMERCIAL"/>
      <sheetName val="Hoja1"/>
    </sheetNames>
    <sheetDataSet>
      <sheetData sheetId="0">
        <row r="1304">
          <cell r="D1304">
            <v>175921.55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23" workbookViewId="0">
      <selection activeCell="G42" sqref="G42"/>
    </sheetView>
  </sheetViews>
  <sheetFormatPr baseColWidth="10" defaultColWidth="11.5" defaultRowHeight="14" x14ac:dyDescent="0"/>
  <cols>
    <col min="1" max="1" width="33.6640625" style="1" customWidth="1"/>
    <col min="2" max="2" width="19.5" style="15" customWidth="1"/>
    <col min="3" max="3" width="11.6640625" style="1" customWidth="1"/>
    <col min="4" max="4" width="15.83203125" style="1" customWidth="1"/>
    <col min="5" max="5" width="11.83203125" style="1" customWidth="1"/>
    <col min="6" max="6" width="13.33203125" style="1" customWidth="1"/>
    <col min="7" max="7" width="11.6640625" style="1" customWidth="1"/>
    <col min="8" max="10" width="11.83203125" style="1" customWidth="1"/>
    <col min="11" max="11" width="15.6640625" style="1" customWidth="1"/>
    <col min="12" max="12" width="15" style="1" customWidth="1"/>
    <col min="13" max="13" width="21.6640625" style="1" customWidth="1"/>
    <col min="14" max="14" width="22" style="1" customWidth="1"/>
    <col min="15" max="16384" width="11.5" style="1"/>
  </cols>
  <sheetData>
    <row r="1" spans="1:14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>
      <c r="A6" s="33"/>
      <c r="B6" s="33"/>
      <c r="C6" s="33"/>
      <c r="D6" s="33"/>
      <c r="E6" s="33"/>
      <c r="F6" s="33"/>
      <c r="G6" s="33"/>
      <c r="H6" s="33"/>
      <c r="I6" s="33"/>
      <c r="J6" s="33"/>
      <c r="K6" s="2"/>
      <c r="L6" s="2"/>
      <c r="M6" s="2"/>
      <c r="N6" s="2"/>
    </row>
    <row r="7" spans="1:14" ht="15" thickBot="1">
      <c r="A7" s="2"/>
      <c r="B7" s="3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</row>
    <row r="8" spans="1:14">
      <c r="A8" s="21" t="s">
        <v>5</v>
      </c>
      <c r="B8" s="24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26" t="s">
        <v>16</v>
      </c>
      <c r="M8" s="28" t="s">
        <v>17</v>
      </c>
      <c r="N8" s="28" t="s">
        <v>18</v>
      </c>
    </row>
    <row r="9" spans="1:14" ht="15" thickBot="1">
      <c r="A9" s="22"/>
      <c r="B9" s="25"/>
      <c r="C9" s="6"/>
      <c r="D9" s="6" t="s">
        <v>19</v>
      </c>
      <c r="E9" s="6"/>
      <c r="F9" s="6"/>
      <c r="G9" s="6"/>
      <c r="H9" s="6"/>
      <c r="I9" s="6" t="s">
        <v>20</v>
      </c>
      <c r="J9" s="6" t="s">
        <v>21</v>
      </c>
      <c r="K9" s="7" t="s">
        <v>22</v>
      </c>
      <c r="L9" s="27"/>
      <c r="M9" s="29"/>
      <c r="N9" s="29"/>
    </row>
    <row r="10" spans="1:14" ht="16" thickBot="1">
      <c r="A10" s="23"/>
      <c r="B10" s="8" t="s">
        <v>23</v>
      </c>
      <c r="C10" s="9" t="s">
        <v>24</v>
      </c>
      <c r="D10" s="9" t="s">
        <v>25</v>
      </c>
      <c r="E10" s="9" t="s">
        <v>24</v>
      </c>
      <c r="F10" s="9" t="s">
        <v>24</v>
      </c>
      <c r="G10" s="9" t="s">
        <v>24</v>
      </c>
      <c r="H10" s="9" t="s">
        <v>24</v>
      </c>
      <c r="I10" s="9" t="s">
        <v>24</v>
      </c>
      <c r="J10" s="9" t="s">
        <v>26</v>
      </c>
      <c r="K10" s="9" t="s">
        <v>24</v>
      </c>
      <c r="L10" s="9" t="s">
        <v>23</v>
      </c>
      <c r="M10" s="9" t="s">
        <v>24</v>
      </c>
      <c r="N10" s="9" t="s">
        <v>24</v>
      </c>
    </row>
    <row r="11" spans="1:14">
      <c r="A11" s="10" t="s">
        <v>27</v>
      </c>
      <c r="B11" s="11">
        <v>3627562.52</v>
      </c>
      <c r="C11" s="12">
        <v>135549.81</v>
      </c>
      <c r="D11" s="12">
        <v>722827.59</v>
      </c>
      <c r="E11" s="12">
        <v>25002</v>
      </c>
      <c r="F11" s="12">
        <v>110000</v>
      </c>
      <c r="G11" s="12">
        <v>196118.7</v>
      </c>
      <c r="H11" s="12"/>
      <c r="I11" s="12"/>
      <c r="J11" s="12"/>
      <c r="K11" s="12"/>
      <c r="L11" s="12"/>
      <c r="M11" s="12">
        <v>870827.24</v>
      </c>
      <c r="N11" s="12"/>
    </row>
    <row r="12" spans="1:14">
      <c r="A12" s="10" t="s">
        <v>28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0" t="s">
        <v>29</v>
      </c>
      <c r="B13" s="11"/>
      <c r="C13" s="12"/>
      <c r="D13" s="12">
        <v>9253</v>
      </c>
      <c r="E13" s="12"/>
      <c r="F13" s="12"/>
      <c r="G13" s="12">
        <v>155958.10999999999</v>
      </c>
      <c r="H13" s="12"/>
      <c r="I13" s="12"/>
      <c r="J13" s="12"/>
      <c r="K13" s="12"/>
      <c r="L13" s="12"/>
      <c r="M13" s="12"/>
      <c r="N13" s="12"/>
    </row>
    <row r="14" spans="1:14">
      <c r="A14" s="10" t="s">
        <v>30</v>
      </c>
      <c r="B14" s="11"/>
      <c r="C14" s="12"/>
      <c r="D14" s="12">
        <v>2780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0" t="s">
        <v>31</v>
      </c>
      <c r="B15" s="11"/>
      <c r="C15" s="12">
        <v>281392.39</v>
      </c>
      <c r="D15" s="12">
        <v>368348.07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>
      <c r="A16" s="10" t="s">
        <v>32</v>
      </c>
      <c r="B16" s="11">
        <v>1357.74</v>
      </c>
      <c r="C16" s="12"/>
      <c r="D16" s="12">
        <v>384987.2</v>
      </c>
      <c r="E16" s="12"/>
      <c r="F16" s="12"/>
      <c r="G16" s="12"/>
      <c r="H16" s="12"/>
      <c r="I16" s="12">
        <v>1089045</v>
      </c>
      <c r="J16" s="12"/>
      <c r="K16" s="12"/>
      <c r="L16" s="12"/>
      <c r="M16" s="12"/>
      <c r="N16" s="12"/>
    </row>
    <row r="17" spans="1:14">
      <c r="A17" s="10" t="s">
        <v>33</v>
      </c>
      <c r="B17" s="11">
        <v>3218272.9620000003</v>
      </c>
      <c r="C17" s="12"/>
      <c r="D17" s="12">
        <v>351180.21000000008</v>
      </c>
      <c r="E17" s="12"/>
      <c r="F17" s="12"/>
      <c r="G17" s="12"/>
      <c r="H17" s="12"/>
      <c r="I17" s="12"/>
      <c r="J17" s="12"/>
      <c r="K17" s="12"/>
      <c r="L17" s="12">
        <v>446581.55</v>
      </c>
      <c r="M17" s="12">
        <v>3030.87</v>
      </c>
      <c r="N17" s="12">
        <v>596630</v>
      </c>
    </row>
    <row r="18" spans="1:14">
      <c r="A18" s="10" t="s">
        <v>34</v>
      </c>
      <c r="B18" s="11">
        <v>11010.05</v>
      </c>
      <c r="C18" s="12"/>
      <c r="D18" s="12">
        <v>57170.26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10" t="s">
        <v>35</v>
      </c>
      <c r="B19" s="11"/>
      <c r="C19" s="12">
        <v>4417217</v>
      </c>
      <c r="D19" s="12">
        <v>4204453.04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10" t="s">
        <v>36</v>
      </c>
      <c r="B20" s="11">
        <v>138534.51999999999</v>
      </c>
      <c r="C20" s="12">
        <v>1310269.01</v>
      </c>
      <c r="D20" s="12">
        <v>201766.08000000002</v>
      </c>
      <c r="E20" s="12"/>
      <c r="F20" s="12"/>
      <c r="G20" s="12">
        <v>267959.90999999997</v>
      </c>
      <c r="H20" s="12"/>
      <c r="I20" s="12">
        <v>406098.27</v>
      </c>
      <c r="J20" s="12"/>
      <c r="K20" s="12"/>
      <c r="L20" s="12">
        <v>130470.64</v>
      </c>
      <c r="M20" s="12"/>
      <c r="N20" s="12"/>
    </row>
    <row r="21" spans="1:14">
      <c r="A21" s="10" t="s">
        <v>37</v>
      </c>
      <c r="B21" s="11">
        <v>1020.87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0" t="s">
        <v>38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>
      <c r="A23" s="10" t="s">
        <v>39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>
      <c r="A24" s="10" t="s">
        <v>40</v>
      </c>
      <c r="B24" s="11">
        <v>8736.82</v>
      </c>
      <c r="C24" s="12">
        <v>175000</v>
      </c>
      <c r="D24" s="12"/>
      <c r="E24" s="12"/>
      <c r="F24" s="12">
        <v>759.13</v>
      </c>
      <c r="G24" s="12">
        <v>150900</v>
      </c>
      <c r="H24" s="12"/>
      <c r="I24" s="12"/>
      <c r="J24" s="12"/>
      <c r="K24" s="12"/>
      <c r="L24" s="12"/>
      <c r="M24" s="12"/>
      <c r="N24" s="12"/>
    </row>
    <row r="25" spans="1:14">
      <c r="A25" s="10" t="s">
        <v>41</v>
      </c>
      <c r="B25" s="11">
        <v>149640.47</v>
      </c>
      <c r="C25" s="12"/>
      <c r="D25" s="12"/>
      <c r="E25" s="12"/>
      <c r="F25" s="12"/>
      <c r="G25" s="12"/>
      <c r="H25" s="12">
        <v>22028</v>
      </c>
      <c r="I25" s="12"/>
      <c r="J25" s="12"/>
      <c r="K25" s="12"/>
      <c r="L25" s="12"/>
      <c r="M25" s="12"/>
      <c r="N25" s="12"/>
    </row>
    <row r="26" spans="1:14">
      <c r="A26" s="10" t="s">
        <v>42</v>
      </c>
      <c r="B26" s="11"/>
      <c r="C26" s="12"/>
      <c r="D26" s="12">
        <v>239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0" t="s">
        <v>43</v>
      </c>
      <c r="B27" s="11"/>
      <c r="C27" s="12"/>
      <c r="D27" s="12">
        <v>216815.81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>
      <c r="A28" s="10" t="s">
        <v>44</v>
      </c>
      <c r="B28" s="11"/>
      <c r="C28" s="12"/>
      <c r="D28" s="12">
        <v>6184886.6699999999</v>
      </c>
      <c r="E28" s="12"/>
      <c r="F28" s="12"/>
      <c r="G28" s="12"/>
      <c r="H28" s="12"/>
      <c r="I28" s="12"/>
      <c r="J28" s="12">
        <v>228535</v>
      </c>
      <c r="K28" s="12">
        <v>408.42</v>
      </c>
      <c r="L28" s="12"/>
      <c r="M28" s="12"/>
      <c r="N28" s="12"/>
    </row>
    <row r="29" spans="1:14">
      <c r="A29" s="10" t="s">
        <v>45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0" t="s">
        <v>46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0" t="s">
        <v>47</v>
      </c>
      <c r="B31" s="11"/>
      <c r="C31" s="12"/>
      <c r="D31" s="12">
        <v>88015.6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0" t="s">
        <v>48</v>
      </c>
      <c r="B32" s="11"/>
      <c r="C32" s="12"/>
      <c r="D32" s="12">
        <v>1002431.79</v>
      </c>
      <c r="E32" s="12"/>
      <c r="F32" s="12"/>
      <c r="G32" s="12"/>
      <c r="H32" s="12"/>
      <c r="I32" s="12">
        <v>233806</v>
      </c>
      <c r="J32" s="12"/>
      <c r="K32" s="12"/>
      <c r="L32" s="12"/>
      <c r="M32" s="12"/>
      <c r="N32" s="12"/>
    </row>
    <row r="33" spans="1:15" ht="15" thickBot="1">
      <c r="A33" s="10" t="s">
        <v>49</v>
      </c>
      <c r="B33" s="11">
        <v>165972.30000000002</v>
      </c>
      <c r="C33" s="12"/>
      <c r="D33" s="12">
        <f>'[1]DETALLE PROD'!D1304</f>
        <v>175921.55</v>
      </c>
      <c r="E33" s="12">
        <v>15234.36</v>
      </c>
      <c r="F33" s="12">
        <v>72500</v>
      </c>
      <c r="G33" s="12"/>
      <c r="H33" s="12">
        <v>58840.95</v>
      </c>
      <c r="I33" s="12"/>
      <c r="J33" s="12"/>
      <c r="K33" s="12"/>
      <c r="L33" s="12"/>
      <c r="M33" s="12"/>
      <c r="N33" s="12"/>
    </row>
    <row r="34" spans="1:15" ht="15" thickBot="1">
      <c r="A34" s="13" t="s">
        <v>50</v>
      </c>
      <c r="B34" s="14">
        <f>SUM(B11:B33)</f>
        <v>7322108.2520000003</v>
      </c>
      <c r="C34" s="14">
        <f>SUM(C11:C33)</f>
        <v>6319428.21</v>
      </c>
      <c r="D34" s="14">
        <f>SUM(D11:D33)</f>
        <v>13971075.870000001</v>
      </c>
      <c r="E34" s="14">
        <f>SUM(E11:E33)</f>
        <v>40236.36</v>
      </c>
      <c r="F34" s="14">
        <f>SUM(F11:F33)</f>
        <v>183259.13</v>
      </c>
      <c r="G34" s="14">
        <f t="shared" ref="G34:N34" si="0">SUM(G11:G33)</f>
        <v>770936.72</v>
      </c>
      <c r="H34" s="14">
        <f t="shared" si="0"/>
        <v>80868.95</v>
      </c>
      <c r="I34" s="14">
        <f t="shared" si="0"/>
        <v>1728949.27</v>
      </c>
      <c r="J34" s="14">
        <f t="shared" si="0"/>
        <v>228535</v>
      </c>
      <c r="K34" s="14">
        <f t="shared" si="0"/>
        <v>408.42</v>
      </c>
      <c r="L34" s="14">
        <f t="shared" si="0"/>
        <v>577052.18999999994</v>
      </c>
      <c r="M34" s="14">
        <f t="shared" si="0"/>
        <v>873858.11</v>
      </c>
      <c r="N34" s="14">
        <f t="shared" si="0"/>
        <v>596630</v>
      </c>
      <c r="O34" s="15"/>
    </row>
    <row r="35" spans="1:15" ht="15" thickBo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ht="15" thickBot="1">
      <c r="A36" s="18" t="s">
        <v>51</v>
      </c>
      <c r="B36" s="19">
        <v>8676419.7000000011</v>
      </c>
      <c r="C36" s="19">
        <v>6838391.0399999991</v>
      </c>
      <c r="D36" s="19">
        <v>10653047.659999998</v>
      </c>
      <c r="E36" s="19">
        <v>100194.73999999999</v>
      </c>
      <c r="F36" s="19">
        <v>210142.38</v>
      </c>
      <c r="G36" s="19">
        <v>1412989.66</v>
      </c>
      <c r="H36" s="19">
        <v>90564.76999999999</v>
      </c>
      <c r="I36" s="19">
        <v>1735449.49</v>
      </c>
      <c r="J36" s="19">
        <v>294547</v>
      </c>
      <c r="K36" s="19">
        <v>2615.6000000000004</v>
      </c>
      <c r="L36" s="19">
        <v>1198390.29</v>
      </c>
      <c r="M36" s="19">
        <v>963374.76</v>
      </c>
      <c r="N36" s="19">
        <v>945548.11</v>
      </c>
    </row>
    <row r="37" spans="1:15" ht="15" thickBo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5" ht="15" thickBot="1">
      <c r="A38" s="18" t="s">
        <v>52</v>
      </c>
      <c r="B38" s="20">
        <f>B34/B36-1</f>
        <v>-0.1560910484770579</v>
      </c>
      <c r="C38" s="20">
        <f t="shared" ref="C38:N38" si="1">C34/C36-1</f>
        <v>-7.5889610138468955E-2</v>
      </c>
      <c r="D38" s="20">
        <f t="shared" si="1"/>
        <v>0.31146281476412763</v>
      </c>
      <c r="E38" s="20">
        <f t="shared" si="1"/>
        <v>-0.59841843993008004</v>
      </c>
      <c r="F38" s="20">
        <f t="shared" si="1"/>
        <v>-0.12792874050441416</v>
      </c>
      <c r="G38" s="20">
        <f t="shared" si="1"/>
        <v>-0.45439323313944135</v>
      </c>
      <c r="H38" s="20">
        <f t="shared" si="1"/>
        <v>-0.1070595111101148</v>
      </c>
      <c r="I38" s="20">
        <f t="shared" si="1"/>
        <v>-3.7455541273055948E-3</v>
      </c>
      <c r="J38" s="20">
        <f t="shared" si="1"/>
        <v>-0.22411363890991931</v>
      </c>
      <c r="K38" s="20">
        <f t="shared" si="1"/>
        <v>-0.84385227098944793</v>
      </c>
      <c r="L38" s="20">
        <f t="shared" si="1"/>
        <v>-0.51847724834285835</v>
      </c>
      <c r="M38" s="20">
        <f t="shared" si="1"/>
        <v>-9.2919862255888885E-2</v>
      </c>
      <c r="N38" s="20">
        <f t="shared" si="1"/>
        <v>-0.36901148266268546</v>
      </c>
      <c r="O38" s="15"/>
    </row>
    <row r="39" spans="1:1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2" spans="1:15">
      <c r="G42" s="1" t="s">
        <v>53</v>
      </c>
    </row>
    <row r="43" spans="1: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</sheetData>
  <mergeCells count="12">
    <mergeCell ref="A43:N43"/>
    <mergeCell ref="A1:N1"/>
    <mergeCell ref="A2:N2"/>
    <mergeCell ref="A3:N3"/>
    <mergeCell ref="A4:N4"/>
    <mergeCell ref="A5:N5"/>
    <mergeCell ref="A6:J6"/>
    <mergeCell ref="A8:A10"/>
    <mergeCell ref="B8:B9"/>
    <mergeCell ref="L8:L9"/>
    <mergeCell ref="M8:M9"/>
    <mergeCell ref="N8:N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Producción 2014</dc:title>
  <dc:subject/>
  <dc:creator>ARCOM</dc:creator>
  <cp:keywords/>
  <dc:description/>
  <cp:lastModifiedBy>Elizabeth Cadme</cp:lastModifiedBy>
  <dcterms:created xsi:type="dcterms:W3CDTF">2015-11-24T15:16:39Z</dcterms:created>
  <dcterms:modified xsi:type="dcterms:W3CDTF">2015-11-24T17:39:27Z</dcterms:modified>
  <cp:category/>
</cp:coreProperties>
</file>