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_2016_AA\Excel_05_Z-Excel_Crecimiento\"/>
    </mc:Choice>
  </mc:AlternateContent>
  <bookViews>
    <workbookView xWindow="600" yWindow="240" windowWidth="18120" windowHeight="7875"/>
  </bookViews>
  <sheets>
    <sheet name="Base" sheetId="1" r:id="rId1"/>
  </sheets>
  <definedNames>
    <definedName name="MetaDeDeudaACapital">Base!$E$26</definedName>
  </definedNames>
  <calcPr calcId="162913"/>
</workbook>
</file>

<file path=xl/calcChain.xml><?xml version="1.0" encoding="utf-8"?>
<calcChain xmlns="http://schemas.openxmlformats.org/spreadsheetml/2006/main">
  <c r="H14" i="1" l="1"/>
  <c r="E48" i="1" l="1"/>
  <c r="E47" i="1"/>
  <c r="F30" i="1"/>
  <c r="F11" i="1"/>
  <c r="F10" i="1"/>
  <c r="F6" i="1"/>
  <c r="F5" i="1"/>
  <c r="E52" i="1"/>
  <c r="E53" i="1" s="1"/>
  <c r="E23" i="1"/>
  <c r="E24" i="1" s="1"/>
  <c r="E31" i="1" s="1"/>
  <c r="E34" i="1"/>
  <c r="E36" i="1"/>
  <c r="E39" i="1"/>
  <c r="E40" i="1" s="1"/>
  <c r="E7" i="1"/>
  <c r="E16" i="1"/>
  <c r="E12" i="1"/>
  <c r="E51" i="1" l="1"/>
  <c r="E44" i="1"/>
  <c r="E49" i="1" s="1"/>
  <c r="E45" i="1"/>
  <c r="E50" i="1" s="1"/>
  <c r="D59" i="1" s="1"/>
  <c r="H22" i="1" s="1"/>
  <c r="H23" i="1" s="1"/>
  <c r="E46" i="1"/>
  <c r="D66" i="1" s="1"/>
  <c r="F12" i="1"/>
  <c r="E17" i="1"/>
  <c r="H5" i="1" l="1"/>
  <c r="H6" i="1"/>
  <c r="H30" i="1"/>
  <c r="H16" i="1"/>
  <c r="H10" i="1"/>
  <c r="H11" i="1"/>
  <c r="H24" i="1"/>
  <c r="H31" i="1" s="1"/>
  <c r="H33" i="1" s="1"/>
  <c r="H7" i="1" l="1"/>
  <c r="H12" i="1"/>
  <c r="H17" i="1" s="1"/>
  <c r="H34" i="1"/>
  <c r="H35" i="1" s="1"/>
  <c r="H36" i="1" l="1"/>
  <c r="H37" i="1" s="1"/>
  <c r="H39" i="1" l="1"/>
  <c r="H40" i="1" s="1"/>
  <c r="H15" i="1" s="1"/>
</calcChain>
</file>

<file path=xl/sharedStrings.xml><?xml version="1.0" encoding="utf-8"?>
<sst xmlns="http://schemas.openxmlformats.org/spreadsheetml/2006/main" count="77" uniqueCount="64">
  <si>
    <t>Año 0</t>
  </si>
  <si>
    <t>Año 1</t>
  </si>
  <si>
    <t>(-)</t>
  </si>
  <si>
    <t>ESTADO DE RESULTADOS</t>
  </si>
  <si>
    <t>Costo de Ventas</t>
  </si>
  <si>
    <t>BALANCE GENERAL</t>
  </si>
  <si>
    <t>RUBROS</t>
  </si>
  <si>
    <t>ACTIVOS</t>
  </si>
  <si>
    <t>ACTIVO CORRIENTE</t>
  </si>
  <si>
    <t>ACTIVO NO CORRIENTE</t>
  </si>
  <si>
    <t>TOTAL ACTIVO</t>
  </si>
  <si>
    <t>PASIVO Y PATRIMONIO</t>
  </si>
  <si>
    <t>PASIVO CORRIENTE</t>
  </si>
  <si>
    <t>PASIVO NO CORRIENTE</t>
  </si>
  <si>
    <t>TOTAL PASIVO</t>
  </si>
  <si>
    <t>PATRIMONIO (RECURSOS PROPIOS)</t>
  </si>
  <si>
    <t>Acciones Ordinarias Emitidas</t>
  </si>
  <si>
    <t>Reservas</t>
  </si>
  <si>
    <t>TOTAL PATRIMONIO</t>
  </si>
  <si>
    <t>TOTAL PASIVO Y PATRIMONIO</t>
  </si>
  <si>
    <t>Ventas</t>
  </si>
  <si>
    <t>Dividendos</t>
  </si>
  <si>
    <t>Utilidad Retenida</t>
  </si>
  <si>
    <t>Activos Totales / Ventas</t>
  </si>
  <si>
    <t>Utilidad Bruta en Ventas</t>
  </si>
  <si>
    <t>GASTOS</t>
  </si>
  <si>
    <t>Gastos de Administración</t>
  </si>
  <si>
    <t>Gastos de Ventas</t>
  </si>
  <si>
    <t>Otros Gastos</t>
  </si>
  <si>
    <t>Depreciaciones y Amortizaciones</t>
  </si>
  <si>
    <t>Total Gastos</t>
  </si>
  <si>
    <t>UAII Utilidad antes de Intereses e Impuestos</t>
  </si>
  <si>
    <t>Gastos Financieros</t>
  </si>
  <si>
    <t>UATT Utilidad antes de Participación de T</t>
  </si>
  <si>
    <t>Participación de Trabajadores</t>
  </si>
  <si>
    <t>UAI Utilidad antes de Impuestos</t>
  </si>
  <si>
    <t>UDI Utilidad después de Impuestos</t>
  </si>
  <si>
    <t xml:space="preserve"> =</t>
  </si>
  <si>
    <t>Impuesto a la Renta</t>
  </si>
  <si>
    <t>Margen Neto de Ganancia</t>
  </si>
  <si>
    <t>Deudas a Capital</t>
  </si>
  <si>
    <t>TCS (P)</t>
  </si>
  <si>
    <t>b* (NP / S)* (1+ D / EQ)</t>
  </si>
  <si>
    <t>(A / S) - (b * (NP / S) * (1+ D / EQ)</t>
  </si>
  <si>
    <t>INFORMACION FINANCIERA Y RATIOS RELACIONADOS</t>
  </si>
  <si>
    <t>A / S</t>
  </si>
  <si>
    <t>d</t>
  </si>
  <si>
    <t>Tasa de dividendos pagados</t>
  </si>
  <si>
    <t>b</t>
  </si>
  <si>
    <t>Tasa de Retención de Utilidades</t>
  </si>
  <si>
    <t>D / EQ</t>
  </si>
  <si>
    <t>NP / S</t>
  </si>
  <si>
    <t>VAN HORNE S.A.</t>
  </si>
  <si>
    <t>b* (NP/ EQ)</t>
  </si>
  <si>
    <t>1- (b* (NP/ EQ))</t>
  </si>
  <si>
    <t>S</t>
  </si>
  <si>
    <t>D</t>
  </si>
  <si>
    <t>A</t>
  </si>
  <si>
    <t>Activos Totales</t>
  </si>
  <si>
    <t>EQ</t>
  </si>
  <si>
    <t xml:space="preserve">NP </t>
  </si>
  <si>
    <t xml:space="preserve">Deuda </t>
  </si>
  <si>
    <t>Capital / Patrimonio</t>
  </si>
  <si>
    <t>Utilidad Neta (UDI)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</si>
</sst>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0.000000000000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1" fontId="2" fillId="0" borderId="2" xfId="0" applyNumberFormat="1" applyFont="1" applyBorder="1" applyAlignment="1">
      <alignment horizontal="center"/>
    </xf>
    <xf numFmtId="0" fontId="0" fillId="0" borderId="7" xfId="0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0" fontId="0" fillId="0" borderId="12" xfId="0" applyBorder="1"/>
    <xf numFmtId="3" fontId="0" fillId="0" borderId="2" xfId="0" applyNumberFormat="1" applyBorder="1"/>
    <xf numFmtId="3" fontId="0" fillId="0" borderId="13" xfId="0" applyNumberFormat="1" applyBorder="1"/>
    <xf numFmtId="0" fontId="0" fillId="0" borderId="9" xfId="0" applyBorder="1" applyAlignment="1">
      <alignment horizontal="center"/>
    </xf>
    <xf numFmtId="9" fontId="0" fillId="0" borderId="0" xfId="0" applyNumberFormat="1" applyBorder="1"/>
    <xf numFmtId="0" fontId="0" fillId="0" borderId="14" xfId="0" applyBorder="1"/>
    <xf numFmtId="3" fontId="0" fillId="0" borderId="14" xfId="0" applyNumberFormat="1" applyBorder="1"/>
    <xf numFmtId="4" fontId="0" fillId="0" borderId="8" xfId="0" applyNumberFormat="1" applyBorder="1"/>
    <xf numFmtId="165" fontId="0" fillId="0" borderId="0" xfId="1" applyNumberFormat="1" applyFont="1"/>
    <xf numFmtId="4" fontId="0" fillId="0" borderId="5" xfId="0" applyNumberFormat="1" applyBorder="1"/>
    <xf numFmtId="0" fontId="0" fillId="0" borderId="0" xfId="0" applyFill="1" applyBorder="1"/>
    <xf numFmtId="3" fontId="0" fillId="0" borderId="0" xfId="0" applyNumberFormat="1" applyBorder="1"/>
    <xf numFmtId="0" fontId="0" fillId="0" borderId="0" xfId="0" applyAlignment="1">
      <alignment horizontal="center"/>
    </xf>
    <xf numFmtId="2" fontId="0" fillId="0" borderId="8" xfId="1" applyNumberFormat="1" applyFont="1" applyBorder="1"/>
    <xf numFmtId="4" fontId="0" fillId="0" borderId="11" xfId="0" applyNumberFormat="1" applyBorder="1"/>
    <xf numFmtId="2" fontId="0" fillId="0" borderId="0" xfId="0" applyNumberFormat="1" applyBorder="1"/>
    <xf numFmtId="166" fontId="0" fillId="0" borderId="0" xfId="0" applyNumberFormat="1"/>
    <xf numFmtId="2" fontId="0" fillId="0" borderId="8" xfId="0" applyNumberForma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" fontId="0" fillId="0" borderId="0" xfId="0" applyNumberFormat="1" applyBorder="1"/>
    <xf numFmtId="2" fontId="0" fillId="0" borderId="0" xfId="1" applyNumberFormat="1" applyFont="1" applyBorder="1"/>
    <xf numFmtId="165" fontId="0" fillId="0" borderId="0" xfId="1" applyNumberFormat="1" applyFont="1" applyBorder="1"/>
    <xf numFmtId="9" fontId="0" fillId="0" borderId="0" xfId="1" applyFont="1" applyBorder="1"/>
    <xf numFmtId="10" fontId="0" fillId="0" borderId="0" xfId="1" applyNumberFormat="1" applyFont="1" applyBorder="1"/>
    <xf numFmtId="4" fontId="0" fillId="0" borderId="2" xfId="0" applyNumberFormat="1" applyBorder="1"/>
    <xf numFmtId="0" fontId="0" fillId="0" borderId="1" xfId="0" applyFont="1" applyBorder="1"/>
    <xf numFmtId="0" fontId="0" fillId="0" borderId="3" xfId="0" applyFont="1" applyBorder="1"/>
    <xf numFmtId="10" fontId="0" fillId="0" borderId="4" xfId="1" applyNumberFormat="1" applyFont="1" applyBorder="1"/>
    <xf numFmtId="164" fontId="0" fillId="0" borderId="0" xfId="0" applyNumberFormat="1" applyBorder="1"/>
    <xf numFmtId="0" fontId="2" fillId="0" borderId="12" xfId="0" applyFont="1" applyBorder="1" applyAlignment="1">
      <alignment horizontal="center"/>
    </xf>
    <xf numFmtId="10" fontId="0" fillId="0" borderId="2" xfId="1" applyNumberFormat="1" applyFont="1" applyBorder="1"/>
    <xf numFmtId="0" fontId="2" fillId="0" borderId="7" xfId="0" applyFont="1" applyBorder="1" applyAlignment="1">
      <alignment horizontal="center"/>
    </xf>
    <xf numFmtId="9" fontId="0" fillId="0" borderId="0" xfId="1" applyNumberFormat="1" applyFont="1" applyBorder="1"/>
    <xf numFmtId="1" fontId="2" fillId="0" borderId="5" xfId="0" applyNumberFormat="1" applyFont="1" applyBorder="1" applyAlignment="1">
      <alignment horizontal="center"/>
    </xf>
    <xf numFmtId="10" fontId="0" fillId="0" borderId="8" xfId="1" applyNumberFormat="1" applyFont="1" applyBorder="1"/>
    <xf numFmtId="10" fontId="0" fillId="0" borderId="11" xfId="1" applyNumberFormat="1" applyFont="1" applyBorder="1"/>
    <xf numFmtId="4" fontId="3" fillId="0" borderId="5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workbookViewId="0">
      <selection activeCell="J18" sqref="J18"/>
    </sheetView>
  </sheetViews>
  <sheetFormatPr baseColWidth="10" defaultRowHeight="14.25" x14ac:dyDescent="0.2"/>
  <cols>
    <col min="1" max="1" width="2.625" customWidth="1"/>
    <col min="2" max="2" width="9.125" customWidth="1"/>
    <col min="3" max="3" width="7.25" customWidth="1"/>
    <col min="4" max="4" width="28.875" customWidth="1"/>
    <col min="5" max="5" width="11" style="2"/>
    <col min="6" max="6" width="7.625" style="24" customWidth="1"/>
    <col min="7" max="7" width="2.875" style="24" customWidth="1"/>
    <col min="8" max="8" width="11" style="2"/>
    <col min="10" max="10" width="16.5" bestFit="1" customWidth="1"/>
  </cols>
  <sheetData>
    <row r="1" spans="2:10" ht="15" x14ac:dyDescent="0.25">
      <c r="B1" s="1" t="s">
        <v>52</v>
      </c>
    </row>
    <row r="2" spans="2:10" ht="15" x14ac:dyDescent="0.25">
      <c r="B2" s="1"/>
      <c r="C2" s="1" t="s">
        <v>5</v>
      </c>
    </row>
    <row r="3" spans="2:10" ht="15" x14ac:dyDescent="0.25">
      <c r="B3" s="56" t="s">
        <v>6</v>
      </c>
      <c r="C3" s="56"/>
      <c r="D3" s="56"/>
      <c r="E3" s="8" t="s">
        <v>0</v>
      </c>
      <c r="F3" s="52"/>
      <c r="G3" s="37"/>
      <c r="H3" s="8" t="s">
        <v>1</v>
      </c>
    </row>
    <row r="4" spans="2:10" x14ac:dyDescent="0.2">
      <c r="B4" s="5" t="s">
        <v>7</v>
      </c>
      <c r="C4" s="9"/>
      <c r="D4" s="9"/>
      <c r="E4" s="10"/>
      <c r="F4" s="11"/>
      <c r="H4" s="10"/>
    </row>
    <row r="5" spans="2:10" x14ac:dyDescent="0.2">
      <c r="B5" s="6"/>
      <c r="C5" s="4" t="s">
        <v>8</v>
      </c>
      <c r="D5" s="4"/>
      <c r="E5" s="11">
        <v>120</v>
      </c>
      <c r="F5" s="53">
        <f>E5/$E$22</f>
        <v>0.4</v>
      </c>
      <c r="G5" s="38"/>
      <c r="H5" s="20">
        <f>F5*$H$22</f>
        <v>131.00436681222706</v>
      </c>
    </row>
    <row r="6" spans="2:10" x14ac:dyDescent="0.2">
      <c r="B6" s="6"/>
      <c r="C6" s="4" t="s">
        <v>9</v>
      </c>
      <c r="D6" s="4"/>
      <c r="E6" s="12">
        <v>60</v>
      </c>
      <c r="F6" s="53">
        <f>E6/$E$22</f>
        <v>0.2</v>
      </c>
      <c r="G6" s="38"/>
      <c r="H6" s="27">
        <f>F6*$H$22</f>
        <v>65.502183406113531</v>
      </c>
    </row>
    <row r="7" spans="2:10" x14ac:dyDescent="0.2">
      <c r="B7" s="7" t="s">
        <v>10</v>
      </c>
      <c r="C7" s="13"/>
      <c r="D7" s="13"/>
      <c r="E7" s="12">
        <f>SUM(E5:E6)</f>
        <v>180</v>
      </c>
      <c r="F7" s="11"/>
      <c r="H7" s="22">
        <f>SUM(H5:H6)</f>
        <v>196.50655021834058</v>
      </c>
    </row>
    <row r="8" spans="2:10" x14ac:dyDescent="0.2">
      <c r="B8" s="6"/>
      <c r="C8" s="4"/>
      <c r="D8" s="4"/>
      <c r="E8" s="10"/>
      <c r="F8" s="11"/>
      <c r="H8" s="11"/>
    </row>
    <row r="9" spans="2:10" x14ac:dyDescent="0.2">
      <c r="B9" s="6" t="s">
        <v>11</v>
      </c>
      <c r="C9" s="4"/>
      <c r="D9" s="4"/>
      <c r="E9" s="11"/>
      <c r="F9" s="11"/>
      <c r="H9" s="11"/>
    </row>
    <row r="10" spans="2:10" x14ac:dyDescent="0.2">
      <c r="B10" s="6"/>
      <c r="C10" s="4" t="s">
        <v>12</v>
      </c>
      <c r="D10" s="4"/>
      <c r="E10" s="11">
        <v>20</v>
      </c>
      <c r="F10" s="53">
        <f>E10/$E$22</f>
        <v>6.6666666666666666E-2</v>
      </c>
      <c r="H10" s="20">
        <f>F10*$H$22</f>
        <v>21.834061135371179</v>
      </c>
    </row>
    <row r="11" spans="2:10" x14ac:dyDescent="0.2">
      <c r="B11" s="6"/>
      <c r="C11" s="4" t="s">
        <v>13</v>
      </c>
      <c r="D11" s="4"/>
      <c r="E11" s="12">
        <v>60</v>
      </c>
      <c r="F11" s="53">
        <f>E11/$E$22</f>
        <v>0.2</v>
      </c>
      <c r="H11" s="27">
        <f>F11*$H$22</f>
        <v>65.502183406113531</v>
      </c>
    </row>
    <row r="12" spans="2:10" x14ac:dyDescent="0.2">
      <c r="B12" s="6" t="s">
        <v>14</v>
      </c>
      <c r="C12" s="4"/>
      <c r="D12" s="4"/>
      <c r="E12" s="11">
        <f>SUM(E10:E11)</f>
        <v>80</v>
      </c>
      <c r="F12" s="53">
        <f>SUM(F10:F11)</f>
        <v>0.26666666666666666</v>
      </c>
      <c r="H12" s="20">
        <f>SUM(H10:H11)</f>
        <v>87.336244541484717</v>
      </c>
    </row>
    <row r="13" spans="2:10" x14ac:dyDescent="0.2">
      <c r="B13" s="6"/>
      <c r="C13" s="4" t="s">
        <v>15</v>
      </c>
      <c r="D13" s="4"/>
      <c r="E13" s="11"/>
      <c r="F13" s="53"/>
      <c r="H13" s="11"/>
    </row>
    <row r="14" spans="2:10" x14ac:dyDescent="0.2">
      <c r="B14" s="6"/>
      <c r="C14" s="4"/>
      <c r="D14" s="4" t="s">
        <v>16</v>
      </c>
      <c r="E14" s="11">
        <v>100</v>
      </c>
      <c r="F14" s="53"/>
      <c r="H14" s="11">
        <f>E14</f>
        <v>100</v>
      </c>
    </row>
    <row r="15" spans="2:10" x14ac:dyDescent="0.2">
      <c r="B15" s="6"/>
      <c r="C15" s="4"/>
      <c r="D15" s="4" t="s">
        <v>17</v>
      </c>
      <c r="E15" s="12">
        <v>0</v>
      </c>
      <c r="F15" s="53"/>
      <c r="H15" s="20">
        <f>H40</f>
        <v>9.170305676855893</v>
      </c>
      <c r="J15" s="2"/>
    </row>
    <row r="16" spans="2:10" x14ac:dyDescent="0.2">
      <c r="B16" s="6" t="s">
        <v>18</v>
      </c>
      <c r="C16" s="4"/>
      <c r="D16" s="4"/>
      <c r="E16" s="14">
        <f>SUM(E14:E15)</f>
        <v>100</v>
      </c>
      <c r="F16" s="54"/>
      <c r="G16" s="42"/>
      <c r="H16" s="43">
        <f>E16+E16*D59</f>
        <v>109.17030567685589</v>
      </c>
    </row>
    <row r="17" spans="1:11" x14ac:dyDescent="0.2">
      <c r="B17" s="7" t="s">
        <v>19</v>
      </c>
      <c r="C17" s="13"/>
      <c r="D17" s="13"/>
      <c r="E17" s="12">
        <f>E12+E16</f>
        <v>180</v>
      </c>
      <c r="H17" s="27">
        <f>H12+H16</f>
        <v>196.50655021834061</v>
      </c>
    </row>
    <row r="18" spans="1:11" ht="15" thickBot="1" x14ac:dyDescent="0.25">
      <c r="A18" s="3"/>
      <c r="B18" s="3"/>
      <c r="C18" s="3"/>
      <c r="D18" s="3"/>
      <c r="E18" s="15"/>
      <c r="H18" s="15"/>
    </row>
    <row r="19" spans="1:11" ht="15" thickTop="1" x14ac:dyDescent="0.2">
      <c r="C19" t="s">
        <v>3</v>
      </c>
    </row>
    <row r="21" spans="1:11" ht="15" x14ac:dyDescent="0.25">
      <c r="B21" s="56" t="s">
        <v>6</v>
      </c>
      <c r="C21" s="56"/>
      <c r="D21" s="57"/>
      <c r="E21" s="8" t="s">
        <v>0</v>
      </c>
      <c r="F21" s="37"/>
      <c r="G21" s="37"/>
      <c r="H21" s="8" t="s">
        <v>1</v>
      </c>
      <c r="K21" s="25"/>
    </row>
    <row r="22" spans="1:11" ht="15" x14ac:dyDescent="0.25">
      <c r="B22" s="5"/>
      <c r="C22" s="9" t="s">
        <v>20</v>
      </c>
      <c r="E22" s="55">
        <v>300</v>
      </c>
      <c r="F22" s="38"/>
      <c r="G22" s="38"/>
      <c r="H22" s="22">
        <f>E22+E22*D59</f>
        <v>327.51091703056767</v>
      </c>
    </row>
    <row r="23" spans="1:11" x14ac:dyDescent="0.2">
      <c r="B23" s="16" t="s">
        <v>2</v>
      </c>
      <c r="C23" s="17">
        <v>0.55000000000000004</v>
      </c>
      <c r="D23" s="4" t="s">
        <v>4</v>
      </c>
      <c r="E23" s="27">
        <f>E22*$C$23</f>
        <v>165</v>
      </c>
      <c r="F23" s="38"/>
      <c r="G23" s="38"/>
      <c r="H23" s="27">
        <f>H22*$C$23</f>
        <v>180.13100436681222</v>
      </c>
    </row>
    <row r="24" spans="1:11" x14ac:dyDescent="0.2">
      <c r="B24" s="6"/>
      <c r="C24" s="4" t="s">
        <v>24</v>
      </c>
      <c r="D24" s="4"/>
      <c r="E24" s="20">
        <f>E22-E23</f>
        <v>135</v>
      </c>
      <c r="F24" s="38"/>
      <c r="G24" s="38"/>
      <c r="H24" s="20">
        <f>H22-H23</f>
        <v>147.37991266375545</v>
      </c>
    </row>
    <row r="25" spans="1:11" x14ac:dyDescent="0.2">
      <c r="B25" s="6"/>
      <c r="C25" s="4" t="s">
        <v>25</v>
      </c>
      <c r="D25" s="4"/>
      <c r="E25" s="11"/>
      <c r="H25" s="11"/>
    </row>
    <row r="26" spans="1:11" x14ac:dyDescent="0.2">
      <c r="B26" s="6"/>
      <c r="C26" s="4"/>
      <c r="D26" s="4" t="s">
        <v>26</v>
      </c>
      <c r="E26" s="11"/>
      <c r="H26" s="11"/>
    </row>
    <row r="27" spans="1:11" x14ac:dyDescent="0.2">
      <c r="B27" s="6"/>
      <c r="C27" s="4"/>
      <c r="D27" s="4" t="s">
        <v>27</v>
      </c>
      <c r="E27" s="11"/>
      <c r="H27" s="11"/>
    </row>
    <row r="28" spans="1:11" x14ac:dyDescent="0.2">
      <c r="B28" s="16" t="s">
        <v>2</v>
      </c>
      <c r="C28" s="4"/>
      <c r="D28" s="4" t="s">
        <v>28</v>
      </c>
      <c r="E28" s="11"/>
      <c r="H28" s="11"/>
      <c r="J28" s="29"/>
    </row>
    <row r="29" spans="1:11" x14ac:dyDescent="0.2">
      <c r="B29" s="16"/>
      <c r="C29" s="4"/>
      <c r="D29" s="23" t="s">
        <v>29</v>
      </c>
      <c r="E29" s="12"/>
      <c r="H29" s="12"/>
    </row>
    <row r="30" spans="1:11" x14ac:dyDescent="0.2">
      <c r="B30" s="16"/>
      <c r="C30" s="4" t="s">
        <v>30</v>
      </c>
      <c r="D30" s="4"/>
      <c r="E30" s="43">
        <v>116.17647058823529</v>
      </c>
      <c r="F30" s="38">
        <f>E30/E22</f>
        <v>0.38725490196078433</v>
      </c>
      <c r="G30" s="38"/>
      <c r="H30" s="43">
        <f>H22*F30</f>
        <v>126.83020806575905</v>
      </c>
    </row>
    <row r="31" spans="1:11" x14ac:dyDescent="0.2">
      <c r="B31" s="16"/>
      <c r="C31" s="4" t="s">
        <v>31</v>
      </c>
      <c r="D31" s="4"/>
      <c r="E31" s="30">
        <f>E24-E30</f>
        <v>18.82352941176471</v>
      </c>
      <c r="F31" s="28"/>
      <c r="G31" s="28"/>
      <c r="H31" s="20">
        <f>H24-H30</f>
        <v>20.549704597996396</v>
      </c>
    </row>
    <row r="32" spans="1:11" x14ac:dyDescent="0.2">
      <c r="B32" s="16"/>
      <c r="C32" s="4"/>
      <c r="D32" s="23" t="s">
        <v>32</v>
      </c>
      <c r="E32" s="12">
        <v>0</v>
      </c>
      <c r="H32" s="27">
        <v>0</v>
      </c>
    </row>
    <row r="33" spans="2:8" x14ac:dyDescent="0.2">
      <c r="B33" s="16"/>
      <c r="C33" s="4" t="s">
        <v>33</v>
      </c>
      <c r="D33" s="4"/>
      <c r="E33" s="20">
        <v>18.823529411764707</v>
      </c>
      <c r="F33" s="38"/>
      <c r="G33" s="38"/>
      <c r="H33" s="22">
        <f>H31-H32</f>
        <v>20.549704597996396</v>
      </c>
    </row>
    <row r="34" spans="2:8" x14ac:dyDescent="0.2">
      <c r="B34" s="16"/>
      <c r="C34" s="17">
        <v>0.15</v>
      </c>
      <c r="D34" s="4" t="s">
        <v>34</v>
      </c>
      <c r="E34" s="27">
        <f>E33*$C$34</f>
        <v>2.8235294117647061</v>
      </c>
      <c r="F34" s="38"/>
      <c r="G34" s="38"/>
      <c r="H34" s="27">
        <f>H33*$C$34</f>
        <v>3.0824556896994593</v>
      </c>
    </row>
    <row r="35" spans="2:8" x14ac:dyDescent="0.2">
      <c r="B35" s="16"/>
      <c r="C35" s="23" t="s">
        <v>35</v>
      </c>
      <c r="D35" s="4"/>
      <c r="E35" s="20">
        <v>16</v>
      </c>
      <c r="F35" s="38"/>
      <c r="G35" s="38"/>
      <c r="H35" s="20">
        <f>H33-H34</f>
        <v>17.467248908296938</v>
      </c>
    </row>
    <row r="36" spans="2:8" x14ac:dyDescent="0.2">
      <c r="B36" s="16" t="s">
        <v>2</v>
      </c>
      <c r="C36" s="17">
        <v>0.25</v>
      </c>
      <c r="D36" s="4" t="s">
        <v>38</v>
      </c>
      <c r="E36" s="12">
        <f>E35*$C$36</f>
        <v>4</v>
      </c>
      <c r="H36" s="27">
        <f>H35*$C$36</f>
        <v>4.3668122270742344</v>
      </c>
    </row>
    <row r="37" spans="2:8" x14ac:dyDescent="0.2">
      <c r="B37" s="16"/>
      <c r="C37" s="4" t="s">
        <v>36</v>
      </c>
      <c r="D37" s="4"/>
      <c r="E37" s="11">
        <v>12</v>
      </c>
      <c r="H37" s="20">
        <f>H35-H36</f>
        <v>13.100436681222703</v>
      </c>
    </row>
    <row r="38" spans="2:8" x14ac:dyDescent="0.2">
      <c r="B38" s="16"/>
      <c r="C38" s="4"/>
      <c r="D38" s="4"/>
      <c r="E38" s="11"/>
      <c r="H38" s="20"/>
    </row>
    <row r="39" spans="2:8" x14ac:dyDescent="0.2">
      <c r="B39" s="16" t="s">
        <v>2</v>
      </c>
      <c r="C39" s="17">
        <v>0.3</v>
      </c>
      <c r="D39" s="4" t="s">
        <v>21</v>
      </c>
      <c r="E39" s="11">
        <f>E37*C39</f>
        <v>3.5999999999999996</v>
      </c>
      <c r="H39" s="20">
        <f>H37*$C$39</f>
        <v>3.9301310043668107</v>
      </c>
    </row>
    <row r="40" spans="2:8" x14ac:dyDescent="0.2">
      <c r="B40" s="6"/>
      <c r="C40" s="4"/>
      <c r="D40" s="4" t="s">
        <v>22</v>
      </c>
      <c r="E40" s="12">
        <f>E37-E39</f>
        <v>8.4</v>
      </c>
      <c r="H40" s="27">
        <f>H37-H39</f>
        <v>9.170305676855893</v>
      </c>
    </row>
    <row r="41" spans="2:8" ht="15" thickBot="1" x14ac:dyDescent="0.25">
      <c r="B41" s="18"/>
      <c r="C41" s="18"/>
      <c r="D41" s="18"/>
      <c r="E41" s="19"/>
      <c r="H41" s="19"/>
    </row>
    <row r="42" spans="2:8" ht="15" thickTop="1" x14ac:dyDescent="0.2">
      <c r="C42" t="s">
        <v>44</v>
      </c>
    </row>
    <row r="44" spans="2:8" ht="15" x14ac:dyDescent="0.25">
      <c r="B44" s="5"/>
      <c r="C44" s="50" t="s">
        <v>57</v>
      </c>
      <c r="D44" s="9" t="s">
        <v>58</v>
      </c>
      <c r="E44" s="10">
        <f>E7</f>
        <v>180</v>
      </c>
      <c r="H44" s="24"/>
    </row>
    <row r="45" spans="2:8" ht="15" x14ac:dyDescent="0.25">
      <c r="B45" s="6"/>
      <c r="C45" s="36" t="s">
        <v>56</v>
      </c>
      <c r="D45" s="4" t="s">
        <v>61</v>
      </c>
      <c r="E45" s="11">
        <f>E12</f>
        <v>80</v>
      </c>
      <c r="H45" s="24"/>
    </row>
    <row r="46" spans="2:8" ht="15" x14ac:dyDescent="0.25">
      <c r="B46" s="6"/>
      <c r="C46" s="36" t="s">
        <v>59</v>
      </c>
      <c r="D46" s="4" t="s">
        <v>62</v>
      </c>
      <c r="E46" s="11">
        <f>E16</f>
        <v>100</v>
      </c>
      <c r="H46" s="24"/>
    </row>
    <row r="47" spans="2:8" ht="15" x14ac:dyDescent="0.25">
      <c r="B47" s="6"/>
      <c r="C47" s="36" t="s">
        <v>55</v>
      </c>
      <c r="D47" s="4" t="s">
        <v>20</v>
      </c>
      <c r="E47" s="11">
        <f>E22</f>
        <v>300</v>
      </c>
      <c r="H47" s="24"/>
    </row>
    <row r="48" spans="2:8" ht="15" x14ac:dyDescent="0.25">
      <c r="B48" s="6"/>
      <c r="C48" s="36" t="s">
        <v>60</v>
      </c>
      <c r="D48" s="4" t="s">
        <v>63</v>
      </c>
      <c r="E48" s="11">
        <f>E37</f>
        <v>12</v>
      </c>
      <c r="H48" s="24"/>
    </row>
    <row r="49" spans="2:12" ht="15" x14ac:dyDescent="0.25">
      <c r="B49" s="6"/>
      <c r="C49" s="34" t="s">
        <v>45</v>
      </c>
      <c r="D49" s="4" t="s">
        <v>23</v>
      </c>
      <c r="E49" s="20">
        <f>E44/E47</f>
        <v>0.6</v>
      </c>
      <c r="F49" s="38"/>
      <c r="G49" s="38"/>
      <c r="H49" s="47">
        <v>0.6</v>
      </c>
    </row>
    <row r="50" spans="2:12" ht="15" x14ac:dyDescent="0.25">
      <c r="B50" s="6"/>
      <c r="C50" s="34" t="s">
        <v>50</v>
      </c>
      <c r="D50" s="4" t="s">
        <v>40</v>
      </c>
      <c r="E50" s="26">
        <f>E45/E46</f>
        <v>0.8</v>
      </c>
      <c r="F50" s="39"/>
      <c r="G50" s="39"/>
      <c r="H50" s="41">
        <v>0.8</v>
      </c>
    </row>
    <row r="51" spans="2:12" ht="15" x14ac:dyDescent="0.25">
      <c r="B51" s="6"/>
      <c r="C51" s="35" t="s">
        <v>51</v>
      </c>
      <c r="D51" s="23" t="s">
        <v>39</v>
      </c>
      <c r="E51" s="26">
        <f>E48/E47</f>
        <v>0.04</v>
      </c>
      <c r="F51" s="39"/>
      <c r="G51" s="39"/>
      <c r="H51" s="51">
        <v>0.04</v>
      </c>
    </row>
    <row r="52" spans="2:12" x14ac:dyDescent="0.2">
      <c r="B52" s="6"/>
      <c r="C52" s="33" t="s">
        <v>46</v>
      </c>
      <c r="D52" s="23" t="s">
        <v>47</v>
      </c>
      <c r="E52" s="26">
        <f>C39</f>
        <v>0.3</v>
      </c>
      <c r="F52" s="39"/>
      <c r="G52" s="39"/>
      <c r="H52" s="51"/>
    </row>
    <row r="53" spans="2:12" ht="15" x14ac:dyDescent="0.25">
      <c r="B53" s="6"/>
      <c r="C53" s="36" t="s">
        <v>48</v>
      </c>
      <c r="D53" s="23" t="s">
        <v>49</v>
      </c>
      <c r="E53" s="26">
        <f>1-E52</f>
        <v>0.7</v>
      </c>
      <c r="F53" s="39"/>
      <c r="G53" s="39"/>
      <c r="H53" s="51"/>
    </row>
    <row r="54" spans="2:12" x14ac:dyDescent="0.2">
      <c r="B54" s="7"/>
      <c r="C54" s="13"/>
      <c r="D54" s="13"/>
      <c r="E54" s="12"/>
      <c r="H54" s="24"/>
    </row>
    <row r="56" spans="2:12" ht="15.75" thickBot="1" x14ac:dyDescent="0.3">
      <c r="B56" s="1" t="s">
        <v>41</v>
      </c>
      <c r="C56" s="1" t="s">
        <v>37</v>
      </c>
      <c r="D56" s="32" t="s">
        <v>42</v>
      </c>
    </row>
    <row r="57" spans="2:12" ht="15" x14ac:dyDescent="0.25">
      <c r="B57" s="1"/>
      <c r="C57" s="1"/>
      <c r="D57" s="1" t="s">
        <v>43</v>
      </c>
      <c r="E57" s="21"/>
      <c r="F57" s="40"/>
      <c r="G57" s="40"/>
    </row>
    <row r="59" spans="2:12" x14ac:dyDescent="0.2">
      <c r="B59" s="44" t="s">
        <v>41</v>
      </c>
      <c r="C59" s="45" t="s">
        <v>37</v>
      </c>
      <c r="D59" s="46">
        <f>(E53*E51*(1+E50))/((E49)-(E53*E51*(1+E50)))</f>
        <v>9.1703056768558944E-2</v>
      </c>
    </row>
    <row r="60" spans="2:12" ht="15" thickBot="1" x14ac:dyDescent="0.25">
      <c r="B60" s="3"/>
      <c r="C60" s="3"/>
      <c r="D60" s="3"/>
      <c r="E60" s="15"/>
      <c r="F60" s="15"/>
      <c r="G60" s="15"/>
      <c r="H60" s="15"/>
    </row>
    <row r="61" spans="2:12" ht="15" thickTop="1" x14ac:dyDescent="0.2"/>
    <row r="63" spans="2:12" ht="15" x14ac:dyDescent="0.25">
      <c r="B63" s="1" t="s">
        <v>41</v>
      </c>
      <c r="C63" s="1" t="s">
        <v>37</v>
      </c>
      <c r="D63" s="48" t="s">
        <v>53</v>
      </c>
      <c r="J63" s="33"/>
      <c r="K63" s="4"/>
      <c r="L63" s="4"/>
    </row>
    <row r="64" spans="2:12" ht="15" x14ac:dyDescent="0.25">
      <c r="D64" s="31" t="s">
        <v>54</v>
      </c>
      <c r="J64" s="4"/>
      <c r="K64" s="4"/>
      <c r="L64" s="4"/>
    </row>
    <row r="65" spans="2:12" x14ac:dyDescent="0.2">
      <c r="J65" s="4"/>
      <c r="K65" s="4"/>
      <c r="L65" s="4"/>
    </row>
    <row r="66" spans="2:12" x14ac:dyDescent="0.2">
      <c r="B66" s="44" t="s">
        <v>41</v>
      </c>
      <c r="C66" s="45" t="s">
        <v>37</v>
      </c>
      <c r="D66" s="49">
        <f>((E53)*(E48/E46))/((1-((E53*(E48/E46)))))</f>
        <v>9.1703056768558944E-2</v>
      </c>
      <c r="E66"/>
      <c r="F66" s="4"/>
      <c r="G66" s="4"/>
      <c r="H66"/>
    </row>
    <row r="67" spans="2:12" x14ac:dyDescent="0.2">
      <c r="E67"/>
      <c r="F67" s="4"/>
      <c r="G67" s="4"/>
      <c r="H67"/>
    </row>
    <row r="68" spans="2:12" x14ac:dyDescent="0.2">
      <c r="E68"/>
      <c r="F68" s="4"/>
      <c r="G68" s="4"/>
      <c r="H68"/>
    </row>
    <row r="69" spans="2:12" x14ac:dyDescent="0.2">
      <c r="E69"/>
      <c r="F69" s="4"/>
      <c r="G69" s="4"/>
      <c r="H69"/>
    </row>
    <row r="70" spans="2:12" x14ac:dyDescent="0.2">
      <c r="E70"/>
      <c r="F70" s="4"/>
      <c r="G70" s="4"/>
      <c r="H70"/>
    </row>
    <row r="71" spans="2:12" x14ac:dyDescent="0.2">
      <c r="E71"/>
      <c r="F71" s="4"/>
      <c r="G71" s="4"/>
      <c r="H71"/>
    </row>
    <row r="72" spans="2:12" x14ac:dyDescent="0.2">
      <c r="E72"/>
      <c r="F72" s="4"/>
      <c r="G72" s="4"/>
      <c r="H72"/>
    </row>
    <row r="73" spans="2:12" x14ac:dyDescent="0.2">
      <c r="E73"/>
      <c r="F73" s="4"/>
      <c r="G73" s="4"/>
      <c r="H73"/>
    </row>
    <row r="74" spans="2:12" x14ac:dyDescent="0.2">
      <c r="E74"/>
      <c r="F74" s="4"/>
      <c r="G74" s="4"/>
      <c r="H74"/>
    </row>
    <row r="75" spans="2:12" x14ac:dyDescent="0.2">
      <c r="E75"/>
      <c r="F75" s="4"/>
      <c r="G75" s="4"/>
      <c r="H75"/>
    </row>
    <row r="76" spans="2:12" x14ac:dyDescent="0.2">
      <c r="E76"/>
      <c r="F76" s="4"/>
      <c r="G76" s="4"/>
      <c r="H76"/>
    </row>
    <row r="77" spans="2:12" x14ac:dyDescent="0.2">
      <c r="E77"/>
      <c r="F77" s="4"/>
      <c r="G77" s="4"/>
      <c r="H77"/>
    </row>
    <row r="78" spans="2:12" x14ac:dyDescent="0.2">
      <c r="E78"/>
      <c r="F78" s="4"/>
      <c r="G78" s="4"/>
      <c r="H78"/>
    </row>
    <row r="79" spans="2:12" x14ac:dyDescent="0.2">
      <c r="E79"/>
      <c r="F79" s="4"/>
      <c r="G79" s="4"/>
      <c r="H79"/>
    </row>
    <row r="80" spans="2:12" x14ac:dyDescent="0.2">
      <c r="E80"/>
      <c r="F80" s="4"/>
      <c r="G80" s="4"/>
      <c r="H80"/>
    </row>
    <row r="81" spans="5:8" x14ac:dyDescent="0.2">
      <c r="E81"/>
      <c r="F81" s="4"/>
      <c r="G81" s="4"/>
      <c r="H81"/>
    </row>
    <row r="82" spans="5:8" x14ac:dyDescent="0.2">
      <c r="E82"/>
      <c r="F82" s="4"/>
      <c r="G82" s="4"/>
      <c r="H82"/>
    </row>
    <row r="83" spans="5:8" x14ac:dyDescent="0.2">
      <c r="E83"/>
      <c r="F83" s="4"/>
      <c r="G83" s="4"/>
      <c r="H83"/>
    </row>
    <row r="84" spans="5:8" x14ac:dyDescent="0.2">
      <c r="E84"/>
      <c r="F84" s="4"/>
      <c r="G84" s="4"/>
      <c r="H84"/>
    </row>
    <row r="85" spans="5:8" x14ac:dyDescent="0.2">
      <c r="E85"/>
      <c r="F85" s="4"/>
      <c r="G85" s="4"/>
      <c r="H85"/>
    </row>
    <row r="86" spans="5:8" x14ac:dyDescent="0.2">
      <c r="E86"/>
      <c r="F86" s="4"/>
      <c r="G86" s="4"/>
      <c r="H86"/>
    </row>
    <row r="87" spans="5:8" x14ac:dyDescent="0.2">
      <c r="E87"/>
      <c r="F87" s="4"/>
      <c r="G87" s="4"/>
      <c r="H87"/>
    </row>
    <row r="88" spans="5:8" x14ac:dyDescent="0.2">
      <c r="E88"/>
      <c r="F88" s="4"/>
      <c r="G88" s="4"/>
      <c r="H88"/>
    </row>
    <row r="89" spans="5:8" x14ac:dyDescent="0.2">
      <c r="E89"/>
      <c r="F89" s="4"/>
      <c r="G89" s="4"/>
      <c r="H89"/>
    </row>
    <row r="90" spans="5:8" x14ac:dyDescent="0.2">
      <c r="E90"/>
      <c r="F90" s="4"/>
      <c r="G90" s="4"/>
      <c r="H90"/>
    </row>
  </sheetData>
  <mergeCells count="2">
    <mergeCell ref="B3:D3"/>
    <mergeCell ref="B21:D21"/>
  </mergeCells>
  <printOptions gridLines="1"/>
  <pageMargins left="0.7" right="0.7" top="0.75" bottom="0.75" header="0.3" footer="0.3"/>
  <pageSetup orientation="portrait" horizontalDpi="300" verticalDpi="0" r:id="rId1"/>
  <ignoredErrors>
    <ignoredError sqref="H34 H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Base</vt:lpstr>
      <vt:lpstr>MetaDeDeudaACapital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 Nelson</dc:creator>
  <cp:lastModifiedBy>USUARIO</cp:lastModifiedBy>
  <dcterms:created xsi:type="dcterms:W3CDTF">2013-07-25T20:12:15Z</dcterms:created>
  <dcterms:modified xsi:type="dcterms:W3CDTF">2017-10-25T14:55:52Z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f1c8e4c9-b5c5-4e7e-8f62-258e005d6024</vt:lpwstr>
  </property>
</Properties>
</file>